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Boss\Звіт Епізотолог\2021\09.2021 - месячный + квартальный\"/>
    </mc:Choice>
  </mc:AlternateContent>
  <xr:revisionPtr revIDLastSave="0" documentId="13_ncr:1_{1D311DBE-7368-4700-A942-C1653742F040}" xr6:coauthVersionLast="47" xr6:coauthVersionMax="47" xr10:uidLastSave="{00000000-0000-0000-0000-000000000000}"/>
  <bookViews>
    <workbookView xWindow="-120" yWindow="-120" windowWidth="24240" windowHeight="13140" tabRatio="931" activeTab="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___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7" i="9" l="1"/>
  <c r="S45" i="9"/>
  <c r="S33" i="9"/>
  <c r="S25" i="9"/>
  <c r="S23" i="9"/>
  <c r="S19" i="9"/>
  <c r="S17" i="9"/>
  <c r="J28" i="7"/>
  <c r="J22" i="7"/>
  <c r="K26" i="3" l="1"/>
  <c r="J20" i="3"/>
  <c r="E13" i="3"/>
  <c r="A23" i="4"/>
  <c r="A24" i="4" s="1"/>
  <c r="J28" i="5"/>
  <c r="J26" i="5"/>
  <c r="J24" i="5"/>
  <c r="J22" i="5"/>
  <c r="S20" i="5"/>
  <c r="S31" i="9"/>
  <c r="S21" i="9"/>
  <c r="S24" i="7"/>
  <c r="S18" i="7"/>
  <c r="K24" i="3"/>
  <c r="R18" i="3"/>
  <c r="C8" i="11" l="1"/>
  <c r="S29" i="9" l="1"/>
  <c r="S26" i="7"/>
  <c r="K22" i="3" l="1"/>
  <c r="J18" i="5"/>
  <c r="S20" i="7" l="1"/>
  <c r="S16" i="7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14" i="6" l="1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7" i="11" s="1"/>
  <c r="E12" i="7"/>
  <c r="E13" i="5" l="1"/>
  <c r="F31" i="5" s="1"/>
  <c r="G13" i="5" s="1"/>
  <c r="H16" i="11"/>
  <c r="M5" i="11"/>
  <c r="F49" i="9"/>
  <c r="H31" i="5" l="1"/>
  <c r="M50" i="9"/>
  <c r="J20" i="11"/>
  <c r="J21" i="11" s="1"/>
  <c r="G19" i="11"/>
  <c r="G15" i="11"/>
  <c r="F51" i="9"/>
  <c r="L10" i="9"/>
  <c r="G9" i="9"/>
  <c r="M45" i="7"/>
  <c r="M64" i="9" s="1"/>
  <c r="E30" i="7"/>
  <c r="F32" i="7" s="1"/>
  <c r="M10" i="7"/>
  <c r="L35" i="5"/>
  <c r="G33" i="5"/>
  <c r="I33" i="5" s="1"/>
  <c r="M51" i="3"/>
  <c r="M48" i="5" s="1"/>
  <c r="F32" i="3"/>
  <c r="G34" i="3" s="1"/>
  <c r="J53" i="9" l="1"/>
  <c r="Q49" i="9"/>
  <c r="H50" i="9"/>
  <c r="S31" i="5"/>
  <c r="O32" i="5"/>
  <c r="S32" i="3"/>
  <c r="O33" i="3"/>
  <c r="L37" i="3"/>
  <c r="I33" i="3"/>
  <c r="I32" i="5"/>
  <c r="P30" i="7"/>
  <c r="M31" i="7"/>
  <c r="J34" i="7"/>
  <c r="H31" i="7"/>
</calcChain>
</file>

<file path=xl/sharedStrings.xml><?xml version="1.0" encoding="utf-8"?>
<sst xmlns="http://schemas.openxmlformats.org/spreadsheetml/2006/main" count="1261" uniqueCount="563">
  <si>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</si>
  <si>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</si>
  <si>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</si>
  <si>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</si>
  <si>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</si>
  <si>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</si>
  <si>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</si>
  <si>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</si>
  <si>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</si>
  <si>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</si>
  <si>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</si>
  <si>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</si>
  <si>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</si>
  <si>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</si>
  <si>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</si>
  <si>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</si>
  <si>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</si>
  <si>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</si>
  <si>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</si>
  <si>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</si>
  <si>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</si>
  <si>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</si>
  <si>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</si>
  <si>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</si>
  <si>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</si>
  <si>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</si>
  <si>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</si>
  <si>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</si>
  <si>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</si>
  <si>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</si>
  <si>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</si>
  <si>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</si>
  <si>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</si>
  <si>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</si>
  <si>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</si>
  <si>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</si>
  <si>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</si>
  <si>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</si>
  <si>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</si>
  <si>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</si>
  <si>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</si>
  <si>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</si>
  <si>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</si>
  <si>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</si>
  <si>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</si>
  <si>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</si>
  <si>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</si>
  <si>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</si>
  <si>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</si>
  <si>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</si>
  <si>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</si>
  <si>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</si>
  <si>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</si>
  <si>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</si>
  <si>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</si>
  <si>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</si>
  <si>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</si>
  <si>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</si>
  <si>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</si>
  <si>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</si>
  <si>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</si>
  <si>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</si>
  <si>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</si>
  <si>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</si>
  <si>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</si>
  <si>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</si>
  <si>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</si>
  <si>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</si>
  <si>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</si>
  <si>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</si>
  <si>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</si>
  <si>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</si>
  <si>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</si>
  <si>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</si>
  <si>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</si>
  <si>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</si>
  <si>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</si>
  <si>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</si>
  <si>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</si>
  <si>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</si>
  <si>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</si>
  <si>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</si>
  <si>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</si>
  <si>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</si>
  <si>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</si>
  <si>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</si>
  <si>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</si>
  <si>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</si>
  <si>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</si>
  <si>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</si>
  <si>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</si>
  <si>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</si>
  <si>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</si>
  <si>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</si>
  <si>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</si>
  <si>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</si>
  <si>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</si>
  <si>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</si>
  <si>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</si>
  <si>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</si>
  <si>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</si>
  <si>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</si>
  <si>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</si>
  <si>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</si>
  <si>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</si>
  <si>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</si>
  <si>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</si>
  <si>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</si>
  <si>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</si>
  <si>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</si>
  <si>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</si>
  <si>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</si>
  <si>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</si>
  <si>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</si>
  <si>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</si>
  <si>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</si>
  <si>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</si>
  <si>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</si>
  <si>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</si>
  <si>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</si>
  <si>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</si>
  <si>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</si>
  <si>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</si>
  <si>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</si>
  <si>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</si>
  <si>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</si>
  <si>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</si>
  <si>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</si>
  <si>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</si>
  <si>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</si>
  <si>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</si>
  <si>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</si>
  <si>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</si>
  <si>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</si>
  <si>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</si>
  <si>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</si>
  <si>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</si>
  <si>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</si>
  <si>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</si>
  <si>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</si>
  <si>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</si>
  <si>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</si>
  <si>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</si>
  <si>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</si>
  <si>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</si>
  <si>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</si>
  <si>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</si>
  <si>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</si>
  <si>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</si>
  <si>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</si>
  <si>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</si>
  <si>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</si>
  <si>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</si>
  <si>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</si>
  <si>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</si>
  <si>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</si>
  <si>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</si>
  <si>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</si>
  <si>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</si>
  <si>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</si>
  <si>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</si>
  <si>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</si>
  <si>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</si>
  <si>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</si>
  <si>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</si>
  <si>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</si>
  <si>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</si>
  <si>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</si>
  <si>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</si>
  <si>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</si>
  <si>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</si>
  <si>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</si>
  <si>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</si>
  <si>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</si>
  <si>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</si>
  <si>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</si>
  <si>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</si>
  <si>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</si>
  <si>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</si>
  <si>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</si>
  <si>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</si>
  <si>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</si>
  <si>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</si>
  <si>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</si>
  <si>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</si>
  <si>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</si>
  <si>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</si>
  <si>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</si>
  <si>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</si>
  <si>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</si>
  <si>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</si>
  <si>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10.21</t>
  </si>
  <si>
    <t>2021р.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</si>
  <si>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</si>
  <si>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</si>
  <si>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</si>
  <si>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</si>
  <si>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</si>
  <si>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</si>
  <si>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</si>
  <si>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</si>
  <si>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</si>
  <si>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</si>
  <si>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</si>
  <si>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</si>
  <si>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</si>
  <si>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</si>
  <si>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</si>
  <si>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</si>
  <si>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</si>
  <si>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</si>
  <si>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</si>
  <si>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</si>
  <si>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</si>
  <si>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</si>
  <si>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</si>
  <si>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</si>
  <si>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</si>
  <si>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</si>
  <si>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</si>
  <si>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</si>
  <si>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</si>
  <si>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</si>
  <si>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</si>
  <si>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</si>
  <si>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</si>
  <si>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</si>
  <si>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</si>
  <si>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</si>
  <si>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</si>
  <si>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</si>
  <si>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</si>
  <si>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</si>
  <si>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</si>
  <si>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</si>
  <si>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</si>
  <si>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</si>
  <si>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</si>
  <si>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</si>
  <si>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</si>
  <si>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</si>
  <si>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</si>
  <si>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</si>
  <si>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</si>
  <si>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</si>
  <si>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</si>
  <si>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</si>
  <si>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</si>
  <si>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</si>
  <si>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A546C01</t>
  </si>
  <si>
    <t>06.24</t>
  </si>
  <si>
    <t>3) „Біокан  DHPPi+RL”,  б-ки Bioveta, серія №</t>
  </si>
  <si>
    <t>09.22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</si>
  <si>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</si>
  <si>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</si>
  <si>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</si>
  <si>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</si>
  <si>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</si>
  <si>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</si>
  <si>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</si>
  <si>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</si>
  <si>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</si>
  <si>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</si>
  <si>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</si>
  <si>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</si>
  <si>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</si>
  <si>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</si>
  <si>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</si>
  <si>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</si>
  <si>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</si>
  <si>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</si>
  <si>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</si>
  <si>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</si>
  <si>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</si>
  <si>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</si>
  <si>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</si>
  <si>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</si>
  <si>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</si>
  <si>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</si>
  <si>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</si>
  <si>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</si>
  <si>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</si>
  <si>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</si>
  <si>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</si>
  <si>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</si>
  <si>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</si>
  <si>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</si>
  <si>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</si>
  <si>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</si>
  <si>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</si>
  <si>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</si>
  <si>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</si>
  <si>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</si>
  <si>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</si>
  <si>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</si>
  <si>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</si>
  <si>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</si>
  <si>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</si>
  <si>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</si>
  <si>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</si>
  <si>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</si>
  <si>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</si>
  <si>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</si>
  <si>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</si>
  <si>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</si>
  <si>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</si>
  <si>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</si>
  <si>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</si>
  <si>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</si>
  <si>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</si>
  <si>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</si>
  <si>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</si>
  <si>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</si>
  <si>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</si>
  <si>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</si>
  <si>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</si>
  <si>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</si>
  <si>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</si>
  <si>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</si>
  <si>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</si>
  <si>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</si>
  <si>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</si>
  <si>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</si>
  <si>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</si>
  <si>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</si>
  <si>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</si>
  <si>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</si>
  <si>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</si>
  <si>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</si>
  <si>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</si>
  <si>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</si>
  <si>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</si>
  <si>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</si>
  <si>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</si>
  <si>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</si>
  <si>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</si>
  <si>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</si>
  <si>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</si>
  <si>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</si>
  <si>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</si>
  <si>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</si>
  <si>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</si>
  <si>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</si>
  <si>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</si>
  <si>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</si>
  <si>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</si>
  <si>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</si>
  <si>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</si>
  <si>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</si>
  <si>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</si>
  <si>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</si>
  <si>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</si>
  <si>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</si>
  <si>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</si>
  <si>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</si>
  <si>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</si>
  <si>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</si>
  <si>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</si>
  <si>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</si>
  <si>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</si>
  <si>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</si>
  <si>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</si>
  <si>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</si>
  <si>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</si>
  <si>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>428366</t>
  </si>
  <si>
    <t>A403A01</t>
  </si>
  <si>
    <t>08.23</t>
  </si>
  <si>
    <t xml:space="preserve">3)”Фелоцел 4” біофабрики Зоетіс,  Серія № </t>
  </si>
  <si>
    <t>11.2021</t>
  </si>
  <si>
    <t>скотіш</t>
  </si>
  <si>
    <t>6м.</t>
  </si>
  <si>
    <t xml:space="preserve">471801C </t>
  </si>
  <si>
    <t>06.22</t>
  </si>
  <si>
    <t>Ікс</t>
  </si>
  <si>
    <t xml:space="preserve"> При цьому витрачено </t>
  </si>
  <si>
    <t>10.22</t>
  </si>
  <si>
    <t xml:space="preserve">6) „Нобівак RL”, біофабрики Інтервет серія </t>
  </si>
  <si>
    <t>A215B01</t>
  </si>
  <si>
    <t>11.2023</t>
  </si>
  <si>
    <t>2м.</t>
  </si>
  <si>
    <t xml:space="preserve"> 06.22</t>
  </si>
  <si>
    <t xml:space="preserve"> L482368</t>
  </si>
  <si>
    <t>Завриева Е.К.</t>
  </si>
  <si>
    <t>Шамо - 3/52</t>
  </si>
  <si>
    <t>09.24</t>
  </si>
  <si>
    <t>Сатур О.Р.</t>
  </si>
  <si>
    <t>Тичини Павла - 3 / 268</t>
  </si>
  <si>
    <t>Сірко</t>
  </si>
  <si>
    <t>Бонюк А.А.</t>
  </si>
  <si>
    <t>Тичини Павла - 3 / 57</t>
  </si>
  <si>
    <t>Тима</t>
  </si>
  <si>
    <t>Фаршатов Р.С.</t>
  </si>
  <si>
    <t>Предславінська - 53 / 160</t>
  </si>
  <si>
    <t xml:space="preserve">4)”Фелоцел 4” біофабрики Зоетіс,  Серія № </t>
  </si>
  <si>
    <t xml:space="preserve"> 477306B</t>
  </si>
  <si>
    <t>йорк</t>
  </si>
  <si>
    <t>ши-тцу</t>
  </si>
  <si>
    <t>Соня</t>
  </si>
  <si>
    <t>1)„Дефенсор-3”, біофабрики Зоетіс серія</t>
  </si>
  <si>
    <t>2)„Рабізін R”, біофабрики Merial   серія</t>
  </si>
  <si>
    <t xml:space="preserve">5) „Нобівак RL”, біофабрики Інтервет серія </t>
  </si>
  <si>
    <t>10.23</t>
  </si>
  <si>
    <t>Франс С.В.</t>
  </si>
  <si>
    <t>Товарна - 34</t>
  </si>
  <si>
    <t>Якимечко Л.В.</t>
  </si>
  <si>
    <t>Тичини Павла - 16/2/199</t>
  </si>
  <si>
    <t>Ніка</t>
  </si>
  <si>
    <t>шпіц</t>
  </si>
  <si>
    <t>Ширанкова З.В.</t>
  </si>
  <si>
    <t>Миколайчука - 7\2/36</t>
  </si>
  <si>
    <t>Дарвін</t>
  </si>
  <si>
    <t>432124A</t>
  </si>
  <si>
    <t>430890</t>
  </si>
  <si>
    <t>12.21</t>
  </si>
  <si>
    <t xml:space="preserve">A620E01 </t>
  </si>
  <si>
    <t>Золкина Л.В. Тичини-26,кв-160</t>
  </si>
  <si>
    <t>жовтень</t>
  </si>
  <si>
    <t>жовтня</t>
  </si>
  <si>
    <t>Гурина Ю.А.</t>
  </si>
  <si>
    <t>Тичини Павла - 12 А / 209</t>
  </si>
  <si>
    <t>Тея</t>
  </si>
  <si>
    <t>4р.</t>
  </si>
  <si>
    <t>Толмачева К.А.</t>
  </si>
  <si>
    <t>Русанівськая - 14/112</t>
  </si>
  <si>
    <t>Мурзилка</t>
  </si>
  <si>
    <t>Ковтун М.В.</t>
  </si>
  <si>
    <t>Шамо - 10/40</t>
  </si>
  <si>
    <t>Никки</t>
  </si>
  <si>
    <t>1р.</t>
  </si>
  <si>
    <t>Лялько К.Ю.</t>
  </si>
  <si>
    <t>Дніпровська - 11А/23</t>
  </si>
  <si>
    <t>Бритни</t>
  </si>
  <si>
    <t>6р.</t>
  </si>
  <si>
    <t>Золотаревская Т.Н.</t>
  </si>
  <si>
    <t>Бастионна - 14 / 13</t>
  </si>
  <si>
    <t>Шерлок</t>
  </si>
  <si>
    <t>Крижовник</t>
  </si>
  <si>
    <t>Дмитренко А.В.</t>
  </si>
  <si>
    <t>Цегельний - 20</t>
  </si>
  <si>
    <t>Орел М.Е.</t>
  </si>
  <si>
    <t>Тичини Павла - 5А/21</t>
  </si>
  <si>
    <t>Богема</t>
  </si>
  <si>
    <t>Сіма</t>
  </si>
  <si>
    <t>Икс-1</t>
  </si>
  <si>
    <t>Икс-2</t>
  </si>
  <si>
    <t xml:space="preserve"> 21.09.2020 по 20.10.2021 року </t>
  </si>
  <si>
    <t>L485856</t>
  </si>
  <si>
    <t>3) „Біофел PCHR”,  б-ки Bioveta, серія №</t>
  </si>
  <si>
    <t>216227A</t>
  </si>
  <si>
    <t>4) „Нобівак R”, б-ки Інтервет Інтернейшнл  серія №</t>
  </si>
  <si>
    <t>5) „Нобівак R”, б-ки Інтервет Інтернейшнл  серія №</t>
  </si>
  <si>
    <t>A560A01</t>
  </si>
  <si>
    <t>B002A01</t>
  </si>
  <si>
    <t xml:space="preserve"> 03.25</t>
  </si>
  <si>
    <t>Кобец Е.И.</t>
  </si>
  <si>
    <t>Пчелки - 2б / 496</t>
  </si>
  <si>
    <t>Мия</t>
  </si>
  <si>
    <t>"Без имени"</t>
  </si>
  <si>
    <t>2р.</t>
  </si>
  <si>
    <t>Пронь Ю.С.</t>
  </si>
  <si>
    <t>Дніпровська - 1 / 21</t>
  </si>
  <si>
    <t>Тайгер</t>
  </si>
  <si>
    <t>бенгал</t>
  </si>
  <si>
    <t>Арнесен Л.О.</t>
  </si>
  <si>
    <t>Шумського - 8а/54</t>
  </si>
  <si>
    <t>Пума</t>
  </si>
  <si>
    <t>Волкова Д.Д.</t>
  </si>
  <si>
    <t>Санаторна - 27/32</t>
  </si>
  <si>
    <t>Мурзик</t>
  </si>
  <si>
    <t>Кухарук У.Р.</t>
  </si>
  <si>
    <t>Тичини Павла - 4/23</t>
  </si>
  <si>
    <t>Северус</t>
  </si>
  <si>
    <t>Григорянц М.А.</t>
  </si>
  <si>
    <t>Голосіївский - 19/156</t>
  </si>
  <si>
    <t>Велес</t>
  </si>
  <si>
    <t>мейн кун</t>
  </si>
  <si>
    <t>Давиденко І.П.</t>
  </si>
  <si>
    <t>Бучми - 3/138</t>
  </si>
  <si>
    <t>Текіла</t>
  </si>
  <si>
    <t>Ікс-1</t>
  </si>
  <si>
    <t>Ікс-2</t>
  </si>
  <si>
    <t xml:space="preserve">5)”Фелоцел 4” біофабрики Зоетіс,  Серія № </t>
  </si>
  <si>
    <t xml:space="preserve"> 484880A</t>
  </si>
  <si>
    <t>08.22</t>
  </si>
  <si>
    <t>Данильченко А.А.</t>
  </si>
  <si>
    <t>Васильківська - 2а/271</t>
  </si>
  <si>
    <t>Ева</t>
  </si>
  <si>
    <t>стаф</t>
  </si>
  <si>
    <t>Сисоев О.О.</t>
  </si>
  <si>
    <t>Дніпровська - 13/27</t>
  </si>
  <si>
    <t>Джек</t>
  </si>
  <si>
    <t>бультер'єр</t>
  </si>
  <si>
    <t>Веста</t>
  </si>
  <si>
    <t>такса</t>
  </si>
  <si>
    <t>Ветрова А.р.</t>
  </si>
  <si>
    <t>Шумського - 4 / 2</t>
  </si>
  <si>
    <t>Алі</t>
  </si>
  <si>
    <t>кане-корсо</t>
  </si>
  <si>
    <t>9м.</t>
  </si>
  <si>
    <t>Атрощенко Ю.В.</t>
  </si>
  <si>
    <t>Березняківска - 36/95</t>
  </si>
  <si>
    <t>Джесика</t>
  </si>
  <si>
    <t>Черная Н.С.</t>
  </si>
  <si>
    <t>Будівельників - 28\15/6</t>
  </si>
  <si>
    <t>Мицуо</t>
  </si>
  <si>
    <t>7р.</t>
  </si>
  <si>
    <t>Кулак М.С.</t>
  </si>
  <si>
    <t>Шумського - 4а / 126</t>
  </si>
  <si>
    <t>Оскар</t>
  </si>
  <si>
    <t>Кутепова К.р.</t>
  </si>
  <si>
    <t>Тичини Павла - 18б</t>
  </si>
  <si>
    <t>Флешка</t>
  </si>
  <si>
    <t>тойтер'єр</t>
  </si>
  <si>
    <t>3р.</t>
  </si>
  <si>
    <t>Любанський С.О.</t>
  </si>
  <si>
    <t>Новая - 13</t>
  </si>
  <si>
    <t>Фокс</t>
  </si>
  <si>
    <t>гончак</t>
  </si>
  <si>
    <t>5р.</t>
  </si>
  <si>
    <t>Олійник П.О.</t>
  </si>
  <si>
    <t>Курнатовського - 4ґА/85</t>
  </si>
  <si>
    <t>Джем</t>
  </si>
  <si>
    <t>лабрадор</t>
  </si>
  <si>
    <t>10р.</t>
  </si>
  <si>
    <t xml:space="preserve">3) „Нобівак R”, біофабрики Інтервет серія </t>
  </si>
  <si>
    <t>A214A02</t>
  </si>
  <si>
    <t>09.2022</t>
  </si>
  <si>
    <t>7)  „Рабістар”, б-ки Укрветпромпостач серія №</t>
  </si>
  <si>
    <t>Мороз Л.П.</t>
  </si>
  <si>
    <t>Тичини Павла - 10 / 87</t>
  </si>
  <si>
    <t>Джессіка</t>
  </si>
  <si>
    <t>1)„Вангард+5L”, біофабрики Zoetis</t>
  </si>
  <si>
    <t>501090A</t>
  </si>
  <si>
    <t>11.22</t>
  </si>
  <si>
    <t>496468</t>
  </si>
  <si>
    <t>2)„Вангард CV”, біофабрики Zoetis</t>
  </si>
  <si>
    <t>3) „Дурамун   5л4”, біофабрики Zoetis</t>
  </si>
  <si>
    <t>4) „Дурамун   5л4”, біофабрики Zoetis</t>
  </si>
  <si>
    <t>441619A</t>
  </si>
  <si>
    <t>5) „Дурамун   5л4”, біофабрики Zoetis</t>
  </si>
  <si>
    <t>459490A</t>
  </si>
  <si>
    <t xml:space="preserve"> 04.22</t>
  </si>
  <si>
    <t>6) „Дурамун + СвК”, біофабрики Zoetis</t>
  </si>
  <si>
    <t>444580</t>
  </si>
  <si>
    <t>8) „Дурамун-жид.комп.”, біофабрики Zoetis</t>
  </si>
  <si>
    <t xml:space="preserve">9) „Єурікан DHPPi+L”, б-ки Інтервет Інтернейшнл Б.В. серія </t>
  </si>
  <si>
    <t xml:space="preserve">10) „Нобівак DHPPi”, б-ки Інтервет Інтернейшнл Б.В. серія </t>
  </si>
  <si>
    <t xml:space="preserve">11) „Нобівак DHPPi”, б-ки Інтервет Інтернейшнл Б.В. серія </t>
  </si>
  <si>
    <t xml:space="preserve"> A619A01</t>
  </si>
  <si>
    <t xml:space="preserve">12) „Нобівак DHPPi”, б-ки Інтервет Інтернейшнл Б.В. серія </t>
  </si>
  <si>
    <t>A625D01</t>
  </si>
  <si>
    <t>4</t>
  </si>
  <si>
    <t xml:space="preserve">13) „Нобівак L”, б-ки Інтервет Інтернейшнл Б.В. серія </t>
  </si>
  <si>
    <t>A209A01</t>
  </si>
  <si>
    <t xml:space="preserve">14) „Нобівак L”, б-ки Інтервет Інтернейшнл Б.В. серія </t>
  </si>
  <si>
    <t>A447A01</t>
  </si>
  <si>
    <t>01.22</t>
  </si>
  <si>
    <t xml:space="preserve">15) „Нобівак RL”, біофабрики Інтервет серія </t>
  </si>
  <si>
    <t xml:space="preserve">16) „Нобівак RL”, біофабрики Інтервет серія </t>
  </si>
  <si>
    <t>Шитова Р.В., Озерна-4\49</t>
  </si>
  <si>
    <t>Мія ,кішка, метис, самка, 6 міс</t>
  </si>
  <si>
    <t>Вуда лампа</t>
  </si>
  <si>
    <t xml:space="preserve"> итраконазол 100мг\капсула (итракон) - 10мг\кг - 1 раз на добу - 21днів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</si>
</sst>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7" fillId="0" borderId="0"/>
    <xf numFmtId="0" fontId="38" fillId="0" borderId="0"/>
  </cellStyleXfs>
  <cellXfs count="29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0" xfId="1"/>
    <xf numFmtId="0" fontId="37" fillId="3" borderId="2" xfId="1" applyFill="1" applyBorder="1" applyAlignment="1">
      <alignment horizontal="center" vertical="center"/>
    </xf>
    <xf numFmtId="0" fontId="39" fillId="0" borderId="0" xfId="2" applyFont="1"/>
    <xf numFmtId="0" fontId="38" fillId="0" borderId="0" xfId="2"/>
    <xf numFmtId="0" fontId="44" fillId="0" borderId="12" xfId="1" applyFont="1" applyBorder="1" applyAlignment="1">
      <alignment horizontal="center" vertical="center"/>
    </xf>
    <xf numFmtId="0" fontId="38" fillId="0" borderId="2" xfId="2" applyBorder="1"/>
    <xf numFmtId="0" fontId="38" fillId="4" borderId="2" xfId="2" applyFill="1" applyBorder="1" applyAlignment="1">
      <alignment horizontal="center" vertical="center"/>
    </xf>
    <xf numFmtId="0" fontId="37" fillId="0" borderId="0" xfId="1" applyFill="1"/>
    <xf numFmtId="0" fontId="0" fillId="0" borderId="0" xfId="1" applyNumberFormat="1" applyFont="1" applyFill="1" applyAlignment="1"/>
    <xf numFmtId="0" fontId="44" fillId="0" borderId="12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44" fillId="0" borderId="12" xfId="1" applyNumberFormat="1" applyFont="1" applyFill="1" applyBorder="1" applyAlignment="1">
      <alignment horizontal="left" vertical="center"/>
    </xf>
    <xf numFmtId="0" fontId="44" fillId="0" borderId="12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left" vertical="center" wrapText="1"/>
    </xf>
    <xf numFmtId="0" fontId="31" fillId="0" borderId="4" xfId="0" applyFont="1" applyFill="1" applyBorder="1" applyAlignment="1">
      <alignment horizontal="left" vertical="center" wrapText="1"/>
    </xf>
    <xf numFmtId="0" fontId="23" fillId="0" borderId="2" xfId="0" applyFont="1" applyFill="1" applyBorder="1" applyAlignment="1">
      <alignment horizontal="left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 vertic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5" fontId="16" fillId="0" borderId="0" xfId="0" applyNumberFormat="1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Alignment="1" applyProtection="1">
      <alignment horizont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49" fontId="7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32" fillId="0" borderId="4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0" borderId="11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8" customWidth="1"/>
    <col min="42" max="16384" width="8.7109375" style="58"/>
  </cols>
  <sheetData>
    <row r="4" spans="1:3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</row>
    <row r="5" spans="1:3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</row>
    <row r="6" spans="1:3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</row>
    <row r="7" spans="1:3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</row>
    <row r="8" spans="1:3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</row>
    <row r="9" spans="1:36" ht="18.75" x14ac:dyDescent="0.25">
      <c r="A9" s="181" t="s">
        <v>0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2" t="s">
        <v>1</v>
      </c>
      <c r="S9" s="182"/>
      <c r="T9" s="182"/>
      <c r="U9" s="182"/>
      <c r="V9" s="182"/>
      <c r="W9" s="182"/>
      <c r="X9" s="182"/>
      <c r="Y9" s="60"/>
      <c r="Z9" s="183" t="s">
        <v>2</v>
      </c>
      <c r="AA9" s="183"/>
      <c r="AB9" s="183"/>
      <c r="AC9" s="183"/>
      <c r="AD9" s="183"/>
      <c r="AE9" s="183"/>
      <c r="AF9" s="183"/>
      <c r="AG9" s="183"/>
      <c r="AH9" s="183"/>
      <c r="AI9" s="183"/>
      <c r="AJ9" s="183"/>
    </row>
    <row r="10" spans="1:36" ht="18.75" customHeight="1" x14ac:dyDescent="0.25">
      <c r="A10" s="184" t="s">
        <v>3</v>
      </c>
      <c r="B10" s="184"/>
      <c r="C10" s="184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 t="s">
        <v>4</v>
      </c>
      <c r="S10" s="184"/>
      <c r="T10" s="184"/>
      <c r="U10" s="184"/>
      <c r="V10" s="184"/>
      <c r="W10" s="184"/>
      <c r="X10" s="184"/>
      <c r="Y10" s="60"/>
      <c r="Z10" s="185" t="s">
        <v>5</v>
      </c>
      <c r="AA10" s="185"/>
      <c r="AB10" s="185"/>
      <c r="AC10" s="185"/>
      <c r="AD10" s="185"/>
      <c r="AE10" s="185"/>
      <c r="AF10" s="185"/>
      <c r="AG10" s="185"/>
      <c r="AH10" s="185"/>
      <c r="AI10" s="185"/>
      <c r="AJ10" s="185"/>
    </row>
    <row r="11" spans="1:36" ht="18.75" x14ac:dyDescent="0.25">
      <c r="A11" s="184"/>
      <c r="B11" s="184"/>
      <c r="C11" s="184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60"/>
      <c r="Z11" s="185" t="s">
        <v>6</v>
      </c>
      <c r="AA11" s="185"/>
      <c r="AB11" s="185"/>
      <c r="AC11" s="185"/>
      <c r="AD11" s="185"/>
      <c r="AE11" s="185"/>
      <c r="AF11" s="185"/>
      <c r="AG11" s="185"/>
      <c r="AH11" s="185"/>
      <c r="AI11" s="185"/>
      <c r="AJ11" s="185"/>
    </row>
    <row r="12" spans="1:36" ht="18.75" x14ac:dyDescent="0.25">
      <c r="A12" s="184"/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60"/>
      <c r="Z12" s="185" t="s">
        <v>7</v>
      </c>
      <c r="AA12" s="185"/>
      <c r="AB12" s="185"/>
      <c r="AC12" s="185"/>
      <c r="AD12" s="185"/>
      <c r="AE12" s="185"/>
      <c r="AF12" s="185"/>
      <c r="AG12" s="185"/>
      <c r="AH12" s="185"/>
      <c r="AI12" s="185"/>
      <c r="AJ12" s="185"/>
    </row>
    <row r="13" spans="1:36" ht="18.75" x14ac:dyDescent="0.25">
      <c r="A13" s="184"/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60"/>
      <c r="Z13" s="185" t="s">
        <v>8</v>
      </c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</row>
    <row r="14" spans="1:36" ht="18.75" x14ac:dyDescent="0.25">
      <c r="A14" s="184"/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60"/>
      <c r="Z14" s="186" t="s">
        <v>9</v>
      </c>
      <c r="AA14" s="186"/>
      <c r="AB14" s="186"/>
      <c r="AC14" s="186"/>
      <c r="AD14" s="186"/>
      <c r="AE14" s="186"/>
      <c r="AF14" s="186"/>
      <c r="AG14" s="186"/>
      <c r="AH14" s="186"/>
      <c r="AI14" s="186"/>
      <c r="AJ14" s="186"/>
    </row>
    <row r="15" spans="1:36" ht="18.75" x14ac:dyDescent="0.25">
      <c r="A15" s="184"/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60"/>
      <c r="Z15" s="186" t="s">
        <v>10</v>
      </c>
      <c r="AA15" s="186"/>
      <c r="AB15" s="186"/>
      <c r="AC15" s="186"/>
      <c r="AD15" s="186"/>
      <c r="AE15" s="186"/>
      <c r="AF15" s="186"/>
      <c r="AG15" s="186"/>
      <c r="AH15" s="186"/>
      <c r="AI15" s="186"/>
      <c r="AJ15" s="186"/>
    </row>
    <row r="16" spans="1:36" ht="18.75" x14ac:dyDescent="0.25">
      <c r="A16" s="184"/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60"/>
      <c r="Z16" s="187" t="s">
        <v>11</v>
      </c>
      <c r="AA16" s="187"/>
      <c r="AB16" s="187"/>
      <c r="AC16" s="187"/>
      <c r="AD16" s="187"/>
      <c r="AE16" s="187"/>
      <c r="AF16" s="187"/>
      <c r="AG16" s="60"/>
      <c r="AH16" s="60"/>
      <c r="AI16" s="60"/>
      <c r="AJ16" s="60"/>
    </row>
    <row r="17" spans="1:3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</row>
    <row r="18" spans="1:36" ht="18.75" x14ac:dyDescent="0.25">
      <c r="A18" s="177" t="s">
        <v>12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</row>
    <row r="19" spans="1:36" ht="18.75" x14ac:dyDescent="0.25">
      <c r="A19" s="177" t="s">
        <v>13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</row>
    <row r="20" spans="1:36" ht="18.75" x14ac:dyDescent="0.25">
      <c r="A20" s="177" t="s">
        <v>14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</row>
    <row r="21" spans="1:36" ht="15" customHeight="1" x14ac:dyDescent="0.25">
      <c r="A21" s="178" t="s">
        <v>15</v>
      </c>
      <c r="B21" s="178"/>
      <c r="C21" s="178"/>
      <c r="D21" s="178"/>
      <c r="E21" s="178"/>
      <c r="F21" s="178" t="s">
        <v>16</v>
      </c>
      <c r="G21" s="178"/>
      <c r="H21" s="178"/>
      <c r="I21" s="178"/>
      <c r="J21" s="178"/>
      <c r="K21" s="178" t="s">
        <v>17</v>
      </c>
      <c r="L21" s="178"/>
      <c r="M21" s="178"/>
      <c r="N21" s="178"/>
      <c r="O21" s="178" t="s">
        <v>18</v>
      </c>
      <c r="P21" s="178"/>
      <c r="Q21" s="178"/>
      <c r="R21" s="178"/>
      <c r="S21" s="178" t="s">
        <v>19</v>
      </c>
      <c r="T21" s="178"/>
      <c r="U21" s="178"/>
      <c r="V21" s="178"/>
      <c r="W21" s="178"/>
      <c r="X21" s="178"/>
      <c r="Y21" s="179" t="s">
        <v>20</v>
      </c>
      <c r="Z21" s="179"/>
      <c r="AA21" s="179"/>
      <c r="AB21" s="179"/>
      <c r="AC21" s="179"/>
      <c r="AD21" s="179"/>
      <c r="AE21" s="179"/>
      <c r="AF21" s="179"/>
      <c r="AG21" s="179"/>
      <c r="AH21" s="179"/>
      <c r="AI21" s="180"/>
      <c r="AJ21" s="180"/>
    </row>
    <row r="22" spans="1:36" ht="15" customHeight="1" x14ac:dyDescent="0.25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80"/>
      <c r="AJ22" s="180"/>
    </row>
    <row r="23" spans="1:36" ht="15" customHeight="1" x14ac:dyDescent="0.25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80"/>
      <c r="AJ23" s="180"/>
    </row>
    <row r="24" spans="1:36" ht="15" customHeight="1" x14ac:dyDescent="0.25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80"/>
      <c r="AJ24" s="180"/>
    </row>
    <row r="25" spans="1:36" ht="15" customHeight="1" x14ac:dyDescent="0.25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80"/>
      <c r="AJ25" s="180"/>
    </row>
    <row r="26" spans="1:36" ht="15" customHeight="1" x14ac:dyDescent="0.3">
      <c r="A26" s="176" t="s">
        <v>21</v>
      </c>
      <c r="B26" s="176"/>
      <c r="C26" s="176"/>
      <c r="D26" s="176"/>
      <c r="E26" s="176"/>
      <c r="F26" s="174">
        <v>2</v>
      </c>
      <c r="G26" s="174"/>
      <c r="H26" s="174"/>
      <c r="I26" s="174"/>
      <c r="J26" s="174"/>
      <c r="K26" s="171">
        <v>3</v>
      </c>
      <c r="L26" s="171"/>
      <c r="M26" s="171"/>
      <c r="N26" s="171"/>
      <c r="O26" s="171">
        <v>4</v>
      </c>
      <c r="P26" s="171"/>
      <c r="Q26" s="171"/>
      <c r="R26" s="171"/>
      <c r="S26" s="171">
        <v>5</v>
      </c>
      <c r="T26" s="171"/>
      <c r="U26" s="171"/>
      <c r="V26" s="171"/>
      <c r="W26" s="171"/>
      <c r="X26" s="171"/>
      <c r="Y26" s="171">
        <v>6</v>
      </c>
      <c r="Z26" s="171"/>
      <c r="AA26" s="171"/>
      <c r="AB26" s="171"/>
      <c r="AC26" s="171"/>
      <c r="AD26" s="171"/>
      <c r="AE26" s="171"/>
      <c r="AF26" s="171"/>
      <c r="AG26" s="171"/>
      <c r="AH26" s="171"/>
      <c r="AI26" s="172">
        <v>7</v>
      </c>
      <c r="AJ26" s="172"/>
    </row>
    <row r="27" spans="1:36" ht="18.75" customHeight="1" x14ac:dyDescent="0.25">
      <c r="A27" s="173">
        <v>2951615791</v>
      </c>
      <c r="B27" s="173"/>
      <c r="C27" s="173"/>
      <c r="D27" s="173"/>
      <c r="E27" s="173"/>
      <c r="F27" s="174"/>
      <c r="G27" s="174"/>
      <c r="H27" s="174"/>
      <c r="I27" s="174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75"/>
      <c r="AE27" s="175"/>
      <c r="AF27" s="175"/>
      <c r="AG27" s="175"/>
      <c r="AH27" s="175"/>
      <c r="AI27" s="175"/>
      <c r="AJ27" s="175"/>
    </row>
    <row r="28" spans="1:36" ht="15" customHeight="1" x14ac:dyDescent="0.25">
      <c r="A28" s="173"/>
      <c r="B28" s="173"/>
      <c r="C28" s="173"/>
      <c r="D28" s="173"/>
      <c r="E28" s="173"/>
      <c r="F28" s="174"/>
      <c r="G28" s="174"/>
      <c r="H28" s="174"/>
      <c r="I28" s="174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75"/>
      <c r="AE28" s="175"/>
      <c r="AF28" s="175"/>
      <c r="AG28" s="175"/>
      <c r="AH28" s="175"/>
      <c r="AI28" s="175"/>
      <c r="AJ28" s="175"/>
    </row>
    <row r="29" spans="1:36" x14ac:dyDescent="0.25">
      <c r="A29" s="173"/>
      <c r="B29" s="173"/>
      <c r="C29" s="173"/>
      <c r="D29" s="173"/>
      <c r="E29" s="173"/>
      <c r="F29" s="174"/>
      <c r="G29" s="174"/>
      <c r="H29" s="174"/>
      <c r="I29" s="174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75"/>
      <c r="AE29" s="175"/>
      <c r="AF29" s="175"/>
      <c r="AG29" s="175"/>
      <c r="AH29" s="175"/>
      <c r="AI29" s="175"/>
      <c r="AJ29" s="175"/>
    </row>
    <row r="30" spans="1:36" x14ac:dyDescent="0.25">
      <c r="A30" s="60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5.75" x14ac:dyDescent="0.25">
      <c r="A31" s="60"/>
      <c r="B31" s="61" t="s">
        <v>22</v>
      </c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x14ac:dyDescent="0.25">
      <c r="A32" s="60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60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6" spans="1:36" ht="18.75" x14ac:dyDescent="0.3">
      <c r="A36" s="59"/>
    </row>
    <row r="37" spans="1:36" ht="18.75" x14ac:dyDescent="0.3">
      <c r="A37" s="59"/>
    </row>
    <row r="38" spans="1:36" ht="18.75" x14ac:dyDescent="0.3">
      <c r="A38" s="59"/>
    </row>
    <row r="39" spans="1:36" ht="18.75" x14ac:dyDescent="0.3">
      <c r="A39" s="59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AN65"/>
  <sheetViews>
    <sheetView topLeftCell="A34" zoomScaleNormal="100" workbookViewId="0">
      <selection activeCell="AB55" sqref="AB55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0" max="30" width="2" bestFit="1" customWidth="1"/>
    <col min="1007" max="1008" width="11.5703125" customWidth="1"/>
  </cols>
  <sheetData>
    <row r="1" spans="1:23" ht="15" customHeight="1" x14ac:dyDescent="0.25">
      <c r="A1" s="246" t="s">
        <v>60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107"/>
    </row>
    <row r="2" spans="1:23" ht="15" customHeight="1" x14ac:dyDescent="0.25">
      <c r="A2" s="245" t="s">
        <v>61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  <c r="T2" s="245"/>
      <c r="U2" s="245"/>
      <c r="V2" s="245"/>
      <c r="W2" s="106"/>
    </row>
    <row r="3" spans="1:23" ht="15" customHeight="1" x14ac:dyDescent="0.25">
      <c r="A3" s="246" t="s">
        <v>62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107"/>
    </row>
    <row r="4" spans="1:23" ht="15" customHeight="1" x14ac:dyDescent="0.25">
      <c r="A4" s="231">
        <v>20</v>
      </c>
      <c r="B4" s="231"/>
      <c r="C4" s="232" t="str">
        <f>'2-я 1-ВЕТ'!D33</f>
        <v>жовтня</v>
      </c>
      <c r="D4" s="232"/>
      <c r="E4" s="232"/>
      <c r="F4" s="232"/>
      <c r="G4" s="231">
        <v>2021</v>
      </c>
      <c r="H4" s="231"/>
      <c r="I4" s="84" t="s">
        <v>147</v>
      </c>
      <c r="J4" s="8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</row>
    <row r="5" spans="1:23" ht="15" customHeigh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</row>
    <row r="6" spans="1:23" ht="15" customHeight="1" x14ac:dyDescent="0.25">
      <c r="A6" s="191" t="s">
        <v>63</v>
      </c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  <c r="M6" s="191"/>
      <c r="N6" s="191"/>
      <c r="O6" s="191"/>
      <c r="P6" s="191"/>
      <c r="Q6" s="191"/>
      <c r="R6" s="191"/>
      <c r="S6" s="191"/>
      <c r="T6" s="191"/>
      <c r="U6" s="191"/>
      <c r="V6" s="191"/>
      <c r="W6" s="108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35" t="str">
        <f>'Акт собаки R'!G9</f>
        <v>Данильченко А.А.</v>
      </c>
      <c r="H9" s="235"/>
      <c r="I9" s="235"/>
      <c r="J9" s="235"/>
      <c r="K9" s="235"/>
      <c r="L9" s="235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21.09.2020 по 20.10.2021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3" t="s">
        <v>254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7" t="s">
        <v>255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105"/>
    </row>
    <row r="13" spans="1:23" ht="15.75" x14ac:dyDescent="0.25">
      <c r="A13" s="28" t="s">
        <v>256</v>
      </c>
      <c r="B13" s="28"/>
      <c r="C13" s="28"/>
      <c r="D13" s="28"/>
      <c r="I13" s="14">
        <f>MAX('Список собаки L'!A5:A53)</f>
        <v>21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257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531</v>
      </c>
      <c r="B16" s="10"/>
      <c r="C16" s="1"/>
      <c r="D16" s="1"/>
      <c r="E16" s="1"/>
      <c r="F16" s="1"/>
      <c r="G16" s="157"/>
      <c r="H16" s="157"/>
      <c r="I16" s="157"/>
      <c r="J16" s="10"/>
      <c r="K16" s="10"/>
      <c r="L16" s="10"/>
      <c r="M16" s="10" t="s">
        <v>136</v>
      </c>
      <c r="N16" s="1"/>
      <c r="O16" s="158"/>
      <c r="P16" s="87"/>
      <c r="Q16" s="244" t="s">
        <v>532</v>
      </c>
      <c r="R16" s="244"/>
      <c r="S16" s="244"/>
      <c r="T16" s="1"/>
      <c r="U16" s="1"/>
      <c r="V16" s="1"/>
      <c r="W16" s="1"/>
    </row>
    <row r="17" spans="1:40" ht="15.75" x14ac:dyDescent="0.25">
      <c r="A17" s="1"/>
      <c r="B17" s="1" t="s">
        <v>123</v>
      </c>
      <c r="C17" s="1"/>
      <c r="D17" s="1"/>
      <c r="E17" s="1"/>
      <c r="F17" s="244" t="s">
        <v>252</v>
      </c>
      <c r="G17" s="244"/>
      <c r="H17" s="244"/>
      <c r="I17" s="157"/>
      <c r="J17" s="10"/>
      <c r="K17" s="1" t="s">
        <v>135</v>
      </c>
      <c r="L17" s="10"/>
      <c r="M17" s="10"/>
      <c r="N17" s="1"/>
      <c r="O17" s="158"/>
      <c r="P17" s="87"/>
      <c r="R17" s="159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40" ht="15.75" x14ac:dyDescent="0.25">
      <c r="A18" s="1" t="s">
        <v>535</v>
      </c>
      <c r="B18" s="10"/>
      <c r="C18" s="1"/>
      <c r="D18" s="1"/>
      <c r="E18" s="1"/>
      <c r="F18" s="1"/>
      <c r="G18" s="157"/>
      <c r="H18" s="157"/>
      <c r="I18" s="157"/>
      <c r="J18" s="10"/>
      <c r="K18" s="10"/>
      <c r="L18" s="10"/>
      <c r="M18" s="10" t="s">
        <v>136</v>
      </c>
      <c r="N18" s="1"/>
      <c r="O18" s="158"/>
      <c r="P18" s="87"/>
      <c r="Q18" s="244" t="s">
        <v>534</v>
      </c>
      <c r="R18" s="244"/>
      <c r="S18" s="244"/>
      <c r="T18" s="1"/>
      <c r="U18" s="1"/>
      <c r="V18" s="1"/>
      <c r="W18" s="1"/>
    </row>
    <row r="19" spans="1:40" ht="15.75" x14ac:dyDescent="0.25">
      <c r="A19" s="1"/>
      <c r="B19" s="1" t="s">
        <v>123</v>
      </c>
      <c r="C19" s="1"/>
      <c r="D19" s="1"/>
      <c r="E19" s="1"/>
      <c r="F19" s="244" t="s">
        <v>533</v>
      </c>
      <c r="G19" s="244"/>
      <c r="H19" s="244"/>
      <c r="I19" s="157"/>
      <c r="J19" s="10"/>
      <c r="K19" s="1" t="s">
        <v>135</v>
      </c>
      <c r="L19" s="10"/>
      <c r="M19" s="10"/>
      <c r="N19" s="1"/>
      <c r="O19" s="158"/>
      <c r="P19" s="87"/>
      <c r="R19" s="159" t="s">
        <v>21</v>
      </c>
      <c r="S19" s="1" t="str">
        <f>IF(COUNTIF(ДОЗА,R19),"доза",IF(COUNTIF(ДОЗИ,R19),"дози","доз"))</f>
        <v>доза</v>
      </c>
      <c r="T19" s="1"/>
      <c r="U19" s="1"/>
      <c r="V19" s="1"/>
      <c r="W19" s="1"/>
    </row>
    <row r="20" spans="1:40" ht="15.75" x14ac:dyDescent="0.25">
      <c r="A20" s="1" t="s">
        <v>536</v>
      </c>
      <c r="B20" s="10"/>
      <c r="C20" s="1"/>
      <c r="D20" s="1"/>
      <c r="E20" s="1"/>
      <c r="F20" s="1"/>
      <c r="G20" s="157"/>
      <c r="H20" s="157"/>
      <c r="I20" s="157"/>
      <c r="J20" s="10"/>
      <c r="K20" s="10"/>
      <c r="L20" s="10"/>
      <c r="M20" s="10" t="s">
        <v>136</v>
      </c>
      <c r="N20" s="1"/>
      <c r="O20" s="158"/>
      <c r="P20" s="87"/>
      <c r="Q20" s="244" t="s">
        <v>411</v>
      </c>
      <c r="R20" s="244"/>
      <c r="S20" s="244"/>
      <c r="T20" s="1"/>
      <c r="U20" s="1"/>
      <c r="V20" s="1"/>
      <c r="W20" s="1"/>
    </row>
    <row r="21" spans="1:40" ht="15.75" x14ac:dyDescent="0.25">
      <c r="A21" s="1"/>
      <c r="B21" s="1" t="s">
        <v>123</v>
      </c>
      <c r="C21" s="1"/>
      <c r="D21" s="1"/>
      <c r="E21" s="1"/>
      <c r="F21" s="244" t="s">
        <v>191</v>
      </c>
      <c r="G21" s="244"/>
      <c r="H21" s="244"/>
      <c r="I21" s="157"/>
      <c r="J21" s="10"/>
      <c r="K21" s="1" t="s">
        <v>135</v>
      </c>
      <c r="L21" s="10"/>
      <c r="M21" s="10"/>
      <c r="N21" s="1"/>
      <c r="O21" s="158"/>
      <c r="P21" s="87"/>
      <c r="R21" s="159" t="s">
        <v>21</v>
      </c>
      <c r="S21" s="1" t="str">
        <f>IF(COUNTIF(ДОЗА,R21),"доза",IF(COUNTIF(ДОЗИ,R21),"дози","доз"))</f>
        <v>доза</v>
      </c>
      <c r="T21" s="1"/>
      <c r="U21" s="1"/>
      <c r="V21" s="1"/>
      <c r="W21" s="1"/>
    </row>
    <row r="22" spans="1:40" ht="15.75" x14ac:dyDescent="0.25">
      <c r="A22" s="1" t="s">
        <v>537</v>
      </c>
      <c r="B22" s="10"/>
      <c r="C22" s="1"/>
      <c r="D22" s="1"/>
      <c r="E22" s="1"/>
      <c r="F22" s="1"/>
      <c r="G22" s="157"/>
      <c r="H22" s="157"/>
      <c r="I22" s="157"/>
      <c r="J22" s="10"/>
      <c r="K22" s="10"/>
      <c r="L22" s="10"/>
      <c r="M22" s="10" t="s">
        <v>136</v>
      </c>
      <c r="N22" s="1"/>
      <c r="O22" s="158"/>
      <c r="P22" s="87"/>
      <c r="Q22" s="244" t="s">
        <v>538</v>
      </c>
      <c r="R22" s="244"/>
      <c r="S22" s="244"/>
      <c r="T22" s="1"/>
      <c r="U22" s="1"/>
      <c r="V22" s="1"/>
      <c r="W22" s="1"/>
    </row>
    <row r="23" spans="1:40" ht="15.75" x14ac:dyDescent="0.25">
      <c r="A23" s="1"/>
      <c r="B23" s="1" t="s">
        <v>123</v>
      </c>
      <c r="C23" s="1"/>
      <c r="D23" s="1"/>
      <c r="E23" s="1"/>
      <c r="F23" s="244" t="s">
        <v>413</v>
      </c>
      <c r="G23" s="244"/>
      <c r="H23" s="244"/>
      <c r="I23" s="157"/>
      <c r="J23" s="10"/>
      <c r="K23" s="1" t="s">
        <v>135</v>
      </c>
      <c r="L23" s="10"/>
      <c r="M23" s="10"/>
      <c r="N23" s="1"/>
      <c r="O23" s="158"/>
      <c r="P23" s="87"/>
      <c r="R23" s="159" t="s">
        <v>21</v>
      </c>
      <c r="S23" s="1" t="str">
        <f>IF(COUNTIF(ДОЗА,R23),"доза",IF(COUNTIF(ДОЗИ,R23),"дози","доз"))</f>
        <v>доза</v>
      </c>
      <c r="T23" s="1"/>
      <c r="U23" s="1"/>
      <c r="V23" s="1"/>
      <c r="W23" s="1"/>
    </row>
    <row r="24" spans="1:40" ht="15.75" x14ac:dyDescent="0.25">
      <c r="A24" s="1" t="s">
        <v>539</v>
      </c>
      <c r="B24" s="10"/>
      <c r="C24" s="1"/>
      <c r="D24" s="1"/>
      <c r="E24" s="1"/>
      <c r="F24" s="1"/>
      <c r="G24" s="157"/>
      <c r="H24" s="157"/>
      <c r="I24" s="157"/>
      <c r="J24" s="10"/>
      <c r="K24" s="10"/>
      <c r="L24" s="10"/>
      <c r="M24" s="10" t="s">
        <v>136</v>
      </c>
      <c r="N24" s="1"/>
      <c r="O24" s="158"/>
      <c r="P24" s="87"/>
      <c r="Q24" s="244" t="s">
        <v>540</v>
      </c>
      <c r="R24" s="244"/>
      <c r="S24" s="244"/>
      <c r="T24" s="1"/>
      <c r="U24" s="1"/>
      <c r="V24" s="1"/>
      <c r="W24" s="1"/>
    </row>
    <row r="25" spans="1:40" ht="15.75" x14ac:dyDescent="0.25">
      <c r="A25" s="1"/>
      <c r="B25" s="1" t="s">
        <v>123</v>
      </c>
      <c r="C25" s="1"/>
      <c r="D25" s="1"/>
      <c r="E25" s="1"/>
      <c r="F25" s="244" t="s">
        <v>541</v>
      </c>
      <c r="G25" s="244"/>
      <c r="H25" s="244"/>
      <c r="I25" s="157"/>
      <c r="J25" s="10"/>
      <c r="K25" s="1" t="s">
        <v>135</v>
      </c>
      <c r="L25" s="10"/>
      <c r="M25" s="10"/>
      <c r="N25" s="1"/>
      <c r="O25" s="158"/>
      <c r="P25" s="87"/>
      <c r="R25" s="159" t="s">
        <v>21</v>
      </c>
      <c r="S25" s="1" t="str">
        <f>IF(COUNTIF(ДОЗА,R25),"доза",IF(COUNTIF(ДОЗИ,R25),"дози","доз"))</f>
        <v>доза</v>
      </c>
      <c r="T25" s="1"/>
      <c r="U25" s="1"/>
      <c r="V25" s="1"/>
      <c r="W25" s="1"/>
    </row>
    <row r="26" spans="1:40" ht="15.75" x14ac:dyDescent="0.25">
      <c r="A26" s="1" t="s">
        <v>542</v>
      </c>
      <c r="B26" s="10"/>
      <c r="C26" s="1"/>
      <c r="D26" s="1"/>
      <c r="E26" s="1"/>
      <c r="F26" s="1"/>
      <c r="G26" s="157"/>
      <c r="H26" s="157"/>
      <c r="I26" s="157"/>
      <c r="J26" s="10"/>
      <c r="K26" s="10"/>
      <c r="L26" s="10"/>
      <c r="M26" s="10" t="s">
        <v>136</v>
      </c>
      <c r="N26" s="1"/>
      <c r="O26" s="158"/>
      <c r="P26" s="87"/>
      <c r="Q26" s="244" t="s">
        <v>543</v>
      </c>
      <c r="R26" s="244"/>
      <c r="S26" s="244"/>
      <c r="T26" s="1"/>
      <c r="U26" s="1"/>
      <c r="V26" s="1"/>
      <c r="W26" s="1"/>
    </row>
    <row r="27" spans="1:40" ht="15.75" x14ac:dyDescent="0.25">
      <c r="A27" s="1"/>
      <c r="B27" s="1" t="s">
        <v>123</v>
      </c>
      <c r="C27" s="1"/>
      <c r="D27" s="1"/>
      <c r="E27" s="1"/>
      <c r="F27" s="248">
        <v>44593</v>
      </c>
      <c r="G27" s="248"/>
      <c r="H27" s="248"/>
      <c r="I27" s="157"/>
      <c r="J27" s="10"/>
      <c r="K27" s="1" t="s">
        <v>135</v>
      </c>
      <c r="L27" s="10"/>
      <c r="M27" s="10"/>
      <c r="N27" s="1"/>
      <c r="O27" s="158"/>
      <c r="P27" s="87"/>
      <c r="R27" s="159" t="s">
        <v>21</v>
      </c>
      <c r="S27" s="87" t="s">
        <v>77</v>
      </c>
      <c r="T27" s="1"/>
      <c r="U27" s="1"/>
      <c r="V27" s="1"/>
      <c r="W27" s="1"/>
      <c r="AF27" s="1"/>
      <c r="AG27" s="1"/>
      <c r="AH27" s="1"/>
      <c r="AI27" s="16"/>
      <c r="AJ27" s="16"/>
      <c r="AN27" s="28"/>
    </row>
    <row r="28" spans="1:40" ht="15.75" x14ac:dyDescent="0.25">
      <c r="A28" s="1" t="s">
        <v>253</v>
      </c>
      <c r="B28" s="10"/>
      <c r="C28" s="1"/>
      <c r="D28" s="1"/>
      <c r="E28" s="1"/>
      <c r="F28" s="1"/>
      <c r="G28" s="157"/>
      <c r="H28" s="157"/>
      <c r="I28" s="157"/>
      <c r="J28" s="10"/>
      <c r="K28" s="10"/>
      <c r="L28" s="10"/>
      <c r="M28" s="10" t="s">
        <v>136</v>
      </c>
      <c r="N28" s="1"/>
      <c r="O28" s="158"/>
      <c r="P28" s="87"/>
      <c r="Q28" s="244" t="s">
        <v>245</v>
      </c>
      <c r="R28" s="244"/>
      <c r="S28" s="244"/>
      <c r="T28" s="1"/>
      <c r="U28" s="1"/>
      <c r="V28" s="1"/>
      <c r="W28" s="1"/>
    </row>
    <row r="29" spans="1:40" ht="15.75" x14ac:dyDescent="0.25">
      <c r="A29" s="1"/>
      <c r="B29" s="1" t="s">
        <v>123</v>
      </c>
      <c r="C29" s="1"/>
      <c r="D29" s="1"/>
      <c r="E29" s="1"/>
      <c r="F29" s="244" t="s">
        <v>193</v>
      </c>
      <c r="G29" s="244"/>
      <c r="H29" s="244"/>
      <c r="I29" s="157"/>
      <c r="J29" s="10"/>
      <c r="K29" s="1" t="s">
        <v>135</v>
      </c>
      <c r="L29" s="10"/>
      <c r="M29" s="10"/>
      <c r="N29" s="1"/>
      <c r="O29" s="158"/>
      <c r="P29" s="87"/>
      <c r="R29" s="159" t="s">
        <v>21</v>
      </c>
      <c r="S29" s="1" t="str">
        <f>IF(COUNTIF(ДОЗА,R29),"доза",IF(COUNTIF(ДОЗИ,R29),"дози","доз"))</f>
        <v>доза</v>
      </c>
      <c r="T29" s="1"/>
      <c r="U29" s="1"/>
      <c r="V29" s="1"/>
      <c r="W29" s="1"/>
    </row>
    <row r="30" spans="1:40" ht="15.75" x14ac:dyDescent="0.25">
      <c r="A30" s="1" t="s">
        <v>544</v>
      </c>
      <c r="B30" s="10"/>
      <c r="C30" s="1"/>
      <c r="D30" s="1"/>
      <c r="E30" s="1"/>
      <c r="F30" s="1"/>
      <c r="G30" s="157"/>
      <c r="H30" s="157"/>
      <c r="I30" s="157"/>
      <c r="J30" s="10"/>
      <c r="K30" s="10"/>
      <c r="L30" s="10"/>
      <c r="M30" s="10" t="s">
        <v>136</v>
      </c>
      <c r="N30" s="1"/>
      <c r="O30" s="158"/>
      <c r="P30" s="87"/>
      <c r="Q30" s="244" t="s">
        <v>412</v>
      </c>
      <c r="R30" s="244"/>
      <c r="S30" s="244"/>
      <c r="T30" s="1"/>
      <c r="U30" s="1"/>
      <c r="V30" s="1"/>
      <c r="W30" s="1"/>
    </row>
    <row r="31" spans="1:40" ht="15.75" x14ac:dyDescent="0.25">
      <c r="A31" s="1"/>
      <c r="B31" s="1" t="s">
        <v>123</v>
      </c>
      <c r="C31" s="1"/>
      <c r="D31" s="1"/>
      <c r="E31" s="1"/>
      <c r="F31" s="244" t="s">
        <v>413</v>
      </c>
      <c r="G31" s="244"/>
      <c r="H31" s="244"/>
      <c r="I31" s="157"/>
      <c r="J31" s="10"/>
      <c r="K31" s="1" t="s">
        <v>135</v>
      </c>
      <c r="L31" s="10"/>
      <c r="M31" s="10"/>
      <c r="N31" s="1"/>
      <c r="O31" s="158"/>
      <c r="P31" s="87"/>
      <c r="R31" s="159" t="s">
        <v>21</v>
      </c>
      <c r="S31" s="1" t="str">
        <f>IF(COUNTIF(ДОЗА,R31),"доза",IF(COUNTIF(ДОЗИ,R31),"дози","доз"))</f>
        <v>доза</v>
      </c>
      <c r="T31" s="1"/>
      <c r="U31" s="1"/>
      <c r="V31" s="1"/>
      <c r="W31" s="1"/>
    </row>
    <row r="32" spans="1:40" ht="15.75" x14ac:dyDescent="0.25">
      <c r="A32" s="1" t="s">
        <v>545</v>
      </c>
      <c r="B32" s="10"/>
      <c r="C32" s="1"/>
      <c r="D32" s="1"/>
      <c r="E32" s="1"/>
      <c r="F32" s="1"/>
      <c r="G32" s="157"/>
      <c r="H32" s="157"/>
      <c r="I32" s="157"/>
      <c r="J32" s="10"/>
      <c r="K32" s="10"/>
      <c r="L32" s="10"/>
      <c r="M32" s="10"/>
      <c r="N32" s="1"/>
      <c r="O32" s="158"/>
      <c r="P32" s="87"/>
      <c r="Q32" s="244" t="s">
        <v>381</v>
      </c>
      <c r="R32" s="244"/>
      <c r="S32" s="244"/>
      <c r="V32" s="1"/>
      <c r="W32" s="1"/>
    </row>
    <row r="33" spans="1:23" ht="15.75" x14ac:dyDescent="0.25">
      <c r="A33" s="1"/>
      <c r="B33" s="1" t="s">
        <v>123</v>
      </c>
      <c r="C33" s="1"/>
      <c r="D33" s="1"/>
      <c r="E33" s="1"/>
      <c r="F33" s="243" t="s">
        <v>380</v>
      </c>
      <c r="G33" s="243"/>
      <c r="H33" s="243"/>
      <c r="I33" s="157"/>
      <c r="J33" s="10"/>
      <c r="K33" s="1" t="s">
        <v>135</v>
      </c>
      <c r="L33" s="10"/>
      <c r="M33" s="10"/>
      <c r="N33" s="1"/>
      <c r="O33" s="158"/>
      <c r="P33" s="87"/>
      <c r="R33" s="159" t="s">
        <v>21</v>
      </c>
      <c r="S33" s="1" t="str">
        <f>IF(COUNTIF(ДОЗА,R33),"доза",IF(COUNTIF(ДОЗИ,R33),"дози","доз"))</f>
        <v>доза</v>
      </c>
      <c r="V33" s="1"/>
      <c r="W33" s="1"/>
    </row>
    <row r="34" spans="1:23" ht="15.75" x14ac:dyDescent="0.25">
      <c r="A34" s="1" t="s">
        <v>546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/>
      <c r="N34" s="1"/>
      <c r="O34" s="18"/>
      <c r="P34" s="19"/>
      <c r="Q34" s="227" t="s">
        <v>414</v>
      </c>
      <c r="R34" s="227"/>
      <c r="S34" s="227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227" t="s">
        <v>375</v>
      </c>
      <c r="G35" s="227"/>
      <c r="H35" s="227"/>
      <c r="I35" s="16"/>
      <c r="J35" s="17"/>
      <c r="K35" s="28" t="s">
        <v>135</v>
      </c>
      <c r="L35" s="17"/>
      <c r="M35" s="17"/>
      <c r="N35" s="1"/>
      <c r="O35" s="18"/>
      <c r="P35" s="19"/>
      <c r="R35" s="42" t="s">
        <v>21</v>
      </c>
      <c r="S35" s="19" t="s">
        <v>77</v>
      </c>
      <c r="V35" s="1"/>
      <c r="W35" s="1"/>
    </row>
    <row r="36" spans="1:23" ht="15.75" x14ac:dyDescent="0.25">
      <c r="A36" s="1" t="s">
        <v>547</v>
      </c>
      <c r="B36" s="10"/>
      <c r="C36" s="1"/>
      <c r="D36" s="1"/>
      <c r="E36" s="1"/>
      <c r="F36" s="1"/>
      <c r="G36" s="16"/>
      <c r="H36" s="16"/>
      <c r="I36" s="16"/>
      <c r="J36" s="17"/>
      <c r="K36" s="17"/>
      <c r="L36" s="17"/>
      <c r="M36" s="17"/>
      <c r="N36" s="1"/>
      <c r="O36" s="18"/>
      <c r="P36" s="19"/>
      <c r="Q36" s="227" t="s">
        <v>548</v>
      </c>
      <c r="R36" s="227"/>
      <c r="S36" s="227"/>
      <c r="U36" s="1"/>
      <c r="V36" s="1"/>
      <c r="W36" s="1"/>
    </row>
    <row r="37" spans="1:23" ht="15.75" x14ac:dyDescent="0.25">
      <c r="A37" s="1"/>
      <c r="B37" s="1" t="s">
        <v>123</v>
      </c>
      <c r="C37" s="1"/>
      <c r="D37" s="1"/>
      <c r="E37" s="1"/>
      <c r="F37" s="227" t="s">
        <v>252</v>
      </c>
      <c r="G37" s="227"/>
      <c r="H37" s="227"/>
      <c r="I37" s="16"/>
      <c r="J37" s="17"/>
      <c r="K37" s="28" t="s">
        <v>135</v>
      </c>
      <c r="L37" s="17"/>
      <c r="M37" s="17"/>
      <c r="N37" s="1"/>
      <c r="O37" s="18"/>
      <c r="P37" s="19"/>
      <c r="R37" s="42" t="s">
        <v>21</v>
      </c>
      <c r="S37" s="19" t="s">
        <v>77</v>
      </c>
      <c r="U37" s="1"/>
      <c r="V37" s="1"/>
      <c r="W37" s="1"/>
    </row>
    <row r="38" spans="1:23" ht="15.75" x14ac:dyDescent="0.25">
      <c r="A38" s="1" t="s">
        <v>549</v>
      </c>
      <c r="B38" s="10"/>
      <c r="C38" s="1"/>
      <c r="D38" s="1"/>
      <c r="E38" s="1"/>
      <c r="F38" s="1"/>
      <c r="G38" s="16"/>
      <c r="H38" s="16"/>
      <c r="I38" s="16"/>
      <c r="J38" s="17"/>
      <c r="K38" s="17"/>
      <c r="L38" s="17"/>
      <c r="M38" s="17"/>
      <c r="N38" s="1"/>
      <c r="O38" s="18"/>
      <c r="P38" s="19"/>
      <c r="Q38" s="227" t="s">
        <v>550</v>
      </c>
      <c r="R38" s="227"/>
      <c r="S38" s="227"/>
      <c r="U38" s="1"/>
      <c r="V38" s="1"/>
      <c r="W38" s="1"/>
    </row>
    <row r="39" spans="1:23" ht="15.75" x14ac:dyDescent="0.25">
      <c r="A39" s="1"/>
      <c r="B39" s="1" t="s">
        <v>123</v>
      </c>
      <c r="C39" s="1"/>
      <c r="D39" s="1"/>
      <c r="E39" s="1"/>
      <c r="F39" s="227" t="s">
        <v>533</v>
      </c>
      <c r="G39" s="227"/>
      <c r="H39" s="227"/>
      <c r="I39" s="16"/>
      <c r="J39" s="17"/>
      <c r="K39" s="28" t="s">
        <v>135</v>
      </c>
      <c r="L39" s="17"/>
      <c r="M39" s="17"/>
      <c r="N39" s="1"/>
      <c r="O39" s="18"/>
      <c r="P39" s="19"/>
      <c r="R39" s="42" t="s">
        <v>551</v>
      </c>
      <c r="S39" s="19" t="s">
        <v>77</v>
      </c>
      <c r="U39" s="1"/>
      <c r="V39" s="1"/>
      <c r="W39" s="1"/>
    </row>
    <row r="40" spans="1:23" ht="15.75" x14ac:dyDescent="0.25">
      <c r="A40" s="1" t="s">
        <v>552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/>
      <c r="N40" s="1"/>
      <c r="O40" s="18"/>
      <c r="P40" s="19"/>
      <c r="Q40" s="227" t="s">
        <v>553</v>
      </c>
      <c r="R40" s="227"/>
      <c r="S40" s="227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227" t="s">
        <v>375</v>
      </c>
      <c r="G41" s="227"/>
      <c r="H41" s="227"/>
      <c r="I41" s="16"/>
      <c r="J41" s="17"/>
      <c r="K41" s="28" t="s">
        <v>135</v>
      </c>
      <c r="L41" s="17"/>
      <c r="M41" s="17"/>
      <c r="N41" s="1"/>
      <c r="O41" s="18"/>
      <c r="P41" s="19"/>
      <c r="R41" s="42" t="s">
        <v>21</v>
      </c>
      <c r="S41" s="19" t="s">
        <v>77</v>
      </c>
      <c r="U41" s="1"/>
      <c r="V41" s="1"/>
      <c r="W41" s="1"/>
    </row>
    <row r="42" spans="1:23" ht="15.75" x14ac:dyDescent="0.25">
      <c r="A42" s="1" t="s">
        <v>554</v>
      </c>
      <c r="B42" s="10"/>
      <c r="C42" s="1"/>
      <c r="D42" s="1"/>
      <c r="E42" s="1"/>
      <c r="F42" s="1"/>
      <c r="G42" s="16"/>
      <c r="H42" s="16"/>
      <c r="I42" s="16"/>
      <c r="J42" s="17"/>
      <c r="K42" s="17"/>
      <c r="L42" s="17"/>
      <c r="M42" s="17"/>
      <c r="N42" s="1"/>
      <c r="O42" s="18"/>
      <c r="P42" s="19"/>
      <c r="Q42" s="227" t="s">
        <v>555</v>
      </c>
      <c r="R42" s="227"/>
      <c r="S42" s="227"/>
      <c r="U42" s="1"/>
      <c r="V42" s="1"/>
      <c r="W42" s="1"/>
    </row>
    <row r="43" spans="1:23" ht="15.75" x14ac:dyDescent="0.25">
      <c r="A43" s="1"/>
      <c r="B43" s="1" t="s">
        <v>123</v>
      </c>
      <c r="C43" s="1"/>
      <c r="D43" s="1"/>
      <c r="E43" s="1"/>
      <c r="F43" s="227" t="s">
        <v>556</v>
      </c>
      <c r="G43" s="227"/>
      <c r="H43" s="227"/>
      <c r="I43" s="16"/>
      <c r="J43" s="17"/>
      <c r="K43" s="28" t="s">
        <v>135</v>
      </c>
      <c r="L43" s="17"/>
      <c r="M43" s="17"/>
      <c r="N43" s="1"/>
      <c r="O43" s="18"/>
      <c r="P43" s="19"/>
      <c r="R43" s="42" t="s">
        <v>21</v>
      </c>
      <c r="S43" s="19" t="s">
        <v>77</v>
      </c>
      <c r="U43" s="1"/>
      <c r="V43" s="1"/>
      <c r="W43" s="1"/>
    </row>
    <row r="44" spans="1:23" ht="15.75" x14ac:dyDescent="0.25">
      <c r="A44" s="31" t="s">
        <v>557</v>
      </c>
      <c r="B44" s="32"/>
      <c r="C44" s="31"/>
      <c r="D44" s="31"/>
      <c r="E44" s="31"/>
      <c r="F44" s="31"/>
      <c r="G44" s="36"/>
      <c r="H44" s="36"/>
      <c r="I44" s="36"/>
      <c r="J44" s="36"/>
      <c r="K44" s="36"/>
      <c r="L44" s="36"/>
      <c r="N44" s="38"/>
      <c r="O44" s="236" t="s">
        <v>525</v>
      </c>
      <c r="P44" s="236"/>
      <c r="Q44" s="236"/>
      <c r="R44" s="39"/>
      <c r="S44" s="39"/>
      <c r="T44" s="31"/>
      <c r="U44" s="31"/>
      <c r="V44" s="31"/>
      <c r="W44" s="1"/>
    </row>
    <row r="45" spans="1:23" ht="15.75" x14ac:dyDescent="0.25">
      <c r="A45" s="31"/>
      <c r="B45" s="31" t="s">
        <v>123</v>
      </c>
      <c r="C45" s="31"/>
      <c r="D45" s="31"/>
      <c r="E45" s="31"/>
      <c r="F45" s="237" t="s">
        <v>401</v>
      </c>
      <c r="G45" s="237"/>
      <c r="H45" s="237"/>
      <c r="I45" s="237"/>
      <c r="J45" s="36"/>
      <c r="K45" s="31" t="s">
        <v>76</v>
      </c>
      <c r="L45" s="31"/>
      <c r="M45" s="31"/>
      <c r="N45" s="31"/>
      <c r="O45" s="31"/>
      <c r="P45" s="36"/>
      <c r="Q45" s="36"/>
      <c r="R45" s="169">
        <v>3</v>
      </c>
      <c r="S45" s="207" t="str">
        <f>IF(COUNTIF(ДОЗА,R45),"доза",IF(COUNTIF(ДОЗИ,R45),"дози","доз"))</f>
        <v>дози</v>
      </c>
      <c r="T45" s="207"/>
      <c r="U45" s="31"/>
      <c r="V45" s="31"/>
      <c r="W45" s="1"/>
    </row>
    <row r="46" spans="1:23" ht="15.75" x14ac:dyDescent="0.25">
      <c r="A46" s="31" t="s">
        <v>558</v>
      </c>
      <c r="B46" s="32"/>
      <c r="C46" s="31"/>
      <c r="D46" s="31"/>
      <c r="E46" s="31"/>
      <c r="F46" s="31"/>
      <c r="G46" s="36"/>
      <c r="H46" s="36"/>
      <c r="I46" s="36"/>
      <c r="J46" s="36"/>
      <c r="K46" s="36"/>
      <c r="L46" s="36"/>
      <c r="N46" s="38"/>
      <c r="O46" s="236" t="s">
        <v>377</v>
      </c>
      <c r="P46" s="236"/>
      <c r="Q46" s="236"/>
      <c r="R46" s="39"/>
      <c r="S46" s="39"/>
      <c r="T46" s="31"/>
      <c r="U46" s="31"/>
      <c r="V46" s="31"/>
      <c r="W46" s="1"/>
    </row>
    <row r="47" spans="1:23" ht="15.75" x14ac:dyDescent="0.25">
      <c r="A47" s="31"/>
      <c r="B47" s="31" t="s">
        <v>123</v>
      </c>
      <c r="C47" s="31"/>
      <c r="D47" s="31"/>
      <c r="E47" s="31"/>
      <c r="F47" s="237" t="s">
        <v>378</v>
      </c>
      <c r="G47" s="237"/>
      <c r="H47" s="237"/>
      <c r="I47" s="237"/>
      <c r="J47" s="36"/>
      <c r="K47" s="31" t="s">
        <v>76</v>
      </c>
      <c r="L47" s="31"/>
      <c r="M47" s="31"/>
      <c r="N47" s="31"/>
      <c r="O47" s="31"/>
      <c r="P47" s="36"/>
      <c r="Q47" s="36"/>
      <c r="R47" s="169">
        <v>1</v>
      </c>
      <c r="S47" s="207" t="str">
        <f>IF(COUNTIF(ДОЗА,R47),"доза",IF(COUNTIF(ДОЗИ,R47),"дози","доз"))</f>
        <v>доза</v>
      </c>
      <c r="T47" s="207"/>
      <c r="U47" s="31"/>
      <c r="V47" s="31"/>
      <c r="W47" s="1"/>
    </row>
    <row r="48" spans="1:23" ht="15.75" x14ac:dyDescent="0.25">
      <c r="A48" s="31" t="s">
        <v>78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75" x14ac:dyDescent="0.25">
      <c r="A49" s="31" t="s">
        <v>79</v>
      </c>
      <c r="B49" s="31"/>
      <c r="C49" s="31"/>
      <c r="D49" s="31"/>
      <c r="E49" s="31"/>
      <c r="F49" s="240">
        <f>I13</f>
        <v>21</v>
      </c>
      <c r="G49" s="240"/>
      <c r="H49" s="31" t="s">
        <v>80</v>
      </c>
      <c r="I49" s="31"/>
      <c r="J49" s="31"/>
      <c r="K49" s="31"/>
      <c r="L49" s="31"/>
      <c r="M49" s="31"/>
      <c r="N49" s="31"/>
      <c r="O49" s="31"/>
      <c r="P49" s="31"/>
      <c r="Q49" s="240">
        <f>F49</f>
        <v>21</v>
      </c>
      <c r="R49" s="240"/>
      <c r="S49" s="31" t="s">
        <v>81</v>
      </c>
      <c r="V49" s="31"/>
      <c r="W49" s="31"/>
    </row>
    <row r="50" spans="1:23" ht="15.75" x14ac:dyDescent="0.25">
      <c r="A50" s="31"/>
      <c r="B50" s="31" t="s">
        <v>82</v>
      </c>
      <c r="C50" s="31"/>
      <c r="D50" s="31"/>
      <c r="E50" s="31"/>
      <c r="F50" s="31"/>
      <c r="G50" s="31"/>
      <c r="H50" s="239">
        <f>F49*0.5</f>
        <v>10.5</v>
      </c>
      <c r="I50" s="239"/>
      <c r="J50" s="31" t="s">
        <v>83</v>
      </c>
      <c r="L50" s="31"/>
      <c r="M50" s="240">
        <f>F49*0.5</f>
        <v>10.5</v>
      </c>
      <c r="N50" s="240"/>
      <c r="O50" s="31" t="s">
        <v>84</v>
      </c>
      <c r="R50" s="31"/>
      <c r="S50" s="31"/>
      <c r="T50" s="31"/>
      <c r="U50" s="31"/>
      <c r="V50" s="31"/>
      <c r="W50" s="31"/>
    </row>
    <row r="51" spans="1:23" ht="15.75" x14ac:dyDescent="0.25">
      <c r="A51" s="31"/>
      <c r="B51" s="31" t="s">
        <v>85</v>
      </c>
      <c r="C51" s="31"/>
      <c r="D51" s="31"/>
      <c r="E51" s="31"/>
      <c r="F51" s="239">
        <f>F49</f>
        <v>21</v>
      </c>
      <c r="G51" s="239"/>
      <c r="H51" s="31" t="s">
        <v>86</v>
      </c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x14ac:dyDescent="0.25">
      <c r="A52" s="31" t="s">
        <v>87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x14ac:dyDescent="0.25">
      <c r="A53" s="31"/>
      <c r="B53" s="31"/>
      <c r="C53" s="31" t="s">
        <v>88</v>
      </c>
      <c r="D53" s="31"/>
      <c r="E53" s="31"/>
      <c r="F53" s="31"/>
      <c r="G53" s="31"/>
      <c r="H53" s="31"/>
      <c r="I53" s="31"/>
      <c r="J53" s="240">
        <f>F49</f>
        <v>21</v>
      </c>
      <c r="K53" s="240"/>
      <c r="L53" s="31" t="s">
        <v>89</v>
      </c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x14ac:dyDescent="0.25">
      <c r="A54" s="31" t="s">
        <v>90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x14ac:dyDescent="0.25">
      <c r="A55" s="40" t="s">
        <v>137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 ht="15.75" x14ac:dyDescent="0.25">
      <c r="A56" s="40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 ht="15.75" x14ac:dyDescent="0.25">
      <c r="A57" s="23" t="s">
        <v>92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 ht="15.75" x14ac:dyDescent="0.25">
      <c r="A58" s="23"/>
      <c r="B58" s="23" t="s">
        <v>93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 ht="15.75" x14ac:dyDescent="0.25">
      <c r="A59" s="23"/>
      <c r="B59" s="31" t="s">
        <v>94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40" t="s">
        <v>95</v>
      </c>
      <c r="N59" s="31"/>
      <c r="O59" s="31"/>
      <c r="P59" s="31"/>
      <c r="Q59" s="31"/>
      <c r="R59" s="238" t="s">
        <v>96</v>
      </c>
      <c r="S59" s="238"/>
      <c r="T59" s="238"/>
      <c r="U59" s="238"/>
      <c r="V59" s="238"/>
      <c r="W59" s="37"/>
    </row>
    <row r="60" spans="1:23" ht="15.75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T60" s="31"/>
      <c r="U60" s="31"/>
      <c r="V60" s="31"/>
      <c r="W60" s="31"/>
    </row>
    <row r="61" spans="1:23" ht="15.75" x14ac:dyDescent="0.25">
      <c r="A61" s="31"/>
      <c r="B61" s="31" t="s">
        <v>97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T61" s="31"/>
      <c r="U61" s="31"/>
      <c r="V61" s="31"/>
      <c r="W61" s="31"/>
    </row>
    <row r="62" spans="1:23" ht="15.75" x14ac:dyDescent="0.25">
      <c r="A62" s="31"/>
      <c r="B62" s="24" t="s">
        <v>98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40" t="s">
        <v>99</v>
      </c>
      <c r="N62" s="31"/>
      <c r="O62" s="31"/>
      <c r="P62" s="31"/>
      <c r="Q62" s="31"/>
      <c r="R62" s="238" t="s">
        <v>96</v>
      </c>
      <c r="S62" s="238"/>
      <c r="T62" s="238"/>
      <c r="U62" s="238"/>
      <c r="V62" s="238"/>
      <c r="W62" s="37"/>
    </row>
    <row r="63" spans="1:23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T63" s="1"/>
      <c r="U63" s="1"/>
      <c r="V63" s="1"/>
      <c r="W63" s="1"/>
    </row>
    <row r="64" spans="1:23" ht="15.75" x14ac:dyDescent="0.25">
      <c r="B64" s="1" t="s">
        <v>195</v>
      </c>
      <c r="M64" s="12" t="str">
        <f>'Акт собаки R'!M45:R45</f>
        <v>Данильченко А.А.</v>
      </c>
      <c r="R64" s="238" t="s">
        <v>96</v>
      </c>
      <c r="S64" s="238"/>
      <c r="T64" s="238"/>
      <c r="U64" s="238"/>
      <c r="V64" s="238"/>
      <c r="W64" s="37"/>
    </row>
    <row r="65" spans="2:2" ht="15.75" x14ac:dyDescent="0.25">
      <c r="B65" s="24"/>
    </row>
  </sheetData>
  <mergeCells count="52">
    <mergeCell ref="S45:T45"/>
    <mergeCell ref="O46:Q46"/>
    <mergeCell ref="F47:I47"/>
    <mergeCell ref="S47:T47"/>
    <mergeCell ref="Q16:S16"/>
    <mergeCell ref="F17:H17"/>
    <mergeCell ref="Q18:S18"/>
    <mergeCell ref="F19:H19"/>
    <mergeCell ref="Q22:S22"/>
    <mergeCell ref="Q20:S20"/>
    <mergeCell ref="F21:H21"/>
    <mergeCell ref="F41:H41"/>
    <mergeCell ref="Q34:S34"/>
    <mergeCell ref="F31:H31"/>
    <mergeCell ref="Q40:S40"/>
    <mergeCell ref="F23:H23"/>
    <mergeCell ref="Q24:S24"/>
    <mergeCell ref="F25:H25"/>
    <mergeCell ref="Q36:S36"/>
    <mergeCell ref="F37:H37"/>
    <mergeCell ref="Q38:S38"/>
    <mergeCell ref="F39:H39"/>
    <mergeCell ref="A2:V2"/>
    <mergeCell ref="A1:V1"/>
    <mergeCell ref="A3:V3"/>
    <mergeCell ref="A6:V6"/>
    <mergeCell ref="Q30:S30"/>
    <mergeCell ref="G9:L9"/>
    <mergeCell ref="A4:B4"/>
    <mergeCell ref="C4:F4"/>
    <mergeCell ref="G4:H4"/>
    <mergeCell ref="A12:V12"/>
    <mergeCell ref="Q28:S28"/>
    <mergeCell ref="F29:H29"/>
    <mergeCell ref="Q26:S26"/>
    <mergeCell ref="F27:H27"/>
    <mergeCell ref="F49:G49"/>
    <mergeCell ref="Q49:R49"/>
    <mergeCell ref="F35:H35"/>
    <mergeCell ref="R64:V64"/>
    <mergeCell ref="H50:I50"/>
    <mergeCell ref="M50:N50"/>
    <mergeCell ref="F51:G51"/>
    <mergeCell ref="J53:K53"/>
    <mergeCell ref="R59:V59"/>
    <mergeCell ref="R62:V62"/>
    <mergeCell ref="F33:H33"/>
    <mergeCell ref="Q32:S32"/>
    <mergeCell ref="Q42:S42"/>
    <mergeCell ref="F43:H43"/>
    <mergeCell ref="O44:Q44"/>
    <mergeCell ref="F45:I45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3"/>
  <sheetViews>
    <sheetView zoomScaleNormal="100" workbookViewId="0">
      <selection activeCell="V18" sqref="V18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54" t="s">
        <v>141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  <c r="X1" s="254"/>
      <c r="Y1" s="254"/>
    </row>
    <row r="2" spans="1:25" ht="15.75" x14ac:dyDescent="0.25">
      <c r="A2" s="31"/>
      <c r="B2" s="31" t="s">
        <v>142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143</v>
      </c>
      <c r="D3" s="201" t="str">
        <f>'2-я 1-ВЕТ'!M3</f>
        <v>жовтень</v>
      </c>
      <c r="E3" s="201"/>
      <c r="F3" s="201"/>
      <c r="G3" s="201"/>
      <c r="H3" s="201"/>
      <c r="I3" s="201"/>
      <c r="J3" s="258">
        <v>2021</v>
      </c>
      <c r="K3" s="258"/>
      <c r="L3" s="23" t="s">
        <v>144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48"/>
      <c r="E4" s="48"/>
      <c r="F4" s="48"/>
      <c r="G4" s="48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55" t="s">
        <v>145</v>
      </c>
      <c r="B5" s="255"/>
      <c r="C5" s="255"/>
      <c r="D5" s="255"/>
      <c r="E5" s="256" t="str">
        <f>'2-я 1-ВЕТ'!D33</f>
        <v>жовтня</v>
      </c>
      <c r="F5" s="256"/>
      <c r="G5" s="256"/>
      <c r="H5" s="256"/>
      <c r="I5" s="256"/>
      <c r="J5" s="70" t="s">
        <v>146</v>
      </c>
      <c r="K5" s="70"/>
      <c r="L5" s="70"/>
      <c r="M5" s="257">
        <f>J3</f>
        <v>2021</v>
      </c>
      <c r="N5" s="257"/>
      <c r="O5" s="69" t="s">
        <v>147</v>
      </c>
      <c r="P5" s="70"/>
      <c r="Q5" s="70" t="s">
        <v>148</v>
      </c>
      <c r="R5" s="70"/>
      <c r="S5" s="70"/>
      <c r="T5" s="70"/>
      <c r="U5" s="31"/>
      <c r="V5" s="31"/>
      <c r="W5" s="31"/>
      <c r="X5" s="31"/>
      <c r="Y5" s="31"/>
    </row>
    <row r="6" spans="1:25" ht="15.75" x14ac:dyDescent="0.25">
      <c r="A6" s="68"/>
      <c r="B6" s="69" t="s">
        <v>198</v>
      </c>
      <c r="C6" s="70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23"/>
      <c r="V6" s="23"/>
      <c r="W6" s="23"/>
      <c r="X6" s="23"/>
      <c r="Y6" s="23"/>
    </row>
    <row r="7" spans="1:25" ht="15.75" x14ac:dyDescent="0.25">
      <c r="A7" s="68"/>
      <c r="B7" s="69" t="s">
        <v>187</v>
      </c>
      <c r="C7" s="70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23"/>
      <c r="V7" s="23"/>
      <c r="W7" s="23"/>
      <c r="X7" s="23"/>
      <c r="Y7" s="23"/>
    </row>
    <row r="8" spans="1:25" ht="15.75" x14ac:dyDescent="0.25">
      <c r="A8" s="88" t="s">
        <v>199</v>
      </c>
      <c r="B8" s="89">
        <v>1</v>
      </c>
      <c r="C8" s="88" t="str">
        <f>IF(COUNTIF(ДОЗА,B8),"випадок",IF(COUNTIF(ДОЗИ,B8),"випадки","випадків"))</f>
        <v>випадок</v>
      </c>
      <c r="D8" s="88"/>
      <c r="E8" s="88"/>
      <c r="F8" s="259" t="s">
        <v>205</v>
      </c>
      <c r="G8" s="259"/>
      <c r="H8" s="259"/>
      <c r="I8" s="259"/>
      <c r="J8" s="259"/>
      <c r="K8" s="88" t="s">
        <v>202</v>
      </c>
      <c r="L8" s="259" t="s">
        <v>203</v>
      </c>
      <c r="M8" s="259"/>
      <c r="N8" s="259"/>
      <c r="O8" s="90"/>
      <c r="P8" s="91"/>
      <c r="Q8" s="88"/>
      <c r="R8" s="88"/>
      <c r="S8" s="88"/>
      <c r="T8" s="88"/>
      <c r="U8" s="88"/>
      <c r="V8" s="88"/>
      <c r="W8" s="88"/>
      <c r="X8" s="88"/>
      <c r="Y8" s="88"/>
    </row>
    <row r="9" spans="1:25" x14ac:dyDescent="0.25">
      <c r="A9" s="264" t="s">
        <v>206</v>
      </c>
      <c r="B9" s="250" t="s">
        <v>207</v>
      </c>
      <c r="C9" s="250"/>
      <c r="D9" s="250"/>
      <c r="E9" s="250"/>
      <c r="F9" s="266" t="s">
        <v>208</v>
      </c>
      <c r="G9" s="266"/>
      <c r="H9" s="266"/>
      <c r="I9" s="249" t="s">
        <v>209</v>
      </c>
      <c r="J9" s="249"/>
      <c r="K9" s="249"/>
      <c r="L9" s="249"/>
      <c r="M9" s="260" t="s">
        <v>210</v>
      </c>
      <c r="N9" s="260"/>
      <c r="O9" s="260"/>
      <c r="P9" s="261"/>
      <c r="Q9" s="253" t="s">
        <v>211</v>
      </c>
      <c r="R9" s="253"/>
      <c r="S9" s="253"/>
      <c r="T9" s="253"/>
      <c r="U9" s="253" t="s">
        <v>212</v>
      </c>
      <c r="V9" s="253"/>
      <c r="W9" s="253"/>
      <c r="X9" s="253"/>
      <c r="Y9" s="253"/>
    </row>
    <row r="10" spans="1:25" x14ac:dyDescent="0.25">
      <c r="A10" s="265"/>
      <c r="B10" s="250"/>
      <c r="C10" s="250"/>
      <c r="D10" s="250"/>
      <c r="E10" s="250"/>
      <c r="F10" s="267"/>
      <c r="G10" s="267"/>
      <c r="H10" s="267"/>
      <c r="I10" s="249"/>
      <c r="J10" s="249"/>
      <c r="K10" s="249"/>
      <c r="L10" s="249"/>
      <c r="M10" s="262"/>
      <c r="N10" s="262"/>
      <c r="O10" s="262"/>
      <c r="P10" s="263"/>
      <c r="Q10" s="253"/>
      <c r="R10" s="253"/>
      <c r="S10" s="253"/>
      <c r="T10" s="253"/>
      <c r="U10" s="253"/>
      <c r="V10" s="253"/>
      <c r="W10" s="253"/>
      <c r="X10" s="253"/>
      <c r="Y10" s="253"/>
    </row>
    <row r="11" spans="1:25" ht="60" customHeight="1" x14ac:dyDescent="0.25">
      <c r="A11" s="170">
        <v>1</v>
      </c>
      <c r="B11" s="290" t="s">
        <v>559</v>
      </c>
      <c r="C11" s="291"/>
      <c r="D11" s="291"/>
      <c r="E11" s="292"/>
      <c r="F11" s="290" t="s">
        <v>560</v>
      </c>
      <c r="G11" s="291"/>
      <c r="H11" s="292"/>
      <c r="I11" s="290" t="s">
        <v>561</v>
      </c>
      <c r="J11" s="291"/>
      <c r="K11" s="291"/>
      <c r="L11" s="292"/>
      <c r="M11" s="277" t="s">
        <v>225</v>
      </c>
      <c r="N11" s="277"/>
      <c r="O11" s="277"/>
      <c r="P11" s="277"/>
      <c r="Q11" s="277" t="s">
        <v>47</v>
      </c>
      <c r="R11" s="277"/>
      <c r="S11" s="277"/>
      <c r="T11" s="277"/>
      <c r="U11" s="277" t="s">
        <v>562</v>
      </c>
      <c r="V11" s="277"/>
      <c r="W11" s="277"/>
      <c r="X11" s="277"/>
      <c r="Y11" s="277"/>
    </row>
    <row r="12" spans="1:25" ht="15.75" x14ac:dyDescent="0.25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1"/>
      <c r="R12" s="111"/>
      <c r="S12" s="111"/>
      <c r="T12" s="111"/>
      <c r="U12" s="110"/>
      <c r="V12" s="110"/>
      <c r="W12" s="110"/>
      <c r="X12" s="110"/>
      <c r="Y12" s="110"/>
    </row>
    <row r="13" spans="1:25" ht="15.75" x14ac:dyDescent="0.25">
      <c r="A13" s="68"/>
      <c r="B13" s="69"/>
      <c r="C13" s="70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23"/>
      <c r="R13" s="23"/>
      <c r="S13" s="23"/>
      <c r="T13" s="23"/>
      <c r="U13" s="23"/>
      <c r="V13" s="23"/>
      <c r="W13" s="23"/>
      <c r="X13" s="23"/>
      <c r="Y13" s="23"/>
    </row>
    <row r="14" spans="1:25" ht="15.75" x14ac:dyDescent="0.25">
      <c r="A14" s="71" t="s">
        <v>149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5.75" x14ac:dyDescent="0.25">
      <c r="A15" s="31"/>
      <c r="B15" s="31" t="s">
        <v>150</v>
      </c>
      <c r="C15" s="31"/>
      <c r="D15" s="31"/>
      <c r="E15" s="31"/>
      <c r="F15" s="31"/>
      <c r="G15" s="239">
        <f>'Акт собаки R'!E12</f>
        <v>11</v>
      </c>
      <c r="H15" s="239"/>
      <c r="I15" s="31" t="s">
        <v>151</v>
      </c>
      <c r="J15" s="31"/>
      <c r="K15" s="31"/>
      <c r="L15" s="31"/>
      <c r="M15" s="31"/>
      <c r="N15" s="31"/>
      <c r="O15" s="31"/>
      <c r="P15" s="31"/>
      <c r="Q15" s="239"/>
      <c r="R15" s="239"/>
      <c r="S15" s="31"/>
      <c r="U15" s="31"/>
      <c r="Y15" s="31"/>
    </row>
    <row r="16" spans="1:25" ht="15.75" x14ac:dyDescent="0.25">
      <c r="A16" s="31"/>
      <c r="B16" s="31" t="s">
        <v>152</v>
      </c>
      <c r="C16" s="31"/>
      <c r="D16" s="31"/>
      <c r="E16" s="31"/>
      <c r="F16" s="31"/>
      <c r="G16" s="31"/>
      <c r="H16" s="239">
        <f>'Акт собаки L'!I13</f>
        <v>21</v>
      </c>
      <c r="I16" s="239"/>
      <c r="J16" s="31" t="s">
        <v>151</v>
      </c>
      <c r="L16" s="31"/>
      <c r="M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31"/>
      <c r="B17" s="31" t="s">
        <v>153</v>
      </c>
      <c r="C17" s="31"/>
      <c r="D17" s="31"/>
      <c r="E17" s="31"/>
      <c r="F17" s="31"/>
      <c r="G17" s="31"/>
      <c r="H17" s="239">
        <f>'Акт собаки L'!I13</f>
        <v>21</v>
      </c>
      <c r="I17" s="239"/>
      <c r="J17" s="31" t="s">
        <v>151</v>
      </c>
      <c r="L17" s="31"/>
      <c r="M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15.75" x14ac:dyDescent="0.25">
      <c r="A18" s="49" t="s">
        <v>154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15.75" x14ac:dyDescent="0.25">
      <c r="A19" s="49"/>
      <c r="B19" s="31" t="s">
        <v>150</v>
      </c>
      <c r="C19" s="31"/>
      <c r="D19" s="31"/>
      <c r="E19" s="31"/>
      <c r="G19" s="239">
        <f>'Акт коты R'!E13</f>
        <v>13</v>
      </c>
      <c r="H19" s="239"/>
      <c r="I19" s="31" t="s">
        <v>151</v>
      </c>
      <c r="J19" s="31"/>
      <c r="K19" s="31"/>
      <c r="L19" s="31"/>
      <c r="M19" s="31"/>
      <c r="N19" s="31"/>
      <c r="O19" s="31"/>
      <c r="P19" s="31"/>
      <c r="Q19" s="239"/>
      <c r="R19" s="239"/>
      <c r="S19" s="31"/>
      <c r="T19" s="31"/>
      <c r="V19" s="31"/>
    </row>
    <row r="20" spans="1:25" ht="15.75" x14ac:dyDescent="0.25">
      <c r="A20" s="49"/>
      <c r="B20" s="31" t="s">
        <v>155</v>
      </c>
      <c r="C20" s="31"/>
      <c r="D20" s="31"/>
      <c r="E20" s="31"/>
      <c r="F20" s="31"/>
      <c r="G20" s="31"/>
      <c r="H20" s="31"/>
      <c r="I20" s="31"/>
      <c r="J20" s="239">
        <f>'Акт коты PCHCh'!E13</f>
        <v>19</v>
      </c>
      <c r="K20" s="239"/>
      <c r="L20" s="31" t="s">
        <v>151</v>
      </c>
      <c r="N20" s="31"/>
      <c r="O20" s="31"/>
      <c r="S20" s="31"/>
      <c r="T20" s="31"/>
      <c r="U20" s="31"/>
      <c r="V20" s="31"/>
      <c r="W20" s="31"/>
      <c r="X20" s="31"/>
      <c r="Y20" s="31"/>
    </row>
    <row r="21" spans="1:25" ht="15.75" x14ac:dyDescent="0.25">
      <c r="A21" s="49"/>
      <c r="B21" s="31" t="s">
        <v>156</v>
      </c>
      <c r="C21" s="31"/>
      <c r="D21" s="31"/>
      <c r="E21" s="31"/>
      <c r="F21" s="31"/>
      <c r="G21" s="31"/>
      <c r="H21" s="31"/>
      <c r="I21" s="31"/>
      <c r="J21" s="239">
        <f>J20</f>
        <v>19</v>
      </c>
      <c r="K21" s="239"/>
      <c r="L21" s="31" t="s">
        <v>151</v>
      </c>
      <c r="N21" s="31"/>
      <c r="O21" s="31"/>
      <c r="S21" s="31"/>
      <c r="T21" s="31"/>
      <c r="U21" s="31"/>
      <c r="V21" s="31"/>
      <c r="W21" s="31"/>
      <c r="X21" s="31"/>
      <c r="Y21" s="31"/>
    </row>
    <row r="22" spans="1:25" ht="18.75" x14ac:dyDescent="0.3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5" ht="18.75" x14ac:dyDescent="0.3">
      <c r="J23" s="251"/>
      <c r="K23" s="251"/>
      <c r="L23" s="251"/>
      <c r="M23" s="251"/>
      <c r="N23" s="251"/>
      <c r="O23" s="51"/>
      <c r="Q23" s="252" t="s">
        <v>157</v>
      </c>
      <c r="R23" s="252"/>
      <c r="S23" s="252"/>
      <c r="T23" s="252"/>
      <c r="U23" s="252"/>
      <c r="V23" s="252"/>
      <c r="W23" s="252"/>
      <c r="X23" s="252"/>
      <c r="Y23" s="252"/>
    </row>
  </sheetData>
  <mergeCells count="31">
    <mergeCell ref="I11:L11"/>
    <mergeCell ref="M11:P11"/>
    <mergeCell ref="Q11:T11"/>
    <mergeCell ref="U11:Y11"/>
    <mergeCell ref="A9:A10"/>
    <mergeCell ref="B9:E10"/>
    <mergeCell ref="F9:H10"/>
    <mergeCell ref="B11:E11"/>
    <mergeCell ref="F11:H11"/>
    <mergeCell ref="Q9:T10"/>
    <mergeCell ref="U9:Y10"/>
    <mergeCell ref="A1:Y1"/>
    <mergeCell ref="A5:D5"/>
    <mergeCell ref="E5:I5"/>
    <mergeCell ref="M5:N5"/>
    <mergeCell ref="D3:I3"/>
    <mergeCell ref="J3:K3"/>
    <mergeCell ref="F8:J8"/>
    <mergeCell ref="L8:N8"/>
    <mergeCell ref="I9:L10"/>
    <mergeCell ref="M9:P10"/>
    <mergeCell ref="J23:N23"/>
    <mergeCell ref="Q23:Y23"/>
    <mergeCell ref="H17:I17"/>
    <mergeCell ref="G19:H19"/>
    <mergeCell ref="Q19:R19"/>
    <mergeCell ref="J20:K20"/>
    <mergeCell ref="J21:K21"/>
    <mergeCell ref="G15:H15"/>
    <mergeCell ref="Q15:R15"/>
    <mergeCell ref="H16:I16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51"/>
  <sheetViews>
    <sheetView topLeftCell="A34" workbookViewId="0">
      <selection activeCell="N46" sqref="N46:Z46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2" t="s">
        <v>109</v>
      </c>
      <c r="W2" t="s">
        <v>110</v>
      </c>
      <c r="AB2" s="28" t="s">
        <v>114</v>
      </c>
      <c r="AI2" s="63" t="s">
        <v>177</v>
      </c>
      <c r="AQ2" s="112" t="s">
        <v>258</v>
      </c>
      <c r="AS2" t="s">
        <v>259</v>
      </c>
    </row>
    <row r="3" spans="1:45" ht="15.75" x14ac:dyDescent="0.25">
      <c r="A3" s="43" t="s">
        <v>162</v>
      </c>
      <c r="B3" s="1"/>
      <c r="C3" s="1"/>
      <c r="D3" s="1"/>
      <c r="E3" s="1"/>
      <c r="F3" s="1"/>
      <c r="G3" s="1"/>
      <c r="H3" s="1"/>
      <c r="N3" s="1"/>
      <c r="O3" s="1"/>
      <c r="Q3" s="225"/>
      <c r="R3" s="225"/>
      <c r="S3" s="225"/>
      <c r="V3" s="52" t="s">
        <v>111</v>
      </c>
      <c r="W3" s="1" t="s">
        <v>113</v>
      </c>
      <c r="AB3" s="28" t="s">
        <v>119</v>
      </c>
      <c r="AI3" s="63" t="s">
        <v>184</v>
      </c>
      <c r="AQ3" s="112">
        <v>1</v>
      </c>
      <c r="AS3" s="112">
        <v>2</v>
      </c>
    </row>
    <row r="4" spans="1:45" ht="15.75" x14ac:dyDescent="0.25">
      <c r="A4" s="43" t="s">
        <v>164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165</v>
      </c>
      <c r="AB4" s="28" t="s">
        <v>158</v>
      </c>
      <c r="AI4" s="63" t="s">
        <v>185</v>
      </c>
      <c r="AQ4" s="112">
        <v>21</v>
      </c>
      <c r="AS4" s="112">
        <v>3</v>
      </c>
    </row>
    <row r="5" spans="1:45" ht="15.75" x14ac:dyDescent="0.25">
      <c r="A5" s="43" t="s">
        <v>166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3" t="s">
        <v>178</v>
      </c>
      <c r="AQ5" s="112">
        <v>31</v>
      </c>
      <c r="AS5" s="112">
        <v>4</v>
      </c>
    </row>
    <row r="6" spans="1:45" ht="15.75" x14ac:dyDescent="0.25">
      <c r="A6" s="1" t="s">
        <v>253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27" t="s">
        <v>245</v>
      </c>
      <c r="R6" s="227"/>
      <c r="S6" s="227"/>
      <c r="AB6" s="28" t="s">
        <v>118</v>
      </c>
      <c r="AI6" s="63" t="s">
        <v>161</v>
      </c>
      <c r="AQ6" s="112">
        <v>41</v>
      </c>
      <c r="AS6" s="112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27" t="s">
        <v>193</v>
      </c>
      <c r="G7" s="227"/>
      <c r="H7" s="227"/>
      <c r="I7" s="16"/>
      <c r="J7" s="17"/>
      <c r="K7" s="28" t="s">
        <v>135</v>
      </c>
      <c r="L7" s="17"/>
      <c r="M7" s="17"/>
      <c r="N7" s="1"/>
      <c r="O7" s="18"/>
      <c r="P7" s="19"/>
      <c r="R7" s="42" t="s">
        <v>21</v>
      </c>
      <c r="S7" s="19" t="s">
        <v>77</v>
      </c>
      <c r="AB7" s="28" t="s">
        <v>163</v>
      </c>
      <c r="AI7" s="63" t="s">
        <v>176</v>
      </c>
      <c r="AQ7" s="112">
        <v>51</v>
      </c>
      <c r="AS7" s="112">
        <v>23</v>
      </c>
    </row>
    <row r="8" spans="1:45" ht="15.75" x14ac:dyDescent="0.25">
      <c r="A8" s="1"/>
      <c r="B8" s="1"/>
      <c r="C8" s="1"/>
      <c r="D8" s="1"/>
      <c r="E8" s="1"/>
      <c r="F8" s="94"/>
      <c r="G8" s="94"/>
      <c r="H8" s="94"/>
      <c r="I8" s="16"/>
      <c r="J8" s="17"/>
      <c r="K8" s="28"/>
      <c r="L8" s="17"/>
      <c r="M8" s="17"/>
      <c r="N8" s="1"/>
      <c r="O8" s="18"/>
      <c r="P8" s="19"/>
      <c r="R8" s="42"/>
      <c r="S8" s="19"/>
      <c r="AB8" s="28" t="s">
        <v>131</v>
      </c>
      <c r="AI8" s="63" t="s">
        <v>180</v>
      </c>
      <c r="AQ8" s="112">
        <v>61</v>
      </c>
      <c r="AS8" s="112">
        <v>24</v>
      </c>
    </row>
    <row r="9" spans="1:45" ht="15.75" x14ac:dyDescent="0.25">
      <c r="A9" s="1"/>
      <c r="B9" s="1"/>
      <c r="C9" s="1"/>
      <c r="D9" s="1"/>
      <c r="E9" s="1"/>
      <c r="F9" s="94"/>
      <c r="G9" s="94"/>
      <c r="H9" s="94"/>
      <c r="I9" s="16"/>
      <c r="J9" s="17"/>
      <c r="K9" s="28"/>
      <c r="L9" s="17"/>
      <c r="M9" s="17"/>
      <c r="N9" s="1"/>
      <c r="O9" s="18"/>
      <c r="P9" s="19"/>
      <c r="R9" s="42"/>
      <c r="S9" s="19"/>
      <c r="AB9" s="28" t="s">
        <v>108</v>
      </c>
      <c r="AI9" s="63" t="s">
        <v>175</v>
      </c>
      <c r="AQ9" s="112">
        <v>71</v>
      </c>
      <c r="AS9" s="112">
        <v>32</v>
      </c>
    </row>
    <row r="10" spans="1:45" ht="15.75" x14ac:dyDescent="0.25">
      <c r="A10" s="43" t="s">
        <v>167</v>
      </c>
      <c r="B10" s="10"/>
      <c r="C10" s="1"/>
      <c r="D10" s="1"/>
      <c r="E10" s="1"/>
      <c r="F10" s="1"/>
      <c r="G10" s="16"/>
      <c r="H10" s="16"/>
      <c r="AB10" s="28" t="s">
        <v>130</v>
      </c>
      <c r="AI10" s="63" t="s">
        <v>179</v>
      </c>
      <c r="AQ10" s="112">
        <v>81</v>
      </c>
      <c r="AS10" s="112">
        <v>33</v>
      </c>
    </row>
    <row r="11" spans="1:45" ht="15.75" x14ac:dyDescent="0.25">
      <c r="A11" s="43" t="s">
        <v>168</v>
      </c>
      <c r="B11" s="10"/>
      <c r="C11" s="1"/>
      <c r="D11" s="1"/>
      <c r="E11" s="1"/>
      <c r="F11" s="1"/>
      <c r="G11" s="16"/>
      <c r="H11" s="16"/>
      <c r="AB11" s="28" t="s">
        <v>117</v>
      </c>
      <c r="AI11" s="63" t="s">
        <v>133</v>
      </c>
      <c r="AQ11" s="112">
        <v>91</v>
      </c>
      <c r="AS11" s="112">
        <v>34</v>
      </c>
    </row>
    <row r="12" spans="1:45" ht="15.75" x14ac:dyDescent="0.25">
      <c r="A12" s="43" t="s">
        <v>169</v>
      </c>
      <c r="B12" s="10"/>
      <c r="C12" s="1"/>
      <c r="D12" s="1"/>
      <c r="E12" s="1"/>
      <c r="F12" s="1"/>
      <c r="G12" s="16"/>
      <c r="H12" s="16"/>
      <c r="AB12" s="28" t="s">
        <v>112</v>
      </c>
      <c r="AI12" s="63" t="s">
        <v>181</v>
      </c>
      <c r="AQ12" s="112">
        <v>101</v>
      </c>
      <c r="AS12" s="112">
        <v>42</v>
      </c>
    </row>
    <row r="13" spans="1:45" ht="15.75" x14ac:dyDescent="0.25">
      <c r="A13" s="43" t="s">
        <v>170</v>
      </c>
      <c r="B13" s="10"/>
      <c r="C13" s="1"/>
      <c r="D13" s="1"/>
      <c r="E13" s="1"/>
      <c r="F13" s="1"/>
      <c r="G13" s="16"/>
      <c r="H13" s="16"/>
      <c r="AB13" s="28" t="s">
        <v>132</v>
      </c>
      <c r="AQ13" s="112">
        <v>121</v>
      </c>
      <c r="AS13" s="112">
        <v>43</v>
      </c>
    </row>
    <row r="14" spans="1:45" ht="15.75" x14ac:dyDescent="0.25">
      <c r="A14" s="43"/>
      <c r="B14" s="10"/>
      <c r="C14" s="1"/>
      <c r="D14" s="1"/>
      <c r="E14" s="1"/>
      <c r="F14" s="1"/>
      <c r="G14" s="16"/>
      <c r="H14" s="16"/>
      <c r="AB14" s="28" t="s">
        <v>140</v>
      </c>
      <c r="AQ14" s="112">
        <v>131</v>
      </c>
      <c r="AS14" s="112">
        <v>44</v>
      </c>
    </row>
    <row r="15" spans="1:45" ht="15.75" x14ac:dyDescent="0.25">
      <c r="A15" s="43"/>
      <c r="B15" s="1"/>
      <c r="C15" s="1"/>
      <c r="D15" s="1"/>
      <c r="E15" s="1"/>
      <c r="F15" s="54"/>
      <c r="G15" s="29"/>
      <c r="H15" s="29"/>
      <c r="L15" s="28"/>
      <c r="M15" s="63"/>
      <c r="N15" s="28"/>
      <c r="O15" s="28"/>
      <c r="AB15" s="28" t="s">
        <v>159</v>
      </c>
      <c r="AQ15" s="112">
        <v>141</v>
      </c>
      <c r="AS15" s="112">
        <v>52</v>
      </c>
    </row>
    <row r="16" spans="1:45" ht="15.75" x14ac:dyDescent="0.25">
      <c r="A16" s="64"/>
      <c r="B16" s="45"/>
      <c r="C16" s="39"/>
      <c r="D16" s="39"/>
      <c r="E16" s="39"/>
      <c r="F16" s="39"/>
      <c r="G16" s="46"/>
      <c r="H16" s="46"/>
      <c r="L16" s="28"/>
      <c r="M16" s="63"/>
      <c r="N16" s="28"/>
      <c r="O16" s="28"/>
      <c r="AB16" s="28" t="s">
        <v>182</v>
      </c>
      <c r="AQ16" s="112">
        <v>151</v>
      </c>
      <c r="AS16" s="112">
        <v>53</v>
      </c>
    </row>
    <row r="17" spans="1:45" ht="15.75" x14ac:dyDescent="0.25">
      <c r="A17" s="64"/>
      <c r="B17" s="39"/>
      <c r="C17" s="39"/>
      <c r="D17" s="39"/>
      <c r="E17" s="39"/>
      <c r="F17" s="55"/>
      <c r="G17" s="47"/>
      <c r="H17" s="47"/>
      <c r="L17" s="28"/>
      <c r="M17" s="63"/>
      <c r="N17" s="28"/>
      <c r="O17" s="28"/>
      <c r="AB17" s="63" t="s">
        <v>183</v>
      </c>
      <c r="AQ17" s="112">
        <v>161</v>
      </c>
      <c r="AS17" s="112">
        <v>54</v>
      </c>
    </row>
    <row r="18" spans="1:45" ht="15.75" x14ac:dyDescent="0.25">
      <c r="A18" s="64"/>
      <c r="B18" s="39"/>
      <c r="C18" s="39"/>
      <c r="D18" s="39"/>
      <c r="E18" s="39"/>
      <c r="F18" s="95"/>
      <c r="G18" s="47"/>
      <c r="H18" s="47"/>
      <c r="L18" s="28"/>
      <c r="M18" s="63"/>
      <c r="N18" s="28"/>
      <c r="O18" s="28"/>
      <c r="AQ18" s="112">
        <v>171</v>
      </c>
      <c r="AS18" s="112">
        <v>62</v>
      </c>
    </row>
    <row r="19" spans="1:45" ht="15.75" x14ac:dyDescent="0.25">
      <c r="A19" s="1" t="s">
        <v>247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89" t="s">
        <v>248</v>
      </c>
      <c r="N19" s="189"/>
      <c r="O19" s="189"/>
      <c r="P19" s="13" t="s">
        <v>122</v>
      </c>
      <c r="Q19" s="26"/>
      <c r="R19" s="26"/>
      <c r="S19" s="1"/>
      <c r="T19" s="270">
        <v>44652</v>
      </c>
      <c r="U19" s="270"/>
      <c r="V19" s="270"/>
      <c r="AQ19" s="112">
        <v>181</v>
      </c>
      <c r="AS19" s="112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2">
        <v>191</v>
      </c>
      <c r="AS20" s="112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2">
        <v>72</v>
      </c>
    </row>
    <row r="22" spans="1:45" ht="15.75" x14ac:dyDescent="0.25">
      <c r="A22" s="1" t="s">
        <v>251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89">
        <v>185827</v>
      </c>
      <c r="Q22" s="189"/>
      <c r="R22" s="189"/>
      <c r="S22" s="13" t="s">
        <v>122</v>
      </c>
      <c r="T22" s="26"/>
      <c r="U22" s="26"/>
      <c r="V22" s="1"/>
      <c r="W22" s="270">
        <v>44621</v>
      </c>
      <c r="X22" s="270"/>
      <c r="Y22" s="270"/>
      <c r="AS22" s="112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2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2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2">
        <v>83</v>
      </c>
    </row>
    <row r="26" spans="1:45" ht="15.75" x14ac:dyDescent="0.25">
      <c r="A26" s="43" t="s">
        <v>171</v>
      </c>
      <c r="B26" s="10"/>
      <c r="C26" s="1"/>
      <c r="D26" s="1"/>
      <c r="E26" s="1"/>
      <c r="F26" s="1"/>
      <c r="G26" s="16"/>
      <c r="H26" s="16"/>
      <c r="L26" s="28"/>
      <c r="M26" s="63"/>
      <c r="N26" s="28"/>
      <c r="O26" s="28"/>
      <c r="AS26" s="112">
        <v>84</v>
      </c>
    </row>
    <row r="27" spans="1:45" ht="15.75" x14ac:dyDescent="0.25">
      <c r="A27" s="43" t="s">
        <v>172</v>
      </c>
      <c r="B27" s="10"/>
      <c r="C27" s="1"/>
      <c r="D27" s="1"/>
      <c r="E27" s="1"/>
      <c r="F27" s="1"/>
      <c r="G27" s="16"/>
      <c r="H27" s="16"/>
      <c r="M27" s="63"/>
      <c r="N27" s="28"/>
      <c r="O27" s="28"/>
      <c r="AS27" s="112">
        <v>92</v>
      </c>
    </row>
    <row r="28" spans="1:45" ht="15.75" x14ac:dyDescent="0.25">
      <c r="A28" s="43" t="s">
        <v>171</v>
      </c>
      <c r="B28" s="10"/>
      <c r="C28" s="1"/>
      <c r="D28" s="1"/>
      <c r="E28" s="1"/>
      <c r="F28" s="1"/>
      <c r="G28" s="16"/>
      <c r="H28" s="16"/>
      <c r="K28" s="63"/>
      <c r="M28" s="63"/>
      <c r="N28" s="28"/>
      <c r="O28" s="28"/>
      <c r="AS28" s="112">
        <v>93</v>
      </c>
    </row>
    <row r="29" spans="1:45" ht="15.75" x14ac:dyDescent="0.25">
      <c r="A29" s="43" t="s">
        <v>172</v>
      </c>
      <c r="B29" s="10"/>
      <c r="C29" s="1"/>
      <c r="D29" s="1"/>
      <c r="E29" s="1"/>
      <c r="F29" s="1"/>
      <c r="G29" s="16"/>
      <c r="H29" s="16"/>
      <c r="K29" s="63"/>
      <c r="M29" s="63"/>
      <c r="N29" s="28"/>
      <c r="O29" s="28"/>
      <c r="AS29" s="112">
        <v>94</v>
      </c>
    </row>
    <row r="30" spans="1:45" ht="15.75" x14ac:dyDescent="0.25">
      <c r="A30" s="43" t="s">
        <v>173</v>
      </c>
      <c r="B30" s="1"/>
      <c r="C30" s="1"/>
      <c r="D30" s="1"/>
      <c r="E30" s="1"/>
      <c r="F30" s="53"/>
      <c r="G30" s="44"/>
      <c r="H30" s="44"/>
      <c r="K30" s="63"/>
      <c r="M30" s="63"/>
      <c r="N30" s="28"/>
      <c r="O30" s="28"/>
      <c r="AS30" s="112">
        <v>102</v>
      </c>
    </row>
    <row r="31" spans="1:45" ht="15.75" x14ac:dyDescent="0.25">
      <c r="A31" s="39"/>
      <c r="B31" s="39"/>
      <c r="C31" s="39"/>
      <c r="D31" s="39"/>
      <c r="E31" s="39"/>
      <c r="F31" s="55"/>
      <c r="G31" s="47"/>
      <c r="H31" s="47"/>
      <c r="K31" s="63"/>
      <c r="M31" s="63"/>
      <c r="N31" s="28"/>
      <c r="O31" s="28"/>
      <c r="AS31" s="112">
        <v>103</v>
      </c>
    </row>
    <row r="32" spans="1:45" ht="15" customHeight="1" x14ac:dyDescent="0.25">
      <c r="A32" s="65"/>
      <c r="B32" s="1"/>
      <c r="C32" s="1"/>
      <c r="D32" s="1"/>
      <c r="E32" s="1"/>
      <c r="F32" s="53"/>
      <c r="G32" s="44"/>
      <c r="H32" s="44"/>
      <c r="K32" s="63"/>
      <c r="M32" s="63"/>
      <c r="N32" s="28"/>
      <c r="O32" s="28"/>
      <c r="AS32" s="112">
        <v>104</v>
      </c>
    </row>
    <row r="33" spans="1:45" ht="15.75" x14ac:dyDescent="0.25">
      <c r="A33" s="1" t="s">
        <v>174</v>
      </c>
      <c r="B33" s="10"/>
      <c r="C33" s="1"/>
      <c r="D33" s="1"/>
      <c r="E33" s="1"/>
      <c r="F33" s="1"/>
      <c r="G33" s="16"/>
      <c r="H33" s="16"/>
      <c r="K33" s="63"/>
      <c r="M33" s="63"/>
      <c r="N33" s="28"/>
      <c r="O33" s="28"/>
      <c r="AS33" s="112">
        <v>122</v>
      </c>
    </row>
    <row r="34" spans="1:45" ht="15.75" x14ac:dyDescent="0.25">
      <c r="A34" s="1"/>
      <c r="B34" s="1"/>
      <c r="C34" s="1"/>
      <c r="D34" s="1"/>
      <c r="E34" s="1"/>
      <c r="F34" s="44"/>
      <c r="G34" s="44"/>
      <c r="H34" s="44"/>
      <c r="K34" s="63"/>
      <c r="M34" s="63"/>
      <c r="N34" s="28"/>
      <c r="O34" s="28"/>
      <c r="AS34" s="112">
        <v>123</v>
      </c>
    </row>
    <row r="35" spans="1:45" ht="15.75" x14ac:dyDescent="0.25">
      <c r="A35" s="1" t="s">
        <v>196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4"/>
      <c r="O35" s="244"/>
      <c r="P35" s="244"/>
      <c r="Q35" s="87"/>
      <c r="S35" s="29"/>
      <c r="T35" s="31"/>
      <c r="AS35" s="112">
        <v>124</v>
      </c>
    </row>
    <row r="36" spans="1:45" ht="15.75" x14ac:dyDescent="0.25">
      <c r="A36" s="1"/>
      <c r="B36" s="1"/>
      <c r="C36" s="1"/>
      <c r="D36" s="1"/>
      <c r="E36" s="1"/>
      <c r="F36" s="244"/>
      <c r="G36" s="244"/>
      <c r="H36" s="244"/>
      <c r="I36" s="244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12">
        <v>132</v>
      </c>
    </row>
    <row r="37" spans="1:45" ht="15.75" x14ac:dyDescent="0.25">
      <c r="A37" s="39"/>
      <c r="B37" s="39"/>
      <c r="C37" s="39"/>
      <c r="D37" s="39"/>
      <c r="E37" s="39"/>
      <c r="F37" s="55"/>
      <c r="G37" s="47"/>
      <c r="H37" s="47"/>
      <c r="K37" s="63"/>
      <c r="M37" s="63"/>
      <c r="N37" s="28"/>
      <c r="O37" s="28"/>
      <c r="AS37" s="112">
        <v>133</v>
      </c>
    </row>
    <row r="38" spans="1:45" ht="15.75" x14ac:dyDescent="0.25">
      <c r="A38" s="275" t="s">
        <v>145</v>
      </c>
      <c r="B38" s="275"/>
      <c r="C38" s="275"/>
      <c r="D38" s="275"/>
      <c r="E38" s="276" t="s">
        <v>219</v>
      </c>
      <c r="F38" s="276"/>
      <c r="G38" s="276"/>
      <c r="H38" s="276"/>
      <c r="I38" s="276"/>
      <c r="J38" s="88" t="s">
        <v>146</v>
      </c>
      <c r="K38" s="88"/>
      <c r="L38" s="269" t="s">
        <v>227</v>
      </c>
      <c r="M38" s="269"/>
      <c r="N38" s="269"/>
      <c r="O38" s="91" t="s">
        <v>147</v>
      </c>
      <c r="P38" s="88"/>
      <c r="Q38" s="88" t="s">
        <v>148</v>
      </c>
      <c r="R38" s="88"/>
      <c r="S38" s="88"/>
      <c r="T38" s="88"/>
      <c r="U38" s="88"/>
      <c r="V38" s="88"/>
      <c r="W38" s="88"/>
      <c r="X38" s="88"/>
      <c r="Y38" s="88"/>
      <c r="AS38" s="112">
        <v>134</v>
      </c>
    </row>
    <row r="39" spans="1:45" ht="15.75" x14ac:dyDescent="0.25">
      <c r="A39" s="92"/>
      <c r="B39" s="91" t="s">
        <v>220</v>
      </c>
      <c r="C39" s="88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AS39" s="112">
        <v>142</v>
      </c>
    </row>
    <row r="40" spans="1:45" ht="15.75" x14ac:dyDescent="0.25">
      <c r="A40" s="92"/>
      <c r="B40" s="91" t="s">
        <v>221</v>
      </c>
      <c r="C40" s="88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AS40" s="112">
        <v>143</v>
      </c>
    </row>
    <row r="41" spans="1:45" ht="15.75" x14ac:dyDescent="0.25">
      <c r="A41" s="88" t="s">
        <v>199</v>
      </c>
      <c r="B41" s="89">
        <v>1</v>
      </c>
      <c r="C41" s="88" t="s">
        <v>200</v>
      </c>
      <c r="D41" s="88"/>
      <c r="E41" s="88"/>
      <c r="F41" s="259" t="s">
        <v>201</v>
      </c>
      <c r="G41" s="259"/>
      <c r="H41" s="259"/>
      <c r="I41" s="259"/>
      <c r="J41" s="259"/>
      <c r="K41" s="88" t="s">
        <v>202</v>
      </c>
      <c r="L41" s="259" t="s">
        <v>203</v>
      </c>
      <c r="M41" s="259"/>
      <c r="N41" s="259"/>
      <c r="O41" s="90"/>
      <c r="P41" s="91"/>
      <c r="Q41" s="88"/>
      <c r="R41" s="88"/>
      <c r="S41" s="88"/>
      <c r="T41" s="88"/>
      <c r="U41" s="88"/>
      <c r="V41" s="88"/>
      <c r="W41" s="88"/>
      <c r="X41" s="88"/>
      <c r="Y41" s="88"/>
      <c r="AS41" s="112">
        <v>144</v>
      </c>
    </row>
    <row r="42" spans="1:45" ht="15.75" x14ac:dyDescent="0.25">
      <c r="A42" s="88" t="s">
        <v>199</v>
      </c>
      <c r="B42" s="89">
        <v>1</v>
      </c>
      <c r="C42" s="88" t="s">
        <v>204</v>
      </c>
      <c r="D42" s="88"/>
      <c r="E42" s="88"/>
      <c r="F42" s="259" t="s">
        <v>205</v>
      </c>
      <c r="G42" s="259"/>
      <c r="H42" s="259"/>
      <c r="I42" s="259"/>
      <c r="J42" s="259"/>
      <c r="K42" s="88" t="s">
        <v>202</v>
      </c>
      <c r="L42" s="259" t="s">
        <v>203</v>
      </c>
      <c r="M42" s="259"/>
      <c r="N42" s="259"/>
      <c r="O42" s="90"/>
      <c r="P42" s="91"/>
      <c r="Q42" s="88"/>
      <c r="R42" s="88"/>
      <c r="S42" s="88"/>
      <c r="T42" s="88"/>
      <c r="U42" s="88"/>
      <c r="V42" s="88"/>
      <c r="W42" s="88"/>
      <c r="X42" s="88"/>
      <c r="Y42" s="88"/>
      <c r="AS42" s="112">
        <v>152</v>
      </c>
    </row>
    <row r="43" spans="1:45" ht="15" customHeight="1" x14ac:dyDescent="0.25">
      <c r="A43" s="271" t="s">
        <v>206</v>
      </c>
      <c r="B43" s="273" t="s">
        <v>207</v>
      </c>
      <c r="C43" s="273"/>
      <c r="D43" s="273"/>
      <c r="E43" s="273"/>
      <c r="F43" s="268" t="s">
        <v>208</v>
      </c>
      <c r="G43" s="268"/>
      <c r="H43" s="268"/>
      <c r="I43" s="268"/>
      <c r="J43" s="274" t="s">
        <v>209</v>
      </c>
      <c r="K43" s="274"/>
      <c r="L43" s="274"/>
      <c r="M43" s="274"/>
      <c r="N43" s="274" t="s">
        <v>210</v>
      </c>
      <c r="O43" s="274"/>
      <c r="P43" s="274"/>
      <c r="Q43" s="274"/>
      <c r="R43" s="268" t="s">
        <v>211</v>
      </c>
      <c r="S43" s="268"/>
      <c r="T43" s="268"/>
      <c r="U43" s="268"/>
      <c r="V43" s="268" t="s">
        <v>212</v>
      </c>
      <c r="W43" s="268"/>
      <c r="X43" s="268"/>
      <c r="Y43" s="268"/>
      <c r="Z43" s="268"/>
    </row>
    <row r="44" spans="1:45" x14ac:dyDescent="0.25">
      <c r="A44" s="272"/>
      <c r="B44" s="273"/>
      <c r="C44" s="273"/>
      <c r="D44" s="273"/>
      <c r="E44" s="273"/>
      <c r="F44" s="268"/>
      <c r="G44" s="268"/>
      <c r="H44" s="268"/>
      <c r="I44" s="268"/>
      <c r="J44" s="274"/>
      <c r="K44" s="274"/>
      <c r="L44" s="274"/>
      <c r="M44" s="274"/>
      <c r="N44" s="274"/>
      <c r="O44" s="274"/>
      <c r="P44" s="274"/>
      <c r="Q44" s="274"/>
      <c r="R44" s="268"/>
      <c r="S44" s="268"/>
      <c r="T44" s="268"/>
      <c r="U44" s="268"/>
      <c r="V44" s="268"/>
      <c r="W44" s="268"/>
      <c r="X44" s="268"/>
      <c r="Y44" s="268"/>
      <c r="Z44" s="268"/>
    </row>
    <row r="45" spans="1:45" ht="60" customHeight="1" x14ac:dyDescent="0.25">
      <c r="A45" s="134">
        <v>1</v>
      </c>
      <c r="B45" s="277" t="s">
        <v>213</v>
      </c>
      <c r="C45" s="277"/>
      <c r="D45" s="277"/>
      <c r="E45" s="277"/>
      <c r="F45" s="277" t="s">
        <v>228</v>
      </c>
      <c r="G45" s="277"/>
      <c r="H45" s="277"/>
      <c r="I45" s="277"/>
      <c r="J45" s="277" t="s">
        <v>214</v>
      </c>
      <c r="K45" s="277"/>
      <c r="L45" s="277"/>
      <c r="M45" s="277"/>
      <c r="N45" s="277" t="s">
        <v>215</v>
      </c>
      <c r="O45" s="277"/>
      <c r="P45" s="277"/>
      <c r="Q45" s="277"/>
      <c r="R45" s="277" t="s">
        <v>48</v>
      </c>
      <c r="S45" s="277"/>
      <c r="T45" s="277"/>
      <c r="U45" s="277"/>
      <c r="V45" s="277" t="s">
        <v>216</v>
      </c>
      <c r="W45" s="277"/>
      <c r="X45" s="277"/>
      <c r="Y45" s="277"/>
      <c r="Z45" s="277"/>
    </row>
    <row r="46" spans="1:45" ht="60" customHeight="1" x14ac:dyDescent="0.25">
      <c r="A46" s="134">
        <v>2</v>
      </c>
      <c r="B46" s="277" t="s">
        <v>222</v>
      </c>
      <c r="C46" s="277"/>
      <c r="D46" s="277"/>
      <c r="E46" s="277"/>
      <c r="F46" s="277" t="s">
        <v>223</v>
      </c>
      <c r="G46" s="277"/>
      <c r="H46" s="277"/>
      <c r="I46" s="277"/>
      <c r="J46" s="277" t="s">
        <v>224</v>
      </c>
      <c r="K46" s="277"/>
      <c r="L46" s="277"/>
      <c r="M46" s="277"/>
      <c r="N46" s="277" t="s">
        <v>225</v>
      </c>
      <c r="O46" s="277"/>
      <c r="P46" s="277"/>
      <c r="Q46" s="277"/>
      <c r="R46" s="277" t="s">
        <v>47</v>
      </c>
      <c r="S46" s="277"/>
      <c r="T46" s="277"/>
      <c r="U46" s="277"/>
      <c r="V46" s="277" t="s">
        <v>226</v>
      </c>
      <c r="W46" s="277"/>
      <c r="X46" s="277"/>
      <c r="Y46" s="277"/>
      <c r="Z46" s="277"/>
    </row>
    <row r="47" spans="1:45" ht="60" customHeight="1" x14ac:dyDescent="0.25">
      <c r="A47" s="134">
        <v>3</v>
      </c>
      <c r="B47" s="277" t="s">
        <v>415</v>
      </c>
      <c r="C47" s="277"/>
      <c r="D47" s="277"/>
      <c r="E47" s="277"/>
      <c r="F47" s="277" t="s">
        <v>232</v>
      </c>
      <c r="G47" s="277"/>
      <c r="H47" s="277"/>
      <c r="I47" s="277"/>
      <c r="J47" s="277" t="s">
        <v>230</v>
      </c>
      <c r="K47" s="277"/>
      <c r="L47" s="277"/>
      <c r="M47" s="277"/>
      <c r="N47" s="277" t="s">
        <v>233</v>
      </c>
      <c r="O47" s="277"/>
      <c r="P47" s="277"/>
      <c r="Q47" s="277"/>
      <c r="R47" s="277" t="s">
        <v>50</v>
      </c>
      <c r="S47" s="277"/>
      <c r="T47" s="277"/>
      <c r="U47" s="277"/>
      <c r="V47" s="277" t="s">
        <v>231</v>
      </c>
      <c r="W47" s="277"/>
      <c r="X47" s="277"/>
      <c r="Y47" s="277"/>
      <c r="Z47" s="277"/>
    </row>
    <row r="48" spans="1:45" ht="60" customHeight="1" x14ac:dyDescent="0.25">
      <c r="A48" s="134">
        <v>4</v>
      </c>
      <c r="B48" s="277" t="s">
        <v>217</v>
      </c>
      <c r="C48" s="277"/>
      <c r="D48" s="277"/>
      <c r="E48" s="277"/>
      <c r="F48" s="277" t="s">
        <v>218</v>
      </c>
      <c r="G48" s="277"/>
      <c r="H48" s="277"/>
      <c r="I48" s="277"/>
      <c r="J48" s="277" t="s">
        <v>230</v>
      </c>
      <c r="K48" s="277"/>
      <c r="L48" s="277"/>
      <c r="M48" s="277"/>
      <c r="N48" s="277" t="s">
        <v>229</v>
      </c>
      <c r="O48" s="277"/>
      <c r="P48" s="277"/>
      <c r="Q48" s="277"/>
      <c r="R48" s="277" t="s">
        <v>50</v>
      </c>
      <c r="S48" s="277"/>
      <c r="T48" s="277"/>
      <c r="U48" s="277"/>
      <c r="V48" s="277" t="s">
        <v>231</v>
      </c>
      <c r="W48" s="277"/>
      <c r="X48" s="277"/>
      <c r="Y48" s="277"/>
      <c r="Z48" s="277"/>
    </row>
    <row r="49" spans="1:26" ht="60" customHeight="1" x14ac:dyDescent="0.25">
      <c r="A49" s="134">
        <v>5</v>
      </c>
      <c r="B49" s="277" t="s">
        <v>234</v>
      </c>
      <c r="C49" s="277"/>
      <c r="D49" s="277"/>
      <c r="E49" s="277"/>
      <c r="F49" s="277" t="s">
        <v>235</v>
      </c>
      <c r="G49" s="277"/>
      <c r="H49" s="277"/>
      <c r="I49" s="277"/>
      <c r="J49" s="277" t="s">
        <v>230</v>
      </c>
      <c r="K49" s="277"/>
      <c r="L49" s="277"/>
      <c r="M49" s="277"/>
      <c r="N49" s="277" t="s">
        <v>236</v>
      </c>
      <c r="O49" s="277"/>
      <c r="P49" s="277"/>
      <c r="Q49" s="277"/>
      <c r="R49" s="277" t="s">
        <v>237</v>
      </c>
      <c r="S49" s="277"/>
      <c r="T49" s="277"/>
      <c r="U49" s="277"/>
      <c r="V49" s="277" t="s">
        <v>238</v>
      </c>
      <c r="W49" s="277"/>
      <c r="X49" s="277"/>
      <c r="Y49" s="277"/>
      <c r="Z49" s="277"/>
    </row>
    <row r="50" spans="1:26" ht="60" customHeight="1" x14ac:dyDescent="0.25">
      <c r="A50" s="134">
        <v>6</v>
      </c>
      <c r="B50" s="277" t="s">
        <v>239</v>
      </c>
      <c r="C50" s="277"/>
      <c r="D50" s="277"/>
      <c r="E50" s="277"/>
      <c r="F50" s="277" t="s">
        <v>240</v>
      </c>
      <c r="G50" s="277"/>
      <c r="H50" s="277"/>
      <c r="I50" s="277"/>
      <c r="J50" s="277" t="s">
        <v>241</v>
      </c>
      <c r="K50" s="277"/>
      <c r="L50" s="277"/>
      <c r="M50" s="277"/>
      <c r="N50" s="277" t="s">
        <v>242</v>
      </c>
      <c r="O50" s="277"/>
      <c r="P50" s="277"/>
      <c r="Q50" s="277"/>
      <c r="R50" s="277" t="s">
        <v>43</v>
      </c>
      <c r="S50" s="277"/>
      <c r="T50" s="277"/>
      <c r="U50" s="277"/>
      <c r="V50" s="277" t="s">
        <v>243</v>
      </c>
      <c r="W50" s="277"/>
      <c r="X50" s="277"/>
      <c r="Y50" s="277"/>
      <c r="Z50" s="277"/>
    </row>
    <row r="51" spans="1:26" ht="60" customHeight="1" x14ac:dyDescent="0.25">
      <c r="A51" s="134">
        <v>7</v>
      </c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</row>
  </sheetData>
  <sortState xmlns:xlrd2="http://schemas.microsoft.com/office/spreadsheetml/2017/richdata2" ref="M2:M37">
    <sortCondition ref="M2"/>
  </sortState>
  <mergeCells count="65"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  <mergeCell ref="F48:I48"/>
    <mergeCell ref="J48:M48"/>
    <mergeCell ref="N45:Q45"/>
    <mergeCell ref="J45:M45"/>
    <mergeCell ref="F45:I45"/>
    <mergeCell ref="F46:I46"/>
    <mergeCell ref="J46:M46"/>
    <mergeCell ref="N46:Q46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B46:E46"/>
    <mergeCell ref="V45:Z45"/>
    <mergeCell ref="R45:U45"/>
    <mergeCell ref="R46:U46"/>
    <mergeCell ref="V46:Z46"/>
    <mergeCell ref="B45:E45"/>
    <mergeCell ref="Q3:S3"/>
    <mergeCell ref="N35:P35"/>
    <mergeCell ref="F36:I36"/>
    <mergeCell ref="A38:D38"/>
    <mergeCell ref="E38:I38"/>
    <mergeCell ref="M19:O19"/>
    <mergeCell ref="Q6:S6"/>
    <mergeCell ref="F7:H7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V43:Z44"/>
    <mergeCell ref="R43:U44"/>
    <mergeCell ref="L38:N38"/>
    <mergeCell ref="T19:V19"/>
    <mergeCell ref="P22:R22"/>
    <mergeCell ref="W22:Y22"/>
  </mergeCells>
  <phoneticPr fontId="30" type="noConversion"/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5" t="s">
        <v>74</v>
      </c>
      <c r="B3" s="115"/>
      <c r="C3" s="115"/>
      <c r="D3" s="115"/>
      <c r="E3" s="115"/>
      <c r="F3" s="115"/>
      <c r="G3" s="115"/>
      <c r="H3" s="115"/>
      <c r="I3" s="115"/>
      <c r="J3" s="115"/>
      <c r="K3" s="119"/>
      <c r="L3" s="119"/>
      <c r="M3" s="119"/>
      <c r="N3" s="115"/>
      <c r="O3" s="115"/>
      <c r="P3" s="115"/>
      <c r="Q3" s="115"/>
      <c r="R3" s="115"/>
      <c r="S3" s="115"/>
      <c r="T3" s="115"/>
      <c r="U3" s="115"/>
      <c r="V3" s="115"/>
    </row>
    <row r="4" spans="1:28" ht="15.75" x14ac:dyDescent="0.25">
      <c r="A4" s="115" t="s">
        <v>244</v>
      </c>
      <c r="B4" s="120"/>
      <c r="C4" s="119"/>
      <c r="D4" s="119"/>
      <c r="E4" s="119"/>
      <c r="F4" s="121"/>
      <c r="G4" s="121"/>
      <c r="H4" s="121"/>
      <c r="I4" s="121"/>
      <c r="J4" s="121"/>
      <c r="K4" s="121"/>
      <c r="L4" s="121"/>
      <c r="M4" s="205" t="s">
        <v>194</v>
      </c>
      <c r="N4" s="205"/>
      <c r="O4" s="205"/>
      <c r="P4" s="119" t="s">
        <v>122</v>
      </c>
      <c r="Q4" s="122"/>
      <c r="R4" s="122"/>
      <c r="S4" s="115"/>
      <c r="T4" s="211">
        <v>44470</v>
      </c>
      <c r="U4" s="211"/>
      <c r="V4" s="211"/>
    </row>
    <row r="5" spans="1:28" ht="15.75" x14ac:dyDescent="0.25">
      <c r="A5" s="115"/>
      <c r="B5" s="115" t="s">
        <v>76</v>
      </c>
      <c r="C5" s="115"/>
      <c r="D5" s="115"/>
      <c r="E5" s="115"/>
      <c r="F5" s="115"/>
      <c r="G5" s="121"/>
      <c r="H5" s="121"/>
      <c r="I5" s="123">
        <v>2</v>
      </c>
      <c r="J5" s="207" t="str">
        <f>IF(COUNTIF(ДОЗА,I5),"доза",IF(COUNTIF(ДОЗИ,I5),"дози","доз"))</f>
        <v>дози</v>
      </c>
      <c r="K5" s="207"/>
      <c r="L5" s="121"/>
      <c r="M5" s="121"/>
      <c r="N5" s="115"/>
      <c r="O5" s="124"/>
      <c r="P5" s="125"/>
      <c r="Q5" s="125"/>
      <c r="R5" s="125"/>
      <c r="S5" s="115"/>
      <c r="T5" s="115"/>
      <c r="U5" s="115"/>
      <c r="V5" s="115"/>
    </row>
    <row r="6" spans="1:28" ht="15.75" x14ac:dyDescent="0.25">
      <c r="A6" s="115"/>
      <c r="B6" s="115"/>
      <c r="C6" s="115"/>
      <c r="D6" s="115"/>
      <c r="E6" s="115"/>
      <c r="F6" s="115"/>
      <c r="G6" s="121"/>
      <c r="H6" s="121"/>
      <c r="I6" s="123"/>
      <c r="J6" s="126"/>
      <c r="K6" s="121"/>
      <c r="L6" s="121"/>
      <c r="M6" s="121"/>
      <c r="N6" s="115"/>
      <c r="O6" s="124"/>
      <c r="P6" s="125"/>
      <c r="Q6" s="125"/>
      <c r="R6" s="125"/>
      <c r="S6" s="115"/>
      <c r="T6" s="115"/>
      <c r="U6" s="115"/>
      <c r="V6" s="115"/>
    </row>
    <row r="7" spans="1:28" ht="15.75" x14ac:dyDescent="0.25">
      <c r="A7" s="115" t="s">
        <v>247</v>
      </c>
      <c r="B7" s="116"/>
      <c r="C7" s="115"/>
      <c r="D7" s="115"/>
      <c r="E7" s="115"/>
      <c r="F7" s="115"/>
      <c r="G7" s="121"/>
      <c r="H7" s="121"/>
      <c r="I7" s="121"/>
      <c r="J7" s="121"/>
      <c r="K7" s="121"/>
      <c r="L7" s="121"/>
      <c r="M7" s="204" t="s">
        <v>248</v>
      </c>
      <c r="N7" s="204"/>
      <c r="O7" s="204"/>
      <c r="P7" s="119" t="s">
        <v>122</v>
      </c>
      <c r="Q7" s="122"/>
      <c r="R7" s="122"/>
      <c r="S7" s="115"/>
      <c r="T7" s="211">
        <v>44652</v>
      </c>
      <c r="U7" s="211"/>
      <c r="V7" s="211"/>
    </row>
    <row r="8" spans="1:28" ht="15.75" x14ac:dyDescent="0.25">
      <c r="A8" s="115"/>
      <c r="B8" s="115" t="s">
        <v>76</v>
      </c>
      <c r="C8" s="115"/>
      <c r="D8" s="115"/>
      <c r="E8" s="115"/>
      <c r="F8" s="115"/>
      <c r="G8" s="121"/>
      <c r="H8" s="121"/>
      <c r="I8" s="123">
        <v>1</v>
      </c>
      <c r="J8" s="207" t="str">
        <f>IF(COUNTIF(ДОЗА,I8),"доза",IF(COUNTIF(ДОЗИ,I8),"дози","доз"))</f>
        <v>доза</v>
      </c>
      <c r="K8" s="207"/>
      <c r="L8" s="115"/>
      <c r="M8" s="115"/>
      <c r="N8" s="115"/>
      <c r="O8" s="115"/>
      <c r="P8" s="121"/>
      <c r="Q8" s="121"/>
      <c r="R8" s="123"/>
      <c r="S8" s="126"/>
      <c r="T8" s="121"/>
      <c r="U8" s="115"/>
      <c r="V8" s="115"/>
    </row>
    <row r="9" spans="1:28" ht="15.75" x14ac:dyDescent="0.25">
      <c r="A9" s="115"/>
      <c r="B9" s="115"/>
      <c r="C9" s="115"/>
      <c r="D9" s="115"/>
      <c r="E9" s="115"/>
      <c r="F9" s="115"/>
      <c r="G9" s="121"/>
      <c r="H9" s="121"/>
      <c r="I9" s="123"/>
      <c r="J9" s="133"/>
      <c r="K9" s="133"/>
      <c r="L9" s="115"/>
      <c r="M9" s="115"/>
      <c r="N9" s="115"/>
      <c r="O9" s="115"/>
      <c r="P9" s="121"/>
      <c r="Q9" s="121"/>
      <c r="R9" s="123"/>
      <c r="S9" s="126"/>
      <c r="T9" s="121"/>
      <c r="U9" s="115"/>
      <c r="V9" s="115"/>
    </row>
    <row r="11" spans="1:28" x14ac:dyDescent="0.25">
      <c r="A11" t="s">
        <v>206</v>
      </c>
      <c r="B11" t="s">
        <v>276</v>
      </c>
    </row>
    <row r="12" spans="1:28" ht="15.75" x14ac:dyDescent="0.25">
      <c r="B12" t="s">
        <v>277</v>
      </c>
      <c r="L12" s="115" t="s">
        <v>76</v>
      </c>
      <c r="M12" s="115"/>
      <c r="N12" s="115"/>
      <c r="O12" s="115"/>
      <c r="P12" s="115"/>
      <c r="Q12" s="121"/>
      <c r="R12" s="121"/>
      <c r="S12" s="123" t="s">
        <v>278</v>
      </c>
      <c r="T12" s="207" t="str">
        <f>IF(COUNTIF(ДОЗА,S12),"доза",IF(COUNTIF(ДОЗИ,S12),"дози","доз"))</f>
        <v>доз</v>
      </c>
      <c r="U12" s="207"/>
    </row>
    <row r="14" spans="1:28" x14ac:dyDescent="0.25">
      <c r="A14" s="278">
        <v>1</v>
      </c>
      <c r="B14" s="280" t="s">
        <v>273</v>
      </c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2"/>
    </row>
    <row r="15" spans="1:28" x14ac:dyDescent="0.25">
      <c r="A15" s="279"/>
      <c r="B15" s="283" t="s">
        <v>288</v>
      </c>
      <c r="C15" s="284"/>
      <c r="D15" s="284"/>
      <c r="E15" s="284"/>
      <c r="F15" s="284"/>
      <c r="G15" s="284"/>
      <c r="H15" s="284"/>
      <c r="I15" s="285"/>
      <c r="J15" s="283" t="s">
        <v>266</v>
      </c>
      <c r="K15" s="284"/>
      <c r="L15" s="284"/>
      <c r="M15" s="284"/>
      <c r="N15" s="284"/>
      <c r="O15" s="285"/>
      <c r="P15" s="283"/>
      <c r="Q15" s="284"/>
      <c r="R15" s="284"/>
      <c r="S15" s="284"/>
      <c r="T15" s="284"/>
      <c r="U15" s="284"/>
      <c r="V15" s="284"/>
      <c r="W15" s="284"/>
      <c r="X15" s="284"/>
      <c r="Y15" s="284"/>
      <c r="Z15" s="284"/>
      <c r="AA15" s="284"/>
      <c r="AB15" s="285"/>
    </row>
    <row r="16" spans="1:28" x14ac:dyDescent="0.25">
      <c r="A16" s="278">
        <v>2</v>
      </c>
      <c r="B16" s="283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4"/>
      <c r="N16" s="284"/>
      <c r="O16" s="284"/>
      <c r="P16" s="284"/>
      <c r="Q16" s="284"/>
      <c r="R16" s="284"/>
      <c r="S16" s="284"/>
      <c r="T16" s="284"/>
      <c r="U16" s="284"/>
      <c r="V16" s="284"/>
      <c r="W16" s="284"/>
      <c r="X16" s="284"/>
      <c r="Y16" s="284"/>
      <c r="Z16" s="284"/>
      <c r="AA16" s="284"/>
      <c r="AB16" s="285"/>
    </row>
    <row r="17" spans="1:28" x14ac:dyDescent="0.25">
      <c r="A17" s="279"/>
      <c r="B17" s="283" t="s">
        <v>288</v>
      </c>
      <c r="C17" s="284"/>
      <c r="D17" s="284"/>
      <c r="E17" s="284"/>
      <c r="F17" s="284"/>
      <c r="G17" s="284"/>
      <c r="H17" s="284"/>
      <c r="I17" s="285"/>
      <c r="J17" s="283"/>
      <c r="K17" s="284"/>
      <c r="L17" s="284"/>
      <c r="M17" s="284"/>
      <c r="N17" s="284"/>
      <c r="O17" s="285"/>
      <c r="P17" s="283"/>
      <c r="Q17" s="284"/>
      <c r="R17" s="284"/>
      <c r="S17" s="284"/>
      <c r="T17" s="284"/>
      <c r="U17" s="284"/>
      <c r="V17" s="284"/>
      <c r="W17" s="284"/>
      <c r="X17" s="284"/>
      <c r="Y17" s="284"/>
      <c r="Z17" s="284"/>
      <c r="AA17" s="284"/>
      <c r="AB17" s="285"/>
    </row>
    <row r="18" spans="1:28" x14ac:dyDescent="0.25">
      <c r="A18" s="278">
        <v>3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</row>
    <row r="19" spans="1:28" x14ac:dyDescent="0.25">
      <c r="A19" s="27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</row>
    <row r="20" spans="1:28" x14ac:dyDescent="0.25">
      <c r="A20" s="278">
        <v>4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</row>
    <row r="21" spans="1:28" x14ac:dyDescent="0.25">
      <c r="A21" s="27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</row>
    <row r="22" spans="1:28" x14ac:dyDescent="0.25">
      <c r="A22" s="134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</row>
  </sheetData>
  <mergeCells count="19">
    <mergeCell ref="M4:O4"/>
    <mergeCell ref="T4:V4"/>
    <mergeCell ref="J5:K5"/>
    <mergeCell ref="M7:O7"/>
    <mergeCell ref="T7:V7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A20:A21"/>
    <mergeCell ref="B14:AB14"/>
    <mergeCell ref="P15:AB15"/>
    <mergeCell ref="J15:O15"/>
    <mergeCell ref="B15:I15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topLeftCell="A4" workbookViewId="0">
      <selection activeCell="F2" sqref="F2:I5"/>
    </sheetView>
  </sheetViews>
  <sheetFormatPr defaultRowHeight="15" x14ac:dyDescent="0.25"/>
  <cols>
    <col min="1" max="1" width="5.5703125" style="138" customWidth="1"/>
    <col min="2" max="2" width="39.7109375" style="138" bestFit="1" customWidth="1"/>
    <col min="3" max="3" width="22.5703125" style="138" customWidth="1"/>
    <col min="4" max="5" width="9.140625" style="138"/>
    <col min="6" max="6" width="33" style="138" customWidth="1"/>
    <col min="7" max="7" width="33.7109375" style="138" customWidth="1"/>
    <col min="8" max="8" width="31.5703125" style="138" customWidth="1"/>
    <col min="9" max="9" width="34.5703125" style="138" bestFit="1" customWidth="1"/>
    <col min="10" max="16384" width="9.140625" style="138"/>
  </cols>
  <sheetData>
    <row r="2" spans="1:9" x14ac:dyDescent="0.25">
      <c r="B2" s="135" t="s">
        <v>289</v>
      </c>
      <c r="F2" s="139" t="s">
        <v>289</v>
      </c>
      <c r="G2" s="139" t="s">
        <v>263</v>
      </c>
      <c r="H2" s="139" t="s">
        <v>274</v>
      </c>
      <c r="I2" s="144" t="s">
        <v>270</v>
      </c>
    </row>
    <row r="3" spans="1:9" x14ac:dyDescent="0.25">
      <c r="B3" s="135" t="s">
        <v>263</v>
      </c>
      <c r="F3" s="135" t="s">
        <v>264</v>
      </c>
      <c r="G3" s="135" t="s">
        <v>269</v>
      </c>
      <c r="H3" s="135" t="s">
        <v>267</v>
      </c>
      <c r="I3" s="143"/>
    </row>
    <row r="4" spans="1:9" x14ac:dyDescent="0.25">
      <c r="B4" s="135" t="s">
        <v>262</v>
      </c>
      <c r="F4" s="135" t="s">
        <v>265</v>
      </c>
      <c r="G4" s="135"/>
      <c r="H4" s="135" t="s">
        <v>268</v>
      </c>
      <c r="I4" s="143"/>
    </row>
    <row r="5" spans="1:9" x14ac:dyDescent="0.25">
      <c r="B5" s="135" t="s">
        <v>270</v>
      </c>
      <c r="F5" s="135" t="s">
        <v>266</v>
      </c>
      <c r="G5" s="135"/>
      <c r="H5" s="135"/>
      <c r="I5" s="143"/>
    </row>
    <row r="6" spans="1:9" x14ac:dyDescent="0.25">
      <c r="B6" s="135" t="s">
        <v>270</v>
      </c>
    </row>
    <row r="7" spans="1:9" x14ac:dyDescent="0.25">
      <c r="B7" s="135" t="s">
        <v>271</v>
      </c>
    </row>
    <row r="8" spans="1:9" x14ac:dyDescent="0.25">
      <c r="B8" s="135" t="s">
        <v>272</v>
      </c>
    </row>
    <row r="10" spans="1:9" x14ac:dyDescent="0.25">
      <c r="A10" s="140"/>
      <c r="B10" s="136" t="s">
        <v>279</v>
      </c>
      <c r="C10" s="136" t="s">
        <v>275</v>
      </c>
      <c r="F10" s="135"/>
    </row>
    <row r="11" spans="1:9" x14ac:dyDescent="0.25">
      <c r="A11" s="141">
        <v>1</v>
      </c>
      <c r="B11" s="140" t="s">
        <v>263</v>
      </c>
      <c r="C11" s="140" t="s">
        <v>269</v>
      </c>
    </row>
    <row r="12" spans="1:9" x14ac:dyDescent="0.25">
      <c r="A12" s="141">
        <v>2</v>
      </c>
      <c r="B12" s="140" t="s">
        <v>270</v>
      </c>
      <c r="C12" s="140"/>
    </row>
    <row r="13" spans="1:9" x14ac:dyDescent="0.25">
      <c r="A13" s="141">
        <v>3</v>
      </c>
      <c r="B13" s="140"/>
      <c r="C13" s="140"/>
    </row>
    <row r="14" spans="1:9" x14ac:dyDescent="0.25">
      <c r="A14" s="141">
        <v>4</v>
      </c>
      <c r="B14" s="140"/>
      <c r="C14" s="140"/>
    </row>
    <row r="16" spans="1:9" x14ac:dyDescent="0.25">
      <c r="C16" s="135" t="s">
        <v>280</v>
      </c>
    </row>
    <row r="17" spans="3:3" x14ac:dyDescent="0.25">
      <c r="C17" s="137" t="s">
        <v>281</v>
      </c>
    </row>
    <row r="18" spans="3:3" x14ac:dyDescent="0.25">
      <c r="C18" s="135" t="s">
        <v>290</v>
      </c>
    </row>
    <row r="19" spans="3:3" x14ac:dyDescent="0.25">
      <c r="C19" s="135" t="s">
        <v>291</v>
      </c>
    </row>
    <row r="20" spans="3:3" x14ac:dyDescent="0.25">
      <c r="C20" s="137" t="s">
        <v>282</v>
      </c>
    </row>
    <row r="21" spans="3:3" x14ac:dyDescent="0.25">
      <c r="C21" s="135" t="s">
        <v>292</v>
      </c>
    </row>
    <row r="22" spans="3:3" x14ac:dyDescent="0.25">
      <c r="C22" s="135" t="s">
        <v>283</v>
      </c>
    </row>
    <row r="23" spans="3:3" x14ac:dyDescent="0.25">
      <c r="C23" s="135" t="s">
        <v>284</v>
      </c>
    </row>
    <row r="24" spans="3:3" x14ac:dyDescent="0.25">
      <c r="C24" s="135" t="s">
        <v>293</v>
      </c>
    </row>
    <row r="25" spans="3:3" x14ac:dyDescent="0.25">
      <c r="C25" s="135" t="s">
        <v>285</v>
      </c>
    </row>
    <row r="26" spans="3:3" x14ac:dyDescent="0.25">
      <c r="C26" s="135" t="s">
        <v>286</v>
      </c>
    </row>
    <row r="27" spans="3:3" x14ac:dyDescent="0.25">
      <c r="C27" s="135" t="s">
        <v>287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5" t="s">
        <v>314</v>
      </c>
      <c r="C1" s="145" t="s">
        <v>313</v>
      </c>
      <c r="D1" s="145" t="s">
        <v>315</v>
      </c>
      <c r="E1" s="146" t="s">
        <v>311</v>
      </c>
      <c r="F1" s="146" t="s">
        <v>310</v>
      </c>
      <c r="G1" s="146" t="s">
        <v>308</v>
      </c>
      <c r="H1" s="146" t="s">
        <v>309</v>
      </c>
      <c r="I1" s="146" t="s">
        <v>301</v>
      </c>
      <c r="J1" s="146" t="s">
        <v>305</v>
      </c>
      <c r="K1" s="147" t="s">
        <v>317</v>
      </c>
      <c r="L1" s="147" t="s">
        <v>320</v>
      </c>
      <c r="M1" s="147" t="s">
        <v>321</v>
      </c>
      <c r="N1" s="147" t="s">
        <v>340</v>
      </c>
    </row>
    <row r="2" spans="2:14" x14ac:dyDescent="0.25">
      <c r="B2" s="149" t="s">
        <v>289</v>
      </c>
      <c r="C2" s="149" t="s">
        <v>263</v>
      </c>
      <c r="D2" s="149" t="s">
        <v>312</v>
      </c>
      <c r="E2" s="148" t="s">
        <v>270</v>
      </c>
      <c r="F2" s="148" t="s">
        <v>294</v>
      </c>
      <c r="G2" s="148" t="s">
        <v>272</v>
      </c>
      <c r="H2" s="148" t="s">
        <v>299</v>
      </c>
      <c r="I2" s="148" t="s">
        <v>302</v>
      </c>
      <c r="J2" s="148" t="s">
        <v>300</v>
      </c>
      <c r="K2" s="148" t="s">
        <v>316</v>
      </c>
      <c r="L2" s="148" t="s">
        <v>319</v>
      </c>
      <c r="M2" s="148" t="s">
        <v>322</v>
      </c>
      <c r="N2" s="148" t="s">
        <v>341</v>
      </c>
    </row>
    <row r="3" spans="2:14" x14ac:dyDescent="0.25">
      <c r="B3" s="135" t="s">
        <v>265</v>
      </c>
      <c r="C3" s="135" t="s">
        <v>269</v>
      </c>
      <c r="D3" s="135" t="s">
        <v>268</v>
      </c>
      <c r="E3" s="143" t="s">
        <v>296</v>
      </c>
      <c r="F3" s="143" t="s">
        <v>295</v>
      </c>
      <c r="G3" s="143" t="s">
        <v>297</v>
      </c>
      <c r="H3" s="143" t="s">
        <v>345</v>
      </c>
      <c r="I3" s="143" t="s">
        <v>303</v>
      </c>
      <c r="J3" s="143" t="s">
        <v>306</v>
      </c>
      <c r="K3" s="143" t="s">
        <v>318</v>
      </c>
      <c r="L3" s="143" t="s">
        <v>323</v>
      </c>
      <c r="M3" s="143" t="s">
        <v>325</v>
      </c>
      <c r="N3" s="143" t="s">
        <v>342</v>
      </c>
    </row>
    <row r="4" spans="2:14" x14ac:dyDescent="0.25">
      <c r="B4" s="135" t="s">
        <v>266</v>
      </c>
      <c r="C4" s="135"/>
      <c r="D4" s="135" t="s">
        <v>267</v>
      </c>
      <c r="E4" s="143" t="s">
        <v>343</v>
      </c>
      <c r="F4" s="143"/>
      <c r="G4" s="143" t="s">
        <v>344</v>
      </c>
      <c r="H4" s="143"/>
      <c r="I4" s="143" t="s">
        <v>304</v>
      </c>
      <c r="J4" s="143" t="s">
        <v>307</v>
      </c>
      <c r="K4" s="143" t="s">
        <v>324</v>
      </c>
      <c r="L4" s="143"/>
      <c r="M4" s="143"/>
      <c r="N4" s="143"/>
    </row>
    <row r="5" spans="2:14" x14ac:dyDescent="0.25">
      <c r="B5" s="135" t="s">
        <v>264</v>
      </c>
      <c r="C5" s="135"/>
      <c r="D5" s="135"/>
      <c r="E5" s="143"/>
      <c r="F5" s="143"/>
      <c r="G5" s="143" t="s">
        <v>298</v>
      </c>
      <c r="H5" s="143"/>
      <c r="I5" s="143"/>
      <c r="J5" s="143"/>
      <c r="K5" s="143"/>
      <c r="L5" s="143"/>
      <c r="M5" s="143"/>
      <c r="N5" s="143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51" t="s">
        <v>327</v>
      </c>
      <c r="C2" s="151" t="s">
        <v>334</v>
      </c>
      <c r="D2" s="151" t="s">
        <v>331</v>
      </c>
      <c r="E2" s="151" t="s">
        <v>339</v>
      </c>
    </row>
    <row r="3" spans="2:5" x14ac:dyDescent="0.25">
      <c r="B3" s="150" t="s">
        <v>326</v>
      </c>
      <c r="C3" s="150" t="s">
        <v>330</v>
      </c>
      <c r="D3" s="152" t="s">
        <v>329</v>
      </c>
      <c r="E3" s="152" t="s">
        <v>337</v>
      </c>
    </row>
    <row r="4" spans="2:5" x14ac:dyDescent="0.25">
      <c r="B4" s="135" t="s">
        <v>328</v>
      </c>
      <c r="C4" s="135" t="s">
        <v>332</v>
      </c>
      <c r="D4" s="142" t="s">
        <v>335</v>
      </c>
      <c r="E4" s="142" t="s">
        <v>338</v>
      </c>
    </row>
    <row r="5" spans="2:5" x14ac:dyDescent="0.25">
      <c r="B5" s="135" t="s">
        <v>346</v>
      </c>
      <c r="C5" s="135" t="s">
        <v>333</v>
      </c>
      <c r="D5" s="142" t="s">
        <v>336</v>
      </c>
      <c r="E5" s="142"/>
    </row>
    <row r="6" spans="2:5" x14ac:dyDescent="0.25">
      <c r="B6" s="135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6" t="s">
        <v>350</v>
      </c>
      <c r="C2" s="146" t="s">
        <v>355</v>
      </c>
      <c r="D2" s="146" t="s">
        <v>360</v>
      </c>
      <c r="E2" s="146" t="s">
        <v>347</v>
      </c>
    </row>
    <row r="3" spans="2:5" x14ac:dyDescent="0.25">
      <c r="B3" s="148" t="s">
        <v>351</v>
      </c>
      <c r="C3" s="148" t="s">
        <v>356</v>
      </c>
      <c r="D3" s="154" t="s">
        <v>361</v>
      </c>
      <c r="E3" s="154" t="s">
        <v>348</v>
      </c>
    </row>
    <row r="4" spans="2:5" x14ac:dyDescent="0.25">
      <c r="B4" s="155" t="s">
        <v>352</v>
      </c>
      <c r="C4" s="155" t="s">
        <v>357</v>
      </c>
      <c r="D4" s="153" t="s">
        <v>362</v>
      </c>
      <c r="E4" s="153" t="s">
        <v>349</v>
      </c>
    </row>
    <row r="5" spans="2:5" x14ac:dyDescent="0.25">
      <c r="B5" s="155" t="s">
        <v>353</v>
      </c>
      <c r="C5" s="155" t="s">
        <v>358</v>
      </c>
      <c r="D5" s="153"/>
      <c r="E5" s="153"/>
    </row>
    <row r="6" spans="2:5" x14ac:dyDescent="0.25">
      <c r="B6" s="155" t="s">
        <v>354</v>
      </c>
      <c r="C6" s="155" t="s">
        <v>359</v>
      </c>
      <c r="D6" s="153"/>
      <c r="E6" s="153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abSelected="1" zoomScaleNormal="100" workbookViewId="0">
      <selection activeCell="H24" sqref="H24:AA2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99" t="s">
        <v>23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</row>
    <row r="2" spans="1:35" ht="18.75" x14ac:dyDescent="0.25">
      <c r="A2" s="199" t="s">
        <v>24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199"/>
    </row>
    <row r="3" spans="1:35" ht="18.75" x14ac:dyDescent="0.25">
      <c r="B3" s="66"/>
      <c r="C3" s="66"/>
      <c r="D3" s="66"/>
      <c r="E3" s="66"/>
      <c r="F3" s="66"/>
      <c r="G3" s="66"/>
      <c r="H3" s="66"/>
      <c r="I3" s="66"/>
      <c r="J3" s="66"/>
      <c r="K3" s="66"/>
      <c r="L3" s="66" t="s">
        <v>186</v>
      </c>
      <c r="M3" s="201" t="s">
        <v>416</v>
      </c>
      <c r="N3" s="201"/>
      <c r="O3" s="201"/>
      <c r="P3" s="201"/>
      <c r="Q3" s="201"/>
      <c r="R3" s="201"/>
      <c r="S3" s="201">
        <v>2021</v>
      </c>
      <c r="T3" s="201"/>
      <c r="U3" s="67"/>
      <c r="V3" s="67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</row>
    <row r="4" spans="1:35" ht="15" customHeight="1" x14ac:dyDescent="0.25">
      <c r="A4" s="200" t="s">
        <v>25</v>
      </c>
      <c r="B4" s="200"/>
      <c r="C4" s="200"/>
      <c r="D4" s="200"/>
      <c r="E4" s="200" t="s">
        <v>26</v>
      </c>
      <c r="F4" s="200"/>
      <c r="G4" s="200"/>
      <c r="H4" s="194" t="s">
        <v>27</v>
      </c>
      <c r="I4" s="194"/>
      <c r="J4" s="194"/>
      <c r="K4" s="194"/>
      <c r="L4" s="194"/>
      <c r="M4" s="194"/>
      <c r="N4" s="194"/>
      <c r="O4" s="194"/>
      <c r="P4" s="194"/>
      <c r="Q4" s="194"/>
      <c r="R4" s="194"/>
      <c r="S4" s="194"/>
      <c r="T4" s="194"/>
      <c r="U4" s="194"/>
      <c r="V4" s="194"/>
      <c r="W4" s="200" t="s">
        <v>28</v>
      </c>
      <c r="X4" s="200"/>
      <c r="Y4" s="200"/>
      <c r="Z4" s="200"/>
      <c r="AA4" s="200"/>
      <c r="AB4" s="200" t="s">
        <v>29</v>
      </c>
      <c r="AC4" s="200"/>
      <c r="AD4" s="200"/>
      <c r="AE4" s="200"/>
      <c r="AF4" s="200"/>
      <c r="AG4" s="200"/>
      <c r="AH4" s="200"/>
      <c r="AI4" s="200"/>
    </row>
    <row r="5" spans="1:35" ht="15" customHeight="1" x14ac:dyDescent="0.25">
      <c r="A5" s="200"/>
      <c r="B5" s="200"/>
      <c r="C5" s="200"/>
      <c r="D5" s="200"/>
      <c r="E5" s="200"/>
      <c r="F5" s="200"/>
      <c r="G5" s="200"/>
      <c r="H5" s="200" t="s">
        <v>30</v>
      </c>
      <c r="I5" s="200"/>
      <c r="J5" s="200"/>
      <c r="K5" s="200"/>
      <c r="L5" s="200"/>
      <c r="M5" s="200"/>
      <c r="N5" s="200" t="s">
        <v>31</v>
      </c>
      <c r="O5" s="200"/>
      <c r="P5" s="200"/>
      <c r="Q5" s="194" t="s">
        <v>32</v>
      </c>
      <c r="R5" s="194"/>
      <c r="S5" s="194"/>
      <c r="T5" s="194"/>
      <c r="U5" s="194"/>
      <c r="V5" s="194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</row>
    <row r="6" spans="1:35" ht="15" customHeight="1" x14ac:dyDescent="0.25">
      <c r="A6" s="200"/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194"/>
      <c r="R6" s="194"/>
      <c r="S6" s="194"/>
      <c r="T6" s="194"/>
      <c r="U6" s="194"/>
      <c r="V6" s="194"/>
      <c r="W6" s="200"/>
      <c r="X6" s="200"/>
      <c r="Y6" s="200"/>
      <c r="Z6" s="200"/>
      <c r="AA6" s="200"/>
      <c r="AB6" s="200" t="s">
        <v>33</v>
      </c>
      <c r="AC6" s="200"/>
      <c r="AD6" s="200"/>
      <c r="AE6" s="200"/>
      <c r="AF6" s="200"/>
      <c r="AG6" s="200" t="s">
        <v>34</v>
      </c>
      <c r="AH6" s="200"/>
      <c r="AI6" s="200"/>
    </row>
    <row r="7" spans="1:35" ht="18.75" customHeight="1" x14ac:dyDescent="0.25">
      <c r="A7" s="200"/>
      <c r="B7" s="200"/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194" t="s">
        <v>35</v>
      </c>
      <c r="R7" s="194"/>
      <c r="S7" s="194"/>
      <c r="T7" s="194" t="s">
        <v>36</v>
      </c>
      <c r="U7" s="194"/>
      <c r="V7" s="194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</row>
    <row r="8" spans="1:35" ht="17.100000000000001" customHeight="1" x14ac:dyDescent="0.25">
      <c r="A8" s="198" t="s">
        <v>37</v>
      </c>
      <c r="B8" s="198"/>
      <c r="C8" s="198"/>
      <c r="D8" s="198"/>
      <c r="E8" s="198" t="s">
        <v>38</v>
      </c>
      <c r="F8" s="198"/>
      <c r="G8" s="198"/>
      <c r="H8" s="198">
        <v>1</v>
      </c>
      <c r="I8" s="198"/>
      <c r="J8" s="198"/>
      <c r="K8" s="198"/>
      <c r="L8" s="198"/>
      <c r="M8" s="198"/>
      <c r="N8" s="198">
        <v>2</v>
      </c>
      <c r="O8" s="198"/>
      <c r="P8" s="198"/>
      <c r="Q8" s="198">
        <v>3</v>
      </c>
      <c r="R8" s="198"/>
      <c r="S8" s="198"/>
      <c r="T8" s="198">
        <v>4</v>
      </c>
      <c r="U8" s="198"/>
      <c r="V8" s="198"/>
      <c r="W8" s="198">
        <v>5</v>
      </c>
      <c r="X8" s="198"/>
      <c r="Y8" s="198"/>
      <c r="Z8" s="198"/>
      <c r="AA8" s="198"/>
      <c r="AB8" s="198">
        <v>6</v>
      </c>
      <c r="AC8" s="198"/>
      <c r="AD8" s="198"/>
      <c r="AE8" s="198"/>
      <c r="AF8" s="198"/>
      <c r="AG8" s="198">
        <v>7</v>
      </c>
      <c r="AH8" s="198"/>
      <c r="AI8" s="198"/>
    </row>
    <row r="9" spans="1:35" ht="15" customHeight="1" x14ac:dyDescent="0.25">
      <c r="A9" s="197" t="s">
        <v>39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</row>
    <row r="10" spans="1:35" ht="17.100000000000001" customHeight="1" x14ac:dyDescent="0.25">
      <c r="A10" s="193" t="s">
        <v>40</v>
      </c>
      <c r="B10" s="193"/>
      <c r="C10" s="193"/>
      <c r="D10" s="193"/>
      <c r="E10" s="194">
        <v>1103</v>
      </c>
      <c r="F10" s="194"/>
      <c r="G10" s="194"/>
      <c r="H10" s="195" t="s">
        <v>41</v>
      </c>
      <c r="I10" s="195"/>
      <c r="J10" s="195"/>
      <c r="K10" s="195"/>
      <c r="L10" s="195"/>
      <c r="M10" s="195"/>
      <c r="N10" s="195" t="s">
        <v>41</v>
      </c>
      <c r="O10" s="195"/>
      <c r="P10" s="195"/>
      <c r="Q10" s="195" t="s">
        <v>41</v>
      </c>
      <c r="R10" s="195"/>
      <c r="S10" s="195"/>
      <c r="T10" s="195" t="s">
        <v>41</v>
      </c>
      <c r="U10" s="195"/>
      <c r="V10" s="195"/>
      <c r="W10" s="195" t="s">
        <v>41</v>
      </c>
      <c r="X10" s="195"/>
      <c r="Y10" s="195"/>
      <c r="Z10" s="195"/>
      <c r="AA10" s="195"/>
      <c r="AB10" s="195" t="s">
        <v>41</v>
      </c>
      <c r="AC10" s="195"/>
      <c r="AD10" s="195"/>
      <c r="AE10" s="195"/>
      <c r="AF10" s="195"/>
      <c r="AG10" s="195" t="s">
        <v>41</v>
      </c>
      <c r="AH10" s="195"/>
      <c r="AI10" s="195"/>
    </row>
    <row r="11" spans="1:35" ht="17.100000000000001" customHeight="1" x14ac:dyDescent="0.25">
      <c r="A11" s="193" t="s">
        <v>42</v>
      </c>
      <c r="B11" s="193"/>
      <c r="C11" s="193"/>
      <c r="D11" s="193"/>
      <c r="E11" s="194">
        <v>1511</v>
      </c>
      <c r="F11" s="194"/>
      <c r="G11" s="194"/>
      <c r="H11" s="195" t="s">
        <v>41</v>
      </c>
      <c r="I11" s="195"/>
      <c r="J11" s="195"/>
      <c r="K11" s="195"/>
      <c r="L11" s="195"/>
      <c r="M11" s="195"/>
      <c r="N11" s="195" t="s">
        <v>41</v>
      </c>
      <c r="O11" s="195"/>
      <c r="P11" s="195"/>
      <c r="Q11" s="195" t="s">
        <v>41</v>
      </c>
      <c r="R11" s="195"/>
      <c r="S11" s="195"/>
      <c r="T11" s="195" t="s">
        <v>41</v>
      </c>
      <c r="U11" s="195"/>
      <c r="V11" s="195"/>
      <c r="W11" s="195" t="s">
        <v>41</v>
      </c>
      <c r="X11" s="195"/>
      <c r="Y11" s="195"/>
      <c r="Z11" s="195"/>
      <c r="AA11" s="195"/>
      <c r="AB11" s="195" t="s">
        <v>41</v>
      </c>
      <c r="AC11" s="195"/>
      <c r="AD11" s="195"/>
      <c r="AE11" s="195"/>
      <c r="AF11" s="195"/>
      <c r="AG11" s="195" t="s">
        <v>41</v>
      </c>
      <c r="AH11" s="195"/>
      <c r="AI11" s="195"/>
    </row>
    <row r="12" spans="1:35" ht="17.100000000000001" customHeight="1" x14ac:dyDescent="0.25">
      <c r="A12" s="193" t="s">
        <v>43</v>
      </c>
      <c r="B12" s="193"/>
      <c r="C12" s="193"/>
      <c r="D12" s="193"/>
      <c r="E12" s="194">
        <v>1711</v>
      </c>
      <c r="F12" s="194"/>
      <c r="G12" s="194"/>
      <c r="H12" s="195" t="s">
        <v>41</v>
      </c>
      <c r="I12" s="195"/>
      <c r="J12" s="195"/>
      <c r="K12" s="195"/>
      <c r="L12" s="195"/>
      <c r="M12" s="195"/>
      <c r="N12" s="195" t="s">
        <v>41</v>
      </c>
      <c r="O12" s="195"/>
      <c r="P12" s="195"/>
      <c r="Q12" s="195" t="s">
        <v>41</v>
      </c>
      <c r="R12" s="195"/>
      <c r="S12" s="195"/>
      <c r="T12" s="195" t="s">
        <v>41</v>
      </c>
      <c r="U12" s="195"/>
      <c r="V12" s="195"/>
      <c r="W12" s="195" t="s">
        <v>41</v>
      </c>
      <c r="X12" s="195"/>
      <c r="Y12" s="195"/>
      <c r="Z12" s="195"/>
      <c r="AA12" s="195"/>
      <c r="AB12" s="195" t="s">
        <v>41</v>
      </c>
      <c r="AC12" s="195"/>
      <c r="AD12" s="195"/>
      <c r="AE12" s="195"/>
      <c r="AF12" s="195"/>
      <c r="AG12" s="195" t="s">
        <v>41</v>
      </c>
      <c r="AH12" s="195"/>
      <c r="AI12" s="195"/>
    </row>
    <row r="13" spans="1:35" ht="17.100000000000001" customHeight="1" x14ac:dyDescent="0.25">
      <c r="A13" s="193" t="s">
        <v>44</v>
      </c>
      <c r="B13" s="193"/>
      <c r="C13" s="193"/>
      <c r="D13" s="193"/>
      <c r="E13" s="194">
        <v>1657</v>
      </c>
      <c r="F13" s="194"/>
      <c r="G13" s="194"/>
      <c r="H13" s="195" t="s">
        <v>41</v>
      </c>
      <c r="I13" s="195"/>
      <c r="J13" s="195"/>
      <c r="K13" s="195"/>
      <c r="L13" s="195"/>
      <c r="M13" s="195"/>
      <c r="N13" s="195" t="s">
        <v>41</v>
      </c>
      <c r="O13" s="195"/>
      <c r="P13" s="195"/>
      <c r="Q13" s="195" t="s">
        <v>41</v>
      </c>
      <c r="R13" s="195"/>
      <c r="S13" s="195"/>
      <c r="T13" s="195" t="s">
        <v>41</v>
      </c>
      <c r="U13" s="195"/>
      <c r="V13" s="195"/>
      <c r="W13" s="195" t="s">
        <v>41</v>
      </c>
      <c r="X13" s="195"/>
      <c r="Y13" s="195"/>
      <c r="Z13" s="195"/>
      <c r="AA13" s="195"/>
      <c r="AB13" s="195" t="s">
        <v>41</v>
      </c>
      <c r="AC13" s="195"/>
      <c r="AD13" s="195"/>
      <c r="AE13" s="195"/>
      <c r="AF13" s="195"/>
      <c r="AG13" s="195" t="s">
        <v>41</v>
      </c>
      <c r="AH13" s="195"/>
      <c r="AI13" s="195"/>
    </row>
    <row r="14" spans="1:35" ht="17.100000000000001" customHeight="1" x14ac:dyDescent="0.25">
      <c r="A14" s="193" t="s">
        <v>45</v>
      </c>
      <c r="B14" s="193"/>
      <c r="C14" s="193"/>
      <c r="D14" s="193"/>
      <c r="E14" s="194">
        <v>1502</v>
      </c>
      <c r="F14" s="194"/>
      <c r="G14" s="194"/>
      <c r="H14" s="195" t="s">
        <v>41</v>
      </c>
      <c r="I14" s="195"/>
      <c r="J14" s="195"/>
      <c r="K14" s="195"/>
      <c r="L14" s="195"/>
      <c r="M14" s="195"/>
      <c r="N14" s="195" t="s">
        <v>41</v>
      </c>
      <c r="O14" s="195"/>
      <c r="P14" s="195"/>
      <c r="Q14" s="195" t="s">
        <v>41</v>
      </c>
      <c r="R14" s="195"/>
      <c r="S14" s="195"/>
      <c r="T14" s="195" t="s">
        <v>41</v>
      </c>
      <c r="U14" s="195"/>
      <c r="V14" s="195"/>
      <c r="W14" s="195" t="s">
        <v>41</v>
      </c>
      <c r="X14" s="195"/>
      <c r="Y14" s="195"/>
      <c r="Z14" s="195"/>
      <c r="AA14" s="195"/>
      <c r="AB14" s="195" t="s">
        <v>41</v>
      </c>
      <c r="AC14" s="195"/>
      <c r="AD14" s="195"/>
      <c r="AE14" s="195"/>
      <c r="AF14" s="195"/>
      <c r="AG14" s="195" t="s">
        <v>41</v>
      </c>
      <c r="AH14" s="195"/>
      <c r="AI14" s="195"/>
    </row>
    <row r="15" spans="1:35" ht="17.100000000000001" customHeight="1" x14ac:dyDescent="0.25">
      <c r="A15" s="193" t="s">
        <v>46</v>
      </c>
      <c r="B15" s="193"/>
      <c r="C15" s="193"/>
      <c r="D15" s="193"/>
      <c r="E15" s="194">
        <v>1310</v>
      </c>
      <c r="F15" s="194"/>
      <c r="G15" s="194"/>
      <c r="H15" s="195" t="s">
        <v>41</v>
      </c>
      <c r="I15" s="195"/>
      <c r="J15" s="195"/>
      <c r="K15" s="195"/>
      <c r="L15" s="195"/>
      <c r="M15" s="195"/>
      <c r="N15" s="195" t="s">
        <v>41</v>
      </c>
      <c r="O15" s="195"/>
      <c r="P15" s="195"/>
      <c r="Q15" s="195" t="s">
        <v>41</v>
      </c>
      <c r="R15" s="195"/>
      <c r="S15" s="195"/>
      <c r="T15" s="195" t="s">
        <v>41</v>
      </c>
      <c r="U15" s="195"/>
      <c r="V15" s="195"/>
      <c r="W15" s="195" t="s">
        <v>41</v>
      </c>
      <c r="X15" s="195"/>
      <c r="Y15" s="195"/>
      <c r="Z15" s="195"/>
      <c r="AA15" s="195"/>
      <c r="AB15" s="195" t="s">
        <v>41</v>
      </c>
      <c r="AC15" s="195"/>
      <c r="AD15" s="195"/>
      <c r="AE15" s="195"/>
      <c r="AF15" s="195"/>
      <c r="AG15" s="195" t="s">
        <v>41</v>
      </c>
      <c r="AH15" s="195"/>
      <c r="AI15" s="195"/>
    </row>
    <row r="16" spans="1:35" ht="17.100000000000001" customHeight="1" x14ac:dyDescent="0.25">
      <c r="A16" s="193" t="s">
        <v>47</v>
      </c>
      <c r="B16" s="193"/>
      <c r="C16" s="193"/>
      <c r="D16" s="193"/>
      <c r="E16" s="194">
        <v>1409</v>
      </c>
      <c r="F16" s="194"/>
      <c r="G16" s="194"/>
      <c r="H16" s="195" t="s">
        <v>41</v>
      </c>
      <c r="I16" s="195"/>
      <c r="J16" s="195"/>
      <c r="K16" s="195"/>
      <c r="L16" s="195"/>
      <c r="M16" s="195"/>
      <c r="N16" s="195" t="s">
        <v>41</v>
      </c>
      <c r="O16" s="195"/>
      <c r="P16" s="195"/>
      <c r="Q16" s="195" t="s">
        <v>41</v>
      </c>
      <c r="R16" s="195"/>
      <c r="S16" s="195"/>
      <c r="T16" s="195" t="s">
        <v>41</v>
      </c>
      <c r="U16" s="195"/>
      <c r="V16" s="195"/>
      <c r="W16" s="195" t="s">
        <v>41</v>
      </c>
      <c r="X16" s="195"/>
      <c r="Y16" s="195"/>
      <c r="Z16" s="195"/>
      <c r="AA16" s="195"/>
      <c r="AB16" s="195" t="s">
        <v>41</v>
      </c>
      <c r="AC16" s="195"/>
      <c r="AD16" s="195"/>
      <c r="AE16" s="195"/>
      <c r="AF16" s="195"/>
      <c r="AG16" s="195" t="s">
        <v>41</v>
      </c>
      <c r="AH16" s="195"/>
      <c r="AI16" s="195"/>
    </row>
    <row r="17" spans="1:35" ht="17.100000000000001" customHeight="1" x14ac:dyDescent="0.25">
      <c r="A17" s="193" t="s">
        <v>48</v>
      </c>
      <c r="B17" s="193"/>
      <c r="C17" s="193"/>
      <c r="D17" s="193"/>
      <c r="E17" s="194">
        <v>1714</v>
      </c>
      <c r="F17" s="194"/>
      <c r="G17" s="194"/>
      <c r="H17" s="195" t="s">
        <v>41</v>
      </c>
      <c r="I17" s="195"/>
      <c r="J17" s="195"/>
      <c r="K17" s="195"/>
      <c r="L17" s="195"/>
      <c r="M17" s="195"/>
      <c r="N17" s="195" t="s">
        <v>41</v>
      </c>
      <c r="O17" s="195"/>
      <c r="P17" s="195"/>
      <c r="Q17" s="195" t="s">
        <v>41</v>
      </c>
      <c r="R17" s="195"/>
      <c r="S17" s="195"/>
      <c r="T17" s="195" t="s">
        <v>41</v>
      </c>
      <c r="U17" s="195"/>
      <c r="V17" s="195"/>
      <c r="W17" s="195" t="s">
        <v>41</v>
      </c>
      <c r="X17" s="195"/>
      <c r="Y17" s="195"/>
      <c r="Z17" s="195"/>
      <c r="AA17" s="195"/>
      <c r="AB17" s="195" t="s">
        <v>41</v>
      </c>
      <c r="AC17" s="195"/>
      <c r="AD17" s="195"/>
      <c r="AE17" s="195"/>
      <c r="AF17" s="195"/>
      <c r="AG17" s="195" t="s">
        <v>41</v>
      </c>
      <c r="AH17" s="195"/>
      <c r="AI17" s="195"/>
    </row>
    <row r="18" spans="1:35" ht="17.100000000000001" customHeight="1" x14ac:dyDescent="0.25">
      <c r="A18" s="193" t="s">
        <v>49</v>
      </c>
      <c r="B18" s="193"/>
      <c r="C18" s="193"/>
      <c r="D18" s="193"/>
      <c r="E18" s="194">
        <v>1416</v>
      </c>
      <c r="F18" s="194"/>
      <c r="G18" s="194"/>
      <c r="H18" s="195" t="s">
        <v>41</v>
      </c>
      <c r="I18" s="195"/>
      <c r="J18" s="195"/>
      <c r="K18" s="195"/>
      <c r="L18" s="195"/>
      <c r="M18" s="195"/>
      <c r="N18" s="195" t="s">
        <v>41</v>
      </c>
      <c r="O18" s="195"/>
      <c r="P18" s="195"/>
      <c r="Q18" s="195" t="s">
        <v>41</v>
      </c>
      <c r="R18" s="195"/>
      <c r="S18" s="195"/>
      <c r="T18" s="195" t="s">
        <v>41</v>
      </c>
      <c r="U18" s="195"/>
      <c r="V18" s="195"/>
      <c r="W18" s="195" t="s">
        <v>41</v>
      </c>
      <c r="X18" s="195"/>
      <c r="Y18" s="195"/>
      <c r="Z18" s="195"/>
      <c r="AA18" s="195"/>
      <c r="AB18" s="195" t="s">
        <v>41</v>
      </c>
      <c r="AC18" s="195"/>
      <c r="AD18" s="195"/>
      <c r="AE18" s="195"/>
      <c r="AF18" s="195"/>
      <c r="AG18" s="195" t="s">
        <v>41</v>
      </c>
      <c r="AH18" s="195"/>
      <c r="AI18" s="195"/>
    </row>
    <row r="19" spans="1:35" ht="17.100000000000001" customHeight="1" x14ac:dyDescent="0.25">
      <c r="A19" s="193" t="s">
        <v>50</v>
      </c>
      <c r="B19" s="193"/>
      <c r="C19" s="193"/>
      <c r="D19" s="193"/>
      <c r="E19" s="194">
        <v>1641</v>
      </c>
      <c r="F19" s="194"/>
      <c r="G19" s="194"/>
      <c r="H19" s="195" t="s">
        <v>41</v>
      </c>
      <c r="I19" s="195"/>
      <c r="J19" s="195"/>
      <c r="K19" s="195"/>
      <c r="L19" s="195"/>
      <c r="M19" s="195"/>
      <c r="N19" s="195" t="s">
        <v>41</v>
      </c>
      <c r="O19" s="195"/>
      <c r="P19" s="195"/>
      <c r="Q19" s="195" t="s">
        <v>41</v>
      </c>
      <c r="R19" s="195"/>
      <c r="S19" s="195"/>
      <c r="T19" s="195" t="s">
        <v>41</v>
      </c>
      <c r="U19" s="195"/>
      <c r="V19" s="195"/>
      <c r="W19" s="195" t="s">
        <v>41</v>
      </c>
      <c r="X19" s="195"/>
      <c r="Y19" s="195"/>
      <c r="Z19" s="195"/>
      <c r="AA19" s="195"/>
      <c r="AB19" s="195" t="s">
        <v>41</v>
      </c>
      <c r="AC19" s="195"/>
      <c r="AD19" s="195"/>
      <c r="AE19" s="195"/>
      <c r="AF19" s="195"/>
      <c r="AG19" s="195" t="s">
        <v>41</v>
      </c>
      <c r="AH19" s="195"/>
      <c r="AI19" s="195"/>
    </row>
    <row r="20" spans="1:35" ht="15" customHeight="1" x14ac:dyDescent="0.25">
      <c r="A20" s="197" t="s">
        <v>51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</row>
    <row r="21" spans="1:35" ht="17.100000000000001" customHeight="1" x14ac:dyDescent="0.25">
      <c r="A21" s="193" t="s">
        <v>40</v>
      </c>
      <c r="B21" s="193"/>
      <c r="C21" s="193"/>
      <c r="D21" s="193"/>
      <c r="E21" s="194">
        <v>1103</v>
      </c>
      <c r="F21" s="194"/>
      <c r="G21" s="194"/>
      <c r="H21" s="195" t="s">
        <v>41</v>
      </c>
      <c r="I21" s="195"/>
      <c r="J21" s="195"/>
      <c r="K21" s="195"/>
      <c r="L21" s="195"/>
      <c r="M21" s="195"/>
      <c r="N21" s="195" t="s">
        <v>41</v>
      </c>
      <c r="O21" s="195"/>
      <c r="P21" s="195"/>
      <c r="Q21" s="195" t="s">
        <v>41</v>
      </c>
      <c r="R21" s="195"/>
      <c r="S21" s="195"/>
      <c r="T21" s="195" t="s">
        <v>41</v>
      </c>
      <c r="U21" s="195"/>
      <c r="V21" s="195"/>
      <c r="W21" s="196" t="s">
        <v>41</v>
      </c>
      <c r="X21" s="196"/>
      <c r="Y21" s="196"/>
      <c r="Z21" s="196"/>
      <c r="AA21" s="196"/>
      <c r="AB21" s="196" t="s">
        <v>41</v>
      </c>
      <c r="AC21" s="196"/>
      <c r="AD21" s="196"/>
      <c r="AE21" s="196"/>
      <c r="AF21" s="196"/>
      <c r="AG21" s="196" t="s">
        <v>41</v>
      </c>
      <c r="AH21" s="196"/>
      <c r="AI21" s="196"/>
    </row>
    <row r="22" spans="1:35" ht="17.100000000000001" customHeight="1" x14ac:dyDescent="0.25">
      <c r="A22" s="193" t="s">
        <v>47</v>
      </c>
      <c r="B22" s="193"/>
      <c r="C22" s="193"/>
      <c r="D22" s="193"/>
      <c r="E22" s="194">
        <v>1409</v>
      </c>
      <c r="F22" s="194"/>
      <c r="G22" s="194"/>
      <c r="H22" s="195">
        <v>1</v>
      </c>
      <c r="I22" s="195"/>
      <c r="J22" s="195"/>
      <c r="K22" s="195"/>
      <c r="L22" s="195"/>
      <c r="M22" s="195"/>
      <c r="N22" s="195">
        <v>1</v>
      </c>
      <c r="O22" s="195"/>
      <c r="P22" s="195"/>
      <c r="Q22" s="195" t="s">
        <v>41</v>
      </c>
      <c r="R22" s="195"/>
      <c r="S22" s="195"/>
      <c r="T22" s="195" t="s">
        <v>41</v>
      </c>
      <c r="U22" s="195"/>
      <c r="V22" s="195"/>
      <c r="W22" s="196">
        <v>1</v>
      </c>
      <c r="X22" s="196"/>
      <c r="Y22" s="196"/>
      <c r="Z22" s="196"/>
      <c r="AA22" s="196"/>
      <c r="AB22" s="196" t="s">
        <v>41</v>
      </c>
      <c r="AC22" s="196"/>
      <c r="AD22" s="196"/>
      <c r="AE22" s="196"/>
      <c r="AF22" s="196"/>
      <c r="AG22" s="196" t="s">
        <v>41</v>
      </c>
      <c r="AH22" s="196"/>
      <c r="AI22" s="196"/>
    </row>
    <row r="23" spans="1:35" ht="17.100000000000001" customHeight="1" x14ac:dyDescent="0.25">
      <c r="A23" s="193" t="s">
        <v>52</v>
      </c>
      <c r="B23" s="193"/>
      <c r="C23" s="193"/>
      <c r="D23" s="193"/>
      <c r="E23" s="194">
        <v>1713</v>
      </c>
      <c r="F23" s="194"/>
      <c r="G23" s="194"/>
      <c r="H23" s="195" t="s">
        <v>41</v>
      </c>
      <c r="I23" s="195"/>
      <c r="J23" s="195"/>
      <c r="K23" s="195"/>
      <c r="L23" s="195"/>
      <c r="M23" s="195"/>
      <c r="N23" s="195" t="s">
        <v>41</v>
      </c>
      <c r="O23" s="195"/>
      <c r="P23" s="195"/>
      <c r="Q23" s="195" t="s">
        <v>41</v>
      </c>
      <c r="R23" s="195"/>
      <c r="S23" s="195"/>
      <c r="T23" s="195" t="s">
        <v>41</v>
      </c>
      <c r="U23" s="195"/>
      <c r="V23" s="195"/>
      <c r="W23" s="196" t="s">
        <v>41</v>
      </c>
      <c r="X23" s="196"/>
      <c r="Y23" s="196"/>
      <c r="Z23" s="196"/>
      <c r="AA23" s="196"/>
      <c r="AB23" s="196" t="s">
        <v>41</v>
      </c>
      <c r="AC23" s="196"/>
      <c r="AD23" s="196"/>
      <c r="AE23" s="196"/>
      <c r="AF23" s="196"/>
      <c r="AG23" s="196" t="s">
        <v>41</v>
      </c>
      <c r="AH23" s="196"/>
      <c r="AI23" s="196"/>
    </row>
    <row r="24" spans="1:35" ht="17.100000000000001" customHeight="1" x14ac:dyDescent="0.25">
      <c r="A24" s="193" t="s">
        <v>48</v>
      </c>
      <c r="B24" s="193"/>
      <c r="C24" s="193"/>
      <c r="D24" s="193"/>
      <c r="E24" s="194">
        <v>1714</v>
      </c>
      <c r="F24" s="194"/>
      <c r="G24" s="194"/>
      <c r="H24" s="195" t="s">
        <v>41</v>
      </c>
      <c r="I24" s="195"/>
      <c r="J24" s="195"/>
      <c r="K24" s="195"/>
      <c r="L24" s="195"/>
      <c r="M24" s="195"/>
      <c r="N24" s="195" t="s">
        <v>41</v>
      </c>
      <c r="O24" s="195"/>
      <c r="P24" s="195"/>
      <c r="Q24" s="195" t="s">
        <v>41</v>
      </c>
      <c r="R24" s="195"/>
      <c r="S24" s="195"/>
      <c r="T24" s="195" t="s">
        <v>41</v>
      </c>
      <c r="U24" s="195"/>
      <c r="V24" s="195"/>
      <c r="W24" s="196" t="s">
        <v>41</v>
      </c>
      <c r="X24" s="196"/>
      <c r="Y24" s="196"/>
      <c r="Z24" s="196"/>
      <c r="AA24" s="196"/>
      <c r="AB24" s="196" t="s">
        <v>41</v>
      </c>
      <c r="AC24" s="196"/>
      <c r="AD24" s="196"/>
      <c r="AE24" s="196"/>
      <c r="AF24" s="196"/>
      <c r="AG24" s="196" t="s">
        <v>41</v>
      </c>
      <c r="AH24" s="196"/>
      <c r="AI24" s="196"/>
    </row>
    <row r="25" spans="1:35" ht="17.100000000000001" customHeight="1" x14ac:dyDescent="0.25">
      <c r="A25" s="193" t="s">
        <v>49</v>
      </c>
      <c r="B25" s="193"/>
      <c r="C25" s="193"/>
      <c r="D25" s="193"/>
      <c r="E25" s="194">
        <v>1416</v>
      </c>
      <c r="F25" s="194"/>
      <c r="G25" s="194"/>
      <c r="H25" s="195" t="s">
        <v>41</v>
      </c>
      <c r="I25" s="195"/>
      <c r="J25" s="195"/>
      <c r="K25" s="195"/>
      <c r="L25" s="195"/>
      <c r="M25" s="195"/>
      <c r="N25" s="195" t="s">
        <v>41</v>
      </c>
      <c r="O25" s="195"/>
      <c r="P25" s="195"/>
      <c r="Q25" s="195" t="s">
        <v>41</v>
      </c>
      <c r="R25" s="195"/>
      <c r="S25" s="195"/>
      <c r="T25" s="195" t="s">
        <v>41</v>
      </c>
      <c r="U25" s="195"/>
      <c r="V25" s="195"/>
      <c r="W25" s="196" t="s">
        <v>41</v>
      </c>
      <c r="X25" s="196"/>
      <c r="Y25" s="196"/>
      <c r="Z25" s="196"/>
      <c r="AA25" s="196"/>
      <c r="AB25" s="196" t="s">
        <v>41</v>
      </c>
      <c r="AC25" s="196"/>
      <c r="AD25" s="196"/>
      <c r="AE25" s="196"/>
      <c r="AF25" s="196"/>
      <c r="AG25" s="196" t="s">
        <v>41</v>
      </c>
      <c r="AH25" s="196"/>
      <c r="AI25" s="196"/>
    </row>
    <row r="26" spans="1:35" ht="17.100000000000001" customHeight="1" x14ac:dyDescent="0.25">
      <c r="A26" s="193" t="s">
        <v>53</v>
      </c>
      <c r="B26" s="193"/>
      <c r="C26" s="193"/>
      <c r="D26" s="193"/>
      <c r="E26" s="194">
        <v>1659</v>
      </c>
      <c r="F26" s="194"/>
      <c r="G26" s="194"/>
      <c r="H26" s="195" t="s">
        <v>41</v>
      </c>
      <c r="I26" s="195"/>
      <c r="J26" s="195"/>
      <c r="K26" s="195"/>
      <c r="L26" s="195"/>
      <c r="M26" s="195"/>
      <c r="N26" s="195" t="s">
        <v>41</v>
      </c>
      <c r="O26" s="195"/>
      <c r="P26" s="195"/>
      <c r="Q26" s="195" t="s">
        <v>41</v>
      </c>
      <c r="R26" s="195"/>
      <c r="S26" s="195"/>
      <c r="T26" s="195" t="s">
        <v>41</v>
      </c>
      <c r="U26" s="195"/>
      <c r="V26" s="195"/>
      <c r="W26" s="196" t="s">
        <v>41</v>
      </c>
      <c r="X26" s="196"/>
      <c r="Y26" s="196"/>
      <c r="Z26" s="196"/>
      <c r="AA26" s="196"/>
      <c r="AB26" s="196" t="s">
        <v>41</v>
      </c>
      <c r="AC26" s="196"/>
      <c r="AD26" s="196"/>
      <c r="AE26" s="196"/>
      <c r="AF26" s="196"/>
      <c r="AG26" s="196" t="s">
        <v>41</v>
      </c>
      <c r="AH26" s="196"/>
      <c r="AI26" s="196"/>
    </row>
    <row r="27" spans="1:35" ht="17.100000000000001" customHeight="1" x14ac:dyDescent="0.25">
      <c r="A27" s="193" t="s">
        <v>45</v>
      </c>
      <c r="B27" s="193"/>
      <c r="C27" s="193"/>
      <c r="D27" s="193"/>
      <c r="E27" s="194">
        <v>1502</v>
      </c>
      <c r="F27" s="194"/>
      <c r="G27" s="194"/>
      <c r="H27" s="195" t="s">
        <v>41</v>
      </c>
      <c r="I27" s="195"/>
      <c r="J27" s="195"/>
      <c r="K27" s="195"/>
      <c r="L27" s="195"/>
      <c r="M27" s="195"/>
      <c r="N27" s="195" t="s">
        <v>41</v>
      </c>
      <c r="O27" s="195"/>
      <c r="P27" s="195"/>
      <c r="Q27" s="195" t="s">
        <v>41</v>
      </c>
      <c r="R27" s="195"/>
      <c r="S27" s="195"/>
      <c r="T27" s="195" t="s">
        <v>41</v>
      </c>
      <c r="U27" s="195"/>
      <c r="V27" s="195"/>
      <c r="W27" s="196" t="s">
        <v>41</v>
      </c>
      <c r="X27" s="196"/>
      <c r="Y27" s="196"/>
      <c r="Z27" s="196"/>
      <c r="AA27" s="196"/>
      <c r="AB27" s="196" t="s">
        <v>41</v>
      </c>
      <c r="AC27" s="196"/>
      <c r="AD27" s="196"/>
      <c r="AE27" s="196"/>
      <c r="AF27" s="196"/>
      <c r="AG27" s="196" t="s">
        <v>41</v>
      </c>
      <c r="AH27" s="196"/>
      <c r="AI27" s="196"/>
    </row>
    <row r="28" spans="1:35" ht="17.100000000000001" customHeight="1" x14ac:dyDescent="0.25">
      <c r="A28" s="193" t="s">
        <v>43</v>
      </c>
      <c r="B28" s="193"/>
      <c r="C28" s="193"/>
      <c r="D28" s="193"/>
      <c r="E28" s="194">
        <v>1711</v>
      </c>
      <c r="F28" s="194"/>
      <c r="G28" s="194"/>
      <c r="H28" s="195" t="s">
        <v>41</v>
      </c>
      <c r="I28" s="195"/>
      <c r="J28" s="195"/>
      <c r="K28" s="195"/>
      <c r="L28" s="195"/>
      <c r="M28" s="195"/>
      <c r="N28" s="195" t="s">
        <v>41</v>
      </c>
      <c r="O28" s="195"/>
      <c r="P28" s="195"/>
      <c r="Q28" s="195" t="s">
        <v>41</v>
      </c>
      <c r="R28" s="195"/>
      <c r="S28" s="195"/>
      <c r="T28" s="195" t="s">
        <v>41</v>
      </c>
      <c r="U28" s="195"/>
      <c r="V28" s="195"/>
      <c r="W28" s="196" t="s">
        <v>41</v>
      </c>
      <c r="X28" s="196"/>
      <c r="Y28" s="196"/>
      <c r="Z28" s="196"/>
      <c r="AA28" s="196"/>
      <c r="AB28" s="196" t="s">
        <v>41</v>
      </c>
      <c r="AC28" s="196"/>
      <c r="AD28" s="196"/>
      <c r="AE28" s="196"/>
      <c r="AF28" s="196"/>
      <c r="AG28" s="196" t="s">
        <v>41</v>
      </c>
      <c r="AH28" s="196"/>
      <c r="AI28" s="196"/>
    </row>
    <row r="29" spans="1:35" ht="17.100000000000001" customHeight="1" x14ac:dyDescent="0.25">
      <c r="A29" s="193" t="s">
        <v>50</v>
      </c>
      <c r="B29" s="193"/>
      <c r="C29" s="193"/>
      <c r="D29" s="193"/>
      <c r="E29" s="194">
        <v>1641</v>
      </c>
      <c r="F29" s="194"/>
      <c r="G29" s="194"/>
      <c r="H29" s="195" t="s">
        <v>41</v>
      </c>
      <c r="I29" s="195"/>
      <c r="J29" s="195"/>
      <c r="K29" s="195"/>
      <c r="L29" s="195"/>
      <c r="M29" s="195"/>
      <c r="N29" s="195" t="s">
        <v>41</v>
      </c>
      <c r="O29" s="195"/>
      <c r="P29" s="195"/>
      <c r="Q29" s="195" t="s">
        <v>41</v>
      </c>
      <c r="R29" s="195"/>
      <c r="S29" s="195"/>
      <c r="T29" s="195" t="s">
        <v>41</v>
      </c>
      <c r="U29" s="195"/>
      <c r="V29" s="195"/>
      <c r="W29" s="195" t="s">
        <v>41</v>
      </c>
      <c r="X29" s="195"/>
      <c r="Y29" s="195"/>
      <c r="Z29" s="195"/>
      <c r="AA29" s="195"/>
      <c r="AB29" s="196" t="s">
        <v>41</v>
      </c>
      <c r="AC29" s="196"/>
      <c r="AD29" s="196"/>
      <c r="AE29" s="196"/>
      <c r="AF29" s="196"/>
      <c r="AG29" s="196" t="s">
        <v>41</v>
      </c>
      <c r="AH29" s="196"/>
      <c r="AI29" s="196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88">
        <v>20</v>
      </c>
      <c r="C33" s="188"/>
      <c r="D33" s="189" t="s">
        <v>417</v>
      </c>
      <c r="E33" s="189"/>
      <c r="F33" s="189"/>
      <c r="G33" s="189"/>
      <c r="H33" s="189"/>
      <c r="I33" s="190" t="s">
        <v>192</v>
      </c>
      <c r="J33" s="190"/>
      <c r="K33" s="190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1" t="s">
        <v>56</v>
      </c>
      <c r="AC33" s="191"/>
      <c r="AD33" s="191"/>
      <c r="AE33" s="191"/>
      <c r="AF33" s="191"/>
      <c r="AG33" s="4"/>
      <c r="AH33" s="4"/>
      <c r="AI33" s="4"/>
    </row>
    <row r="34" spans="1:35" ht="15.75" x14ac:dyDescent="0.25">
      <c r="A34" s="1"/>
      <c r="B34" s="192" t="s">
        <v>57</v>
      </c>
      <c r="C34" s="192"/>
      <c r="D34" s="192"/>
      <c r="E34" s="192"/>
      <c r="F34" s="192"/>
      <c r="G34" s="192"/>
      <c r="H34" s="192"/>
      <c r="I34" s="192"/>
      <c r="J34" s="192"/>
      <c r="K34" s="192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2" t="s">
        <v>59</v>
      </c>
      <c r="AC34" s="192"/>
      <c r="AD34" s="192"/>
      <c r="AE34" s="192"/>
      <c r="AF34" s="192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2" t="s">
        <v>188</v>
      </c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E19" sqref="E19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203" t="s">
        <v>124</v>
      </c>
      <c r="B2" s="203"/>
      <c r="C2" s="203"/>
      <c r="D2" s="203"/>
      <c r="E2" s="203"/>
      <c r="F2" s="203"/>
      <c r="G2" s="203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104</v>
      </c>
      <c r="B4" s="161" t="s">
        <v>105</v>
      </c>
      <c r="C4" s="161" t="s">
        <v>106</v>
      </c>
      <c r="D4" s="202" t="s">
        <v>246</v>
      </c>
      <c r="E4" s="202"/>
      <c r="F4" s="202"/>
      <c r="G4" s="202"/>
    </row>
    <row r="5" spans="1:8" ht="15.75" x14ac:dyDescent="0.25">
      <c r="A5" s="75">
        <v>1</v>
      </c>
      <c r="B5" s="162" t="s">
        <v>388</v>
      </c>
      <c r="C5" s="162" t="s">
        <v>389</v>
      </c>
      <c r="D5" s="164" t="s">
        <v>390</v>
      </c>
      <c r="E5" s="164" t="s">
        <v>110</v>
      </c>
      <c r="F5" s="168" t="s">
        <v>370</v>
      </c>
      <c r="G5" s="168" t="s">
        <v>109</v>
      </c>
    </row>
    <row r="6" spans="1:8" ht="15.75" x14ac:dyDescent="0.25">
      <c r="A6" s="78">
        <f>IF(ISBLANK(B6),"",A5+1)</f>
        <v>2</v>
      </c>
      <c r="B6" s="162" t="s">
        <v>418</v>
      </c>
      <c r="C6" s="162" t="s">
        <v>419</v>
      </c>
      <c r="D6" s="164" t="s">
        <v>420</v>
      </c>
      <c r="E6" s="164" t="s">
        <v>110</v>
      </c>
      <c r="F6" s="168" t="s">
        <v>421</v>
      </c>
      <c r="G6" s="168" t="s">
        <v>111</v>
      </c>
    </row>
    <row r="7" spans="1:8" ht="15.75" x14ac:dyDescent="0.25">
      <c r="A7" s="78">
        <f t="shared" ref="A7:A20" si="0">IF(ISBLANK(B7),"",A6+1)</f>
        <v>3</v>
      </c>
      <c r="B7" s="162" t="s">
        <v>422</v>
      </c>
      <c r="C7" s="162" t="s">
        <v>423</v>
      </c>
      <c r="D7" s="164" t="s">
        <v>424</v>
      </c>
      <c r="E7" s="164" t="s">
        <v>110</v>
      </c>
      <c r="F7" s="168" t="s">
        <v>421</v>
      </c>
      <c r="G7" s="168" t="s">
        <v>111</v>
      </c>
    </row>
    <row r="8" spans="1:8" ht="15.75" x14ac:dyDescent="0.25">
      <c r="A8" s="78">
        <f t="shared" si="0"/>
        <v>4</v>
      </c>
      <c r="B8" s="162" t="s">
        <v>391</v>
      </c>
      <c r="C8" s="162" t="s">
        <v>392</v>
      </c>
      <c r="D8" s="164" t="s">
        <v>443</v>
      </c>
      <c r="E8" s="164" t="s">
        <v>110</v>
      </c>
      <c r="F8" s="168" t="s">
        <v>370</v>
      </c>
      <c r="G8" s="168" t="s">
        <v>109</v>
      </c>
    </row>
    <row r="9" spans="1:8" ht="15.75" x14ac:dyDescent="0.25">
      <c r="A9" s="78">
        <f t="shared" si="0"/>
        <v>5</v>
      </c>
      <c r="B9" s="162" t="s">
        <v>391</v>
      </c>
      <c r="C9" s="162" t="s">
        <v>392</v>
      </c>
      <c r="D9" s="164" t="s">
        <v>444</v>
      </c>
      <c r="E9" s="164" t="s">
        <v>110</v>
      </c>
      <c r="F9" s="168" t="s">
        <v>370</v>
      </c>
      <c r="G9" s="168" t="s">
        <v>109</v>
      </c>
    </row>
    <row r="10" spans="1:8" ht="15.75" x14ac:dyDescent="0.25">
      <c r="A10" s="78">
        <f t="shared" si="0"/>
        <v>6</v>
      </c>
      <c r="B10" s="162" t="s">
        <v>425</v>
      </c>
      <c r="C10" s="162" t="s">
        <v>426</v>
      </c>
      <c r="D10" s="164" t="s">
        <v>427</v>
      </c>
      <c r="E10" s="164" t="s">
        <v>369</v>
      </c>
      <c r="F10" s="168" t="s">
        <v>428</v>
      </c>
      <c r="G10" s="168" t="s">
        <v>109</v>
      </c>
    </row>
    <row r="11" spans="1:8" ht="15.75" x14ac:dyDescent="0.25">
      <c r="A11" s="82">
        <f t="shared" si="0"/>
        <v>7</v>
      </c>
      <c r="B11" s="162" t="s">
        <v>429</v>
      </c>
      <c r="C11" s="162" t="s">
        <v>430</v>
      </c>
      <c r="D11" s="164" t="s">
        <v>431</v>
      </c>
      <c r="E11" s="164" t="s">
        <v>369</v>
      </c>
      <c r="F11" s="168" t="s">
        <v>432</v>
      </c>
      <c r="G11" s="168" t="s">
        <v>111</v>
      </c>
    </row>
    <row r="12" spans="1:8" ht="15.75" x14ac:dyDescent="0.25">
      <c r="A12" s="93">
        <f t="shared" si="0"/>
        <v>8</v>
      </c>
      <c r="B12" s="85" t="s">
        <v>433</v>
      </c>
      <c r="C12" s="85" t="s">
        <v>434</v>
      </c>
      <c r="D12" s="165" t="s">
        <v>435</v>
      </c>
      <c r="E12" s="165" t="s">
        <v>110</v>
      </c>
      <c r="F12" s="86" t="s">
        <v>363</v>
      </c>
      <c r="G12" s="86" t="s">
        <v>109</v>
      </c>
    </row>
    <row r="13" spans="1:8" ht="15.75" x14ac:dyDescent="0.25">
      <c r="A13" s="93">
        <f>IF(ISBLANK(B13),"",A12+1)</f>
        <v>9</v>
      </c>
      <c r="B13" s="85" t="s">
        <v>429</v>
      </c>
      <c r="C13" s="85" t="s">
        <v>430</v>
      </c>
      <c r="D13" s="165" t="s">
        <v>436</v>
      </c>
      <c r="E13" s="165" t="s">
        <v>369</v>
      </c>
      <c r="F13" s="86" t="s">
        <v>421</v>
      </c>
      <c r="G13" s="86" t="s">
        <v>109</v>
      </c>
    </row>
    <row r="14" spans="1:8" ht="15.75" x14ac:dyDescent="0.25">
      <c r="A14" s="93">
        <f t="shared" si="0"/>
        <v>10</v>
      </c>
      <c r="B14" s="85" t="s">
        <v>437</v>
      </c>
      <c r="C14" s="85" t="s">
        <v>438</v>
      </c>
      <c r="D14" s="165" t="s">
        <v>373</v>
      </c>
      <c r="E14" s="165" t="s">
        <v>110</v>
      </c>
      <c r="F14" s="86" t="s">
        <v>190</v>
      </c>
      <c r="G14" s="86" t="s">
        <v>111</v>
      </c>
    </row>
    <row r="15" spans="1:8" ht="15.75" x14ac:dyDescent="0.25">
      <c r="A15" s="93">
        <f t="shared" si="0"/>
        <v>11</v>
      </c>
      <c r="B15" s="85" t="s">
        <v>439</v>
      </c>
      <c r="C15" s="85" t="s">
        <v>440</v>
      </c>
      <c r="D15" s="166" t="s">
        <v>441</v>
      </c>
      <c r="E15" s="167" t="s">
        <v>110</v>
      </c>
      <c r="F15" s="99" t="s">
        <v>189</v>
      </c>
      <c r="G15" s="99" t="s">
        <v>111</v>
      </c>
    </row>
    <row r="16" spans="1:8" ht="15.75" x14ac:dyDescent="0.25">
      <c r="A16" s="93">
        <f t="shared" si="0"/>
        <v>12</v>
      </c>
      <c r="B16" s="85" t="s">
        <v>439</v>
      </c>
      <c r="C16" s="85" t="s">
        <v>440</v>
      </c>
      <c r="D16" s="166" t="s">
        <v>442</v>
      </c>
      <c r="E16" s="167" t="s">
        <v>110</v>
      </c>
      <c r="F16" s="99" t="s">
        <v>428</v>
      </c>
      <c r="G16" s="99" t="s">
        <v>111</v>
      </c>
    </row>
    <row r="17" spans="1:7" ht="15.75" x14ac:dyDescent="0.25">
      <c r="A17" s="93">
        <f t="shared" si="0"/>
        <v>13</v>
      </c>
      <c r="B17" s="85" t="s">
        <v>385</v>
      </c>
      <c r="C17" s="85" t="s">
        <v>386</v>
      </c>
      <c r="D17" s="166" t="s">
        <v>387</v>
      </c>
      <c r="E17" s="167" t="s">
        <v>369</v>
      </c>
      <c r="F17" s="99" t="s">
        <v>190</v>
      </c>
      <c r="G17" s="99" t="s">
        <v>109</v>
      </c>
    </row>
    <row r="18" spans="1:7" ht="15.75" x14ac:dyDescent="0.25">
      <c r="A18" s="82" t="str">
        <f t="shared" si="0"/>
        <v/>
      </c>
      <c r="B18" s="85"/>
      <c r="C18" s="85"/>
      <c r="D18" s="98"/>
      <c r="E18" s="99"/>
      <c r="F18" s="99"/>
      <c r="G18" s="99"/>
    </row>
    <row r="19" spans="1:7" ht="15.75" x14ac:dyDescent="0.25">
      <c r="A19" s="82" t="str">
        <f t="shared" si="0"/>
        <v/>
      </c>
      <c r="B19" s="100"/>
      <c r="C19" s="101"/>
      <c r="D19" s="99"/>
      <c r="E19" s="99"/>
      <c r="F19" s="99"/>
      <c r="G19" s="99"/>
    </row>
    <row r="20" spans="1:7" ht="15.75" x14ac:dyDescent="0.25">
      <c r="A20" s="82" t="str">
        <f t="shared" si="0"/>
        <v/>
      </c>
      <c r="B20" s="100"/>
      <c r="C20" s="101"/>
      <c r="D20" s="99"/>
      <c r="E20" s="99"/>
      <c r="F20" s="99"/>
      <c r="G20" s="99"/>
    </row>
  </sheetData>
  <mergeCells count="2">
    <mergeCell ref="D4:G4"/>
    <mergeCell ref="A2:G2"/>
  </mergeCells>
  <phoneticPr fontId="30" type="noConversion"/>
  <dataValidations count="2">
    <dataValidation type="list" allowBlank="1" showInputMessage="1" showErrorMessage="1" sqref="G15:G16" xr:uid="{00000000-0002-0000-0500-000000000000}">
      <formula1>пол</formula1>
    </dataValidation>
    <dataValidation type="list" allowBlank="1" showInputMessage="1" showErrorMessage="1" sqref="E15:E16" xr:uid="{00000000-0002-0000-0500-000001000000}">
      <formula1>INDIRECT($E$3)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9"/>
  <sheetViews>
    <sheetView topLeftCell="A13" zoomScaleNormal="100" workbookViewId="0">
      <selection activeCell="A27" sqref="A27:X28"/>
    </sheetView>
  </sheetViews>
  <sheetFormatPr defaultColWidth="8.7109375" defaultRowHeight="15" x14ac:dyDescent="0.25"/>
  <cols>
    <col min="1" max="28" width="3.7109375" style="58" customWidth="1"/>
    <col min="29" max="29" width="28.5703125" style="58" bestFit="1" customWidth="1"/>
    <col min="30" max="30" width="2" style="58" bestFit="1" customWidth="1"/>
    <col min="31" max="45" width="3.7109375" style="58" customWidth="1"/>
    <col min="46" max="16384" width="8.7109375" style="58"/>
  </cols>
  <sheetData>
    <row r="1" spans="1:24" ht="15" customHeight="1" x14ac:dyDescent="0.25">
      <c r="A1" s="214" t="s">
        <v>60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</row>
    <row r="2" spans="1:24" ht="15" customHeight="1" x14ac:dyDescent="0.25">
      <c r="A2" s="214" t="s">
        <v>61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</row>
    <row r="3" spans="1:24" ht="15" customHeight="1" x14ac:dyDescent="0.25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 ht="15" customHeight="1" x14ac:dyDescent="0.25">
      <c r="A4" s="215" t="s">
        <v>62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</row>
    <row r="5" spans="1:24" ht="15" customHeight="1" x14ac:dyDescent="0.25">
      <c r="A5" s="217">
        <v>20</v>
      </c>
      <c r="B5" s="217"/>
      <c r="C5" s="218" t="str">
        <f>'2-я 1-ВЕТ'!D33</f>
        <v>жовтня</v>
      </c>
      <c r="D5" s="218"/>
      <c r="E5" s="218"/>
      <c r="F5" s="218"/>
      <c r="G5" s="217">
        <v>2021</v>
      </c>
      <c r="H5" s="217"/>
      <c r="I5" s="114" t="s">
        <v>147</v>
      </c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</row>
    <row r="7" spans="1:24" ht="15" customHeight="1" x14ac:dyDescent="0.25">
      <c r="A7" s="115"/>
      <c r="B7" s="115"/>
      <c r="C7" s="216" t="s">
        <v>63</v>
      </c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</row>
    <row r="8" spans="1:24" ht="15" customHeight="1" x14ac:dyDescent="0.25">
      <c r="A8" s="116" t="s">
        <v>64</v>
      </c>
      <c r="B8" s="115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</row>
    <row r="9" spans="1:24" ht="15" customHeight="1" x14ac:dyDescent="0.25">
      <c r="A9" s="115" t="s">
        <v>65</v>
      </c>
      <c r="B9" s="115"/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</row>
    <row r="10" spans="1:24" ht="15" customHeight="1" x14ac:dyDescent="0.25">
      <c r="A10" s="115" t="s">
        <v>66</v>
      </c>
      <c r="B10" s="115"/>
      <c r="C10" s="115"/>
      <c r="D10" s="115"/>
      <c r="E10" s="115"/>
      <c r="F10" s="115"/>
      <c r="G10" s="132" t="str">
        <f>'Список коти R'!B5</f>
        <v>Бонюк А.А.</v>
      </c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</row>
    <row r="11" spans="1:24" ht="15.75" x14ac:dyDescent="0.25">
      <c r="A11" s="115" t="s">
        <v>120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32" t="s">
        <v>445</v>
      </c>
      <c r="M11" s="60"/>
      <c r="S11" s="115"/>
      <c r="T11" s="115"/>
      <c r="U11" s="115"/>
      <c r="V11" s="115"/>
      <c r="W11" s="115"/>
      <c r="X11" s="115"/>
    </row>
    <row r="12" spans="1:24" ht="15.75" x14ac:dyDescent="0.25">
      <c r="A12" s="115" t="s">
        <v>121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</row>
    <row r="13" spans="1:24" ht="15.75" x14ac:dyDescent="0.25">
      <c r="A13" s="115" t="s">
        <v>70</v>
      </c>
      <c r="B13" s="115"/>
      <c r="C13" s="115"/>
      <c r="D13" s="115"/>
      <c r="E13" s="212">
        <f>MAX('Список коти R'!A5:A20)</f>
        <v>13</v>
      </c>
      <c r="F13" s="212"/>
      <c r="G13" s="213" t="str">
        <f>IF(COUNTIF(ДОЗА,F31),"голова",IF(COUNTIF(ДОЗИ,F31),"голови","голів"))</f>
        <v>голів</v>
      </c>
      <c r="H13" s="213"/>
      <c r="I13" s="213"/>
      <c r="J13" s="213"/>
      <c r="K13" s="115" t="s">
        <v>261</v>
      </c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</row>
    <row r="14" spans="1:24" ht="15.75" x14ac:dyDescent="0.25">
      <c r="A14" s="115" t="s">
        <v>72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</row>
    <row r="15" spans="1:24" ht="15.75" x14ac:dyDescent="0.25">
      <c r="A15" s="115" t="s">
        <v>73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</row>
    <row r="16" spans="1:24" ht="15.75" x14ac:dyDescent="0.25">
      <c r="A16" s="115" t="s">
        <v>74</v>
      </c>
      <c r="B16" s="115"/>
      <c r="C16" s="115"/>
      <c r="D16" s="115"/>
      <c r="E16" s="115"/>
      <c r="F16" s="115"/>
      <c r="G16" s="115"/>
      <c r="H16" s="115"/>
      <c r="I16" s="115"/>
      <c r="J16" s="115"/>
      <c r="K16" s="119"/>
      <c r="L16" s="119"/>
      <c r="M16" s="119"/>
    </row>
    <row r="17" spans="1:27" ht="15.75" x14ac:dyDescent="0.25">
      <c r="A17" s="115" t="s">
        <v>244</v>
      </c>
      <c r="B17" s="120"/>
      <c r="C17" s="119"/>
      <c r="D17" s="119"/>
      <c r="E17" s="119"/>
      <c r="F17" s="121"/>
      <c r="G17" s="121"/>
      <c r="H17" s="121"/>
      <c r="I17" s="121"/>
      <c r="J17" s="121"/>
      <c r="K17" s="121"/>
      <c r="L17" s="121"/>
      <c r="O17" s="205" t="s">
        <v>364</v>
      </c>
      <c r="P17" s="205"/>
      <c r="Q17" s="205"/>
      <c r="R17" s="119" t="s">
        <v>122</v>
      </c>
      <c r="S17" s="122"/>
      <c r="T17" s="122"/>
      <c r="U17" s="115"/>
      <c r="V17" s="211">
        <v>44501</v>
      </c>
      <c r="W17" s="211"/>
      <c r="X17" s="211"/>
      <c r="Y17" s="115"/>
    </row>
    <row r="18" spans="1:27" ht="15.75" x14ac:dyDescent="0.25">
      <c r="A18" s="115"/>
      <c r="B18" s="115" t="s">
        <v>76</v>
      </c>
      <c r="C18" s="115"/>
      <c r="D18" s="115"/>
      <c r="E18" s="115"/>
      <c r="F18" s="115"/>
      <c r="G18" s="121"/>
      <c r="H18" s="121"/>
      <c r="I18" s="123">
        <v>3</v>
      </c>
      <c r="J18" s="207" t="str">
        <f>IF(COUNTIF(ДОЗА,I18),"доза",IF(COUNTIF(ДОЗИ,I18),"дози","доз"))</f>
        <v>дози</v>
      </c>
      <c r="K18" s="207"/>
      <c r="L18" s="121"/>
      <c r="M18" s="121"/>
      <c r="N18" s="115"/>
      <c r="O18" s="124"/>
      <c r="P18" s="125"/>
      <c r="Q18" s="125"/>
      <c r="R18" s="125"/>
      <c r="S18" s="115"/>
      <c r="T18" s="115"/>
      <c r="U18" s="115"/>
      <c r="V18" s="115"/>
      <c r="W18" s="115"/>
      <c r="X18" s="115"/>
    </row>
    <row r="19" spans="1:27" ht="15.75" x14ac:dyDescent="0.25">
      <c r="A19" s="1" t="s">
        <v>399</v>
      </c>
      <c r="B19"/>
      <c r="C19"/>
      <c r="D19"/>
      <c r="E19"/>
      <c r="F19"/>
      <c r="G19"/>
      <c r="H19"/>
      <c r="I19"/>
      <c r="J19"/>
      <c r="K19"/>
      <c r="L19"/>
      <c r="M19"/>
      <c r="N19" s="219" t="s">
        <v>446</v>
      </c>
      <c r="O19" s="219"/>
      <c r="P19" s="219"/>
      <c r="Q19" s="219"/>
      <c r="R19"/>
      <c r="S19"/>
      <c r="T19"/>
      <c r="U19" s="115"/>
      <c r="V19" s="115"/>
      <c r="W19" s="115"/>
      <c r="X19" s="115"/>
    </row>
    <row r="20" spans="1:27" ht="15.75" x14ac:dyDescent="0.25">
      <c r="A20" s="31"/>
      <c r="B20" s="31" t="s">
        <v>197</v>
      </c>
      <c r="C20" s="31"/>
      <c r="D20" s="31"/>
      <c r="E20" s="31"/>
      <c r="F20" s="220" t="s">
        <v>366</v>
      </c>
      <c r="G20" s="220"/>
      <c r="H20" s="220"/>
      <c r="I20" s="220"/>
      <c r="J20" s="32"/>
      <c r="K20" s="31" t="s">
        <v>374</v>
      </c>
      <c r="L20" s="31"/>
      <c r="M20" s="31"/>
      <c r="N20" s="31"/>
      <c r="O20" s="31"/>
      <c r="P20" s="32"/>
      <c r="Q20" s="32"/>
      <c r="R20" s="34">
        <v>3</v>
      </c>
      <c r="S20" s="31" t="str">
        <f>IF(COUNTIF(ДОЗА,R20),"доза",IF(COUNTIF(ДОЗИ,R20),"дози","доз"))</f>
        <v>дози</v>
      </c>
      <c r="T20"/>
      <c r="U20" s="115"/>
      <c r="V20" s="115"/>
      <c r="W20" s="115"/>
      <c r="X20" s="115"/>
    </row>
    <row r="21" spans="1:27" ht="15.75" x14ac:dyDescent="0.25">
      <c r="A21" s="115" t="s">
        <v>447</v>
      </c>
      <c r="B21" s="116"/>
      <c r="C21" s="115"/>
      <c r="D21" s="115"/>
      <c r="E21" s="115"/>
      <c r="F21" s="115"/>
      <c r="G21" s="121"/>
      <c r="H21" s="121"/>
      <c r="I21" s="121"/>
      <c r="J21" s="121"/>
      <c r="K21" s="121"/>
      <c r="L21" s="121"/>
      <c r="M21" s="204" t="s">
        <v>448</v>
      </c>
      <c r="N21" s="204"/>
      <c r="O21" s="204"/>
      <c r="P21" s="119" t="s">
        <v>122</v>
      </c>
      <c r="Q21" s="122"/>
      <c r="R21" s="122"/>
      <c r="S21" s="115"/>
      <c r="T21" s="211">
        <v>44866</v>
      </c>
      <c r="U21" s="211"/>
      <c r="V21" s="211"/>
      <c r="W21" s="115"/>
      <c r="X21" s="115"/>
    </row>
    <row r="22" spans="1:27" ht="15.75" x14ac:dyDescent="0.25">
      <c r="A22" s="115"/>
      <c r="B22" s="115" t="s">
        <v>76</v>
      </c>
      <c r="C22" s="115"/>
      <c r="D22" s="115"/>
      <c r="E22" s="115"/>
      <c r="F22" s="115"/>
      <c r="G22" s="121"/>
      <c r="H22" s="121"/>
      <c r="I22" s="123">
        <v>1</v>
      </c>
      <c r="J22" s="207" t="str">
        <f>IF(COUNTIF(ДОЗА,I22),"доза",IF(COUNTIF(ДОЗИ,I22),"дози","доз"))</f>
        <v>доза</v>
      </c>
      <c r="K22" s="207"/>
      <c r="L22" s="115"/>
      <c r="M22" s="115"/>
      <c r="N22" s="115"/>
      <c r="O22" s="115"/>
      <c r="P22" s="121"/>
      <c r="Q22" s="121"/>
      <c r="R22" s="123"/>
      <c r="S22" s="126"/>
      <c r="T22" s="121"/>
      <c r="U22" s="115"/>
      <c r="V22" s="115"/>
      <c r="W22" s="115"/>
      <c r="X22" s="115"/>
    </row>
    <row r="23" spans="1:27" ht="15.75" x14ac:dyDescent="0.25">
      <c r="A23" s="115" t="s">
        <v>449</v>
      </c>
      <c r="B23" s="116"/>
      <c r="C23" s="115"/>
      <c r="D23" s="115"/>
      <c r="E23" s="115"/>
      <c r="F23" s="115"/>
      <c r="G23" s="121"/>
      <c r="H23" s="121"/>
      <c r="I23" s="121"/>
      <c r="J23" s="121"/>
      <c r="K23" s="121"/>
      <c r="L23" s="121"/>
      <c r="M23" s="121"/>
      <c r="N23" s="115"/>
      <c r="O23" s="204" t="s">
        <v>249</v>
      </c>
      <c r="P23" s="204"/>
      <c r="Q23" s="204"/>
      <c r="R23" s="119" t="s">
        <v>122</v>
      </c>
      <c r="S23" s="122"/>
      <c r="T23" s="122"/>
      <c r="U23" s="115"/>
      <c r="V23" s="205" t="s">
        <v>250</v>
      </c>
      <c r="W23" s="205"/>
      <c r="X23" s="205"/>
    </row>
    <row r="24" spans="1:27" ht="15.75" x14ac:dyDescent="0.25">
      <c r="A24" s="115"/>
      <c r="B24" s="206" t="s">
        <v>76</v>
      </c>
      <c r="C24" s="206"/>
      <c r="D24" s="206"/>
      <c r="E24" s="206"/>
      <c r="F24" s="206"/>
      <c r="G24" s="206"/>
      <c r="H24" s="206"/>
      <c r="I24" s="123">
        <v>2</v>
      </c>
      <c r="J24" s="207" t="str">
        <f>IF(COUNTIF(ДОЗА,I24),"доза",IF(COUNTIF(ДОЗИ,I24),"дози","доз"))</f>
        <v>дози</v>
      </c>
      <c r="K24" s="207"/>
      <c r="L24" s="122"/>
      <c r="M24" s="122"/>
      <c r="N24" s="122"/>
    </row>
    <row r="25" spans="1:27" ht="15.75" x14ac:dyDescent="0.25">
      <c r="A25" s="115" t="s">
        <v>450</v>
      </c>
      <c r="B25" s="116"/>
      <c r="C25" s="115"/>
      <c r="D25" s="115"/>
      <c r="E25" s="115"/>
      <c r="F25" s="115"/>
      <c r="G25" s="121"/>
      <c r="H25" s="121"/>
      <c r="I25" s="121"/>
      <c r="J25" s="121"/>
      <c r="K25" s="121"/>
      <c r="L25" s="121"/>
      <c r="M25" s="121"/>
      <c r="N25" s="115"/>
      <c r="O25" s="204" t="s">
        <v>451</v>
      </c>
      <c r="P25" s="204"/>
      <c r="Q25" s="204"/>
      <c r="R25" s="119" t="s">
        <v>122</v>
      </c>
      <c r="S25" s="122"/>
      <c r="T25" s="122"/>
      <c r="U25" s="115"/>
      <c r="V25" s="205" t="s">
        <v>384</v>
      </c>
      <c r="W25" s="205"/>
      <c r="X25" s="205"/>
    </row>
    <row r="26" spans="1:27" ht="15.75" x14ac:dyDescent="0.25">
      <c r="A26" s="115"/>
      <c r="B26" s="206" t="s">
        <v>76</v>
      </c>
      <c r="C26" s="206"/>
      <c r="D26" s="206"/>
      <c r="E26" s="206"/>
      <c r="F26" s="206"/>
      <c r="G26" s="206"/>
      <c r="H26" s="206"/>
      <c r="I26" s="123">
        <v>1</v>
      </c>
      <c r="J26" s="207" t="str">
        <f>IF(COUNTIF(ДОЗА,I26),"доза",IF(COUNTIF(ДОЗИ,I26),"дози","доз"))</f>
        <v>доза</v>
      </c>
      <c r="K26" s="207"/>
      <c r="L26" s="122"/>
      <c r="M26" s="122"/>
      <c r="N26" s="122"/>
    </row>
    <row r="27" spans="1:27" ht="15.75" x14ac:dyDescent="0.25">
      <c r="A27" s="115" t="s">
        <v>450</v>
      </c>
      <c r="B27" s="116"/>
      <c r="C27" s="115"/>
      <c r="D27" s="115"/>
      <c r="E27" s="115"/>
      <c r="F27" s="115"/>
      <c r="G27" s="121"/>
      <c r="H27" s="121"/>
      <c r="I27" s="121"/>
      <c r="J27" s="121"/>
      <c r="K27" s="121"/>
      <c r="L27" s="121"/>
      <c r="M27" s="121"/>
      <c r="N27" s="115"/>
      <c r="O27" s="204" t="s">
        <v>452</v>
      </c>
      <c r="P27" s="204"/>
      <c r="Q27" s="204"/>
      <c r="R27" s="119" t="s">
        <v>122</v>
      </c>
      <c r="S27" s="122"/>
      <c r="T27" s="122"/>
      <c r="U27" s="115"/>
      <c r="V27" s="205" t="s">
        <v>453</v>
      </c>
      <c r="W27" s="205"/>
      <c r="X27" s="205"/>
    </row>
    <row r="28" spans="1:27" ht="15.75" x14ac:dyDescent="0.25">
      <c r="A28" s="115"/>
      <c r="B28" s="206" t="s">
        <v>76</v>
      </c>
      <c r="C28" s="206"/>
      <c r="D28" s="206"/>
      <c r="E28" s="206"/>
      <c r="F28" s="206"/>
      <c r="G28" s="206"/>
      <c r="H28" s="206"/>
      <c r="I28" s="123">
        <v>3</v>
      </c>
      <c r="J28" s="207" t="str">
        <f>IF(COUNTIF(ДОЗА,I28),"доза",IF(COUNTIF(ДОЗИ,I28),"дози","доз"))</f>
        <v>дози</v>
      </c>
      <c r="K28" s="207"/>
      <c r="L28" s="122"/>
      <c r="M28" s="122"/>
      <c r="N28" s="122"/>
    </row>
    <row r="29" spans="1:27" ht="15.75" x14ac:dyDescent="0.25">
      <c r="A29" s="115" t="s">
        <v>78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9"/>
      <c r="Z29" s="127"/>
      <c r="AA29" s="128"/>
    </row>
    <row r="30" spans="1:27" x14ac:dyDescent="0.25">
      <c r="Z30" s="127"/>
      <c r="AA30" s="128"/>
    </row>
    <row r="31" spans="1:27" ht="15.75" x14ac:dyDescent="0.25">
      <c r="A31" s="115" t="s">
        <v>79</v>
      </c>
      <c r="B31" s="115"/>
      <c r="C31" s="115"/>
      <c r="D31" s="115"/>
      <c r="E31" s="115"/>
      <c r="F31" s="209">
        <f>E13</f>
        <v>13</v>
      </c>
      <c r="G31" s="209"/>
      <c r="H31" s="210" t="str">
        <f>IF(COUNTIF(ДОЗА,F31),"доза",IF(COUNTIF(ДОЗИ,F31),"дози","доз"))</f>
        <v>доз</v>
      </c>
      <c r="I31" s="210"/>
      <c r="J31" s="115" t="s">
        <v>260</v>
      </c>
      <c r="K31" s="115"/>
      <c r="L31" s="115"/>
      <c r="M31" s="115"/>
      <c r="N31" s="115"/>
      <c r="O31" s="115"/>
      <c r="P31" s="115"/>
      <c r="Q31" s="115"/>
      <c r="R31" s="115"/>
      <c r="S31" s="209">
        <f>F31</f>
        <v>13</v>
      </c>
      <c r="T31" s="209"/>
      <c r="U31" s="115" t="s">
        <v>81</v>
      </c>
      <c r="V31" s="115"/>
      <c r="W31" s="115"/>
      <c r="X31" s="115"/>
      <c r="Z31" s="127"/>
      <c r="AA31" s="128"/>
    </row>
    <row r="32" spans="1:27" ht="15.75" x14ac:dyDescent="0.25">
      <c r="A32" s="115"/>
      <c r="B32" s="115" t="s">
        <v>82</v>
      </c>
      <c r="C32" s="115"/>
      <c r="D32" s="115"/>
      <c r="E32" s="115"/>
      <c r="F32" s="115"/>
      <c r="G32" s="115"/>
      <c r="H32" s="115"/>
      <c r="I32" s="209">
        <f>F31*0.5</f>
        <v>6.5</v>
      </c>
      <c r="J32" s="209"/>
      <c r="K32" s="115" t="s">
        <v>83</v>
      </c>
      <c r="L32" s="115"/>
      <c r="M32" s="115"/>
      <c r="N32" s="115"/>
      <c r="O32" s="209">
        <f>F31*0.5</f>
        <v>6.5</v>
      </c>
      <c r="P32" s="209"/>
      <c r="Q32" s="115" t="s">
        <v>84</v>
      </c>
      <c r="R32" s="115"/>
      <c r="S32" s="115"/>
      <c r="T32" s="115"/>
      <c r="U32" s="115"/>
      <c r="V32" s="115"/>
      <c r="W32" s="115"/>
      <c r="X32" s="115"/>
      <c r="Z32" s="127"/>
      <c r="AA32" s="128"/>
    </row>
    <row r="33" spans="1:27" ht="15.75" x14ac:dyDescent="0.25">
      <c r="A33" s="115"/>
      <c r="B33" s="115" t="s">
        <v>85</v>
      </c>
      <c r="C33" s="115"/>
      <c r="D33" s="115"/>
      <c r="E33" s="115"/>
      <c r="F33" s="115"/>
      <c r="G33" s="209">
        <f>F31</f>
        <v>13</v>
      </c>
      <c r="H33" s="209"/>
      <c r="I33" s="210" t="str">
        <f>IF(COUNTIF(ДОЗА,G33),"пара",IF(COUNTIF(ДОЗИ,G33),"парии","пар"))</f>
        <v>пар</v>
      </c>
      <c r="J33" s="210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Z33" s="127"/>
      <c r="AA33" s="128"/>
    </row>
    <row r="34" spans="1:27" ht="15.75" x14ac:dyDescent="0.25">
      <c r="A34" s="115" t="s">
        <v>87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</row>
    <row r="35" spans="1:27" ht="15.75" x14ac:dyDescent="0.25">
      <c r="A35" s="115"/>
      <c r="B35" s="115"/>
      <c r="C35" s="115" t="s">
        <v>88</v>
      </c>
      <c r="D35" s="115"/>
      <c r="E35" s="115"/>
      <c r="F35" s="115"/>
      <c r="G35" s="115"/>
      <c r="H35" s="115"/>
      <c r="I35" s="115"/>
      <c r="J35" s="115"/>
      <c r="K35" s="115"/>
      <c r="L35" s="209">
        <f>F31</f>
        <v>13</v>
      </c>
      <c r="M35" s="209"/>
      <c r="N35" s="115" t="s">
        <v>89</v>
      </c>
      <c r="O35" s="115"/>
      <c r="P35" s="115"/>
      <c r="Q35" s="115"/>
      <c r="R35" s="115"/>
      <c r="S35" s="115"/>
      <c r="T35" s="115"/>
      <c r="U35" s="115"/>
      <c r="V35" s="115"/>
      <c r="W35" s="115"/>
      <c r="X35" s="115"/>
    </row>
    <row r="36" spans="1:27" ht="15.75" x14ac:dyDescent="0.25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29"/>
      <c r="M36" s="129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</row>
    <row r="37" spans="1:27" ht="15.75" x14ac:dyDescent="0.25">
      <c r="A37" s="115" t="s">
        <v>90</v>
      </c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</row>
    <row r="38" spans="1:27" ht="15.75" x14ac:dyDescent="0.25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</row>
    <row r="39" spans="1:27" ht="15.75" x14ac:dyDescent="0.25">
      <c r="A39" s="118" t="s">
        <v>91</v>
      </c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</row>
    <row r="40" spans="1:27" ht="15.75" x14ac:dyDescent="0.25">
      <c r="A40" s="118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</row>
    <row r="41" spans="1:27" ht="15.75" x14ac:dyDescent="0.25">
      <c r="A41" s="130" t="s">
        <v>92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</row>
    <row r="42" spans="1:27" ht="15.75" x14ac:dyDescent="0.25">
      <c r="A42" s="130"/>
      <c r="B42" s="130" t="s">
        <v>93</v>
      </c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</row>
    <row r="43" spans="1:27" ht="15.75" x14ac:dyDescent="0.25">
      <c r="A43" s="130"/>
      <c r="B43" s="115" t="s">
        <v>94</v>
      </c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8" t="s">
        <v>95</v>
      </c>
      <c r="N43" s="115"/>
      <c r="O43" s="115"/>
      <c r="P43" s="115"/>
      <c r="Q43" s="115"/>
      <c r="R43" s="115"/>
      <c r="S43" s="208" t="s">
        <v>96</v>
      </c>
      <c r="T43" s="208"/>
      <c r="U43" s="208"/>
      <c r="V43" s="208"/>
      <c r="W43" s="208"/>
      <c r="X43" s="115"/>
    </row>
    <row r="44" spans="1:27" ht="15.75" x14ac:dyDescent="0.25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</row>
    <row r="45" spans="1:27" ht="15.75" x14ac:dyDescent="0.25">
      <c r="A45" s="115"/>
      <c r="B45" s="115" t="s">
        <v>97</v>
      </c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</row>
    <row r="46" spans="1:27" ht="15.75" x14ac:dyDescent="0.25">
      <c r="A46" s="115"/>
      <c r="B46" s="131" t="s">
        <v>98</v>
      </c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8" t="s">
        <v>99</v>
      </c>
      <c r="N46" s="115"/>
      <c r="O46" s="115"/>
      <c r="P46" s="115"/>
      <c r="Q46" s="115"/>
      <c r="R46" s="115"/>
      <c r="S46" s="208" t="s">
        <v>96</v>
      </c>
      <c r="T46" s="208"/>
      <c r="U46" s="208"/>
      <c r="V46" s="208"/>
      <c r="W46" s="208"/>
      <c r="X46" s="115"/>
    </row>
    <row r="47" spans="1:27" ht="15.75" x14ac:dyDescent="0.25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</row>
    <row r="48" spans="1:27" ht="15.75" x14ac:dyDescent="0.25">
      <c r="B48" s="115" t="s">
        <v>195</v>
      </c>
      <c r="M48" s="118" t="str">
        <f>'Акт коты PCHCh'!M51</f>
        <v>Бонюк А.А.</v>
      </c>
      <c r="S48" s="208" t="s">
        <v>96</v>
      </c>
      <c r="T48" s="208"/>
      <c r="U48" s="208"/>
      <c r="V48" s="208"/>
      <c r="W48" s="208"/>
    </row>
    <row r="49" spans="2:2" ht="15.75" x14ac:dyDescent="0.25">
      <c r="B49" s="131"/>
    </row>
  </sheetData>
  <mergeCells count="40">
    <mergeCell ref="J28:K28"/>
    <mergeCell ref="O27:Q27"/>
    <mergeCell ref="V27:X27"/>
    <mergeCell ref="A1:X1"/>
    <mergeCell ref="A2:X2"/>
    <mergeCell ref="A4:X4"/>
    <mergeCell ref="C7:X7"/>
    <mergeCell ref="O23:Q23"/>
    <mergeCell ref="V23:X23"/>
    <mergeCell ref="A5:B5"/>
    <mergeCell ref="G5:H5"/>
    <mergeCell ref="C5:F5"/>
    <mergeCell ref="N19:Q19"/>
    <mergeCell ref="F20:I20"/>
    <mergeCell ref="M21:O21"/>
    <mergeCell ref="T21:V21"/>
    <mergeCell ref="J22:K22"/>
    <mergeCell ref="E13:F13"/>
    <mergeCell ref="J24:K24"/>
    <mergeCell ref="B24:H24"/>
    <mergeCell ref="G13:J13"/>
    <mergeCell ref="O17:Q17"/>
    <mergeCell ref="V17:X17"/>
    <mergeCell ref="J18:K18"/>
    <mergeCell ref="O25:Q25"/>
    <mergeCell ref="V25:X25"/>
    <mergeCell ref="B26:H26"/>
    <mergeCell ref="J26:K26"/>
    <mergeCell ref="S48:W48"/>
    <mergeCell ref="S31:T31"/>
    <mergeCell ref="I32:J32"/>
    <mergeCell ref="O32:P32"/>
    <mergeCell ref="L35:M35"/>
    <mergeCell ref="S43:W43"/>
    <mergeCell ref="H31:I31"/>
    <mergeCell ref="G33:H33"/>
    <mergeCell ref="S46:W46"/>
    <mergeCell ref="I33:J33"/>
    <mergeCell ref="F31:G31"/>
    <mergeCell ref="B28:H2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4"/>
  <sheetViews>
    <sheetView topLeftCell="A4" zoomScaleNormal="100" workbookViewId="0">
      <selection activeCell="A22" sqref="A22:A2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99" t="s">
        <v>102</v>
      </c>
      <c r="B2" s="199"/>
      <c r="C2" s="199"/>
      <c r="D2" s="199"/>
      <c r="E2" s="199"/>
      <c r="F2" s="199"/>
      <c r="G2" s="199"/>
    </row>
    <row r="3" spans="1:7" ht="18.75" x14ac:dyDescent="0.25">
      <c r="A3" s="199" t="s">
        <v>103</v>
      </c>
      <c r="B3" s="199"/>
      <c r="C3" s="199"/>
      <c r="D3" s="199"/>
      <c r="E3" s="199"/>
      <c r="F3" s="199"/>
      <c r="G3" s="199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7" t="s">
        <v>105</v>
      </c>
      <c r="C5" s="79" t="s">
        <v>106</v>
      </c>
      <c r="D5" s="221" t="s">
        <v>107</v>
      </c>
      <c r="E5" s="221"/>
      <c r="F5" s="221"/>
      <c r="G5" s="221"/>
    </row>
    <row r="6" spans="1:7" ht="15.75" x14ac:dyDescent="0.25">
      <c r="A6" s="75">
        <v>1</v>
      </c>
      <c r="B6" s="85" t="s">
        <v>454</v>
      </c>
      <c r="C6" s="85" t="s">
        <v>455</v>
      </c>
      <c r="D6" s="85" t="s">
        <v>456</v>
      </c>
      <c r="E6" s="85" t="s">
        <v>369</v>
      </c>
      <c r="F6" s="85" t="s">
        <v>428</v>
      </c>
      <c r="G6" s="85" t="s">
        <v>111</v>
      </c>
    </row>
    <row r="7" spans="1:7" ht="15.75" customHeight="1" x14ac:dyDescent="0.25">
      <c r="A7" s="75">
        <f>IF(ISBLANK(B7),"",A6+1)</f>
        <v>2</v>
      </c>
      <c r="B7" s="85" t="s">
        <v>429</v>
      </c>
      <c r="C7" s="85" t="s">
        <v>430</v>
      </c>
      <c r="D7" s="85" t="s">
        <v>431</v>
      </c>
      <c r="E7" s="85" t="s">
        <v>369</v>
      </c>
      <c r="F7" s="85" t="s">
        <v>432</v>
      </c>
      <c r="G7" s="85" t="s">
        <v>111</v>
      </c>
    </row>
    <row r="8" spans="1:7" ht="15.75" x14ac:dyDescent="0.25">
      <c r="A8" s="75">
        <f t="shared" ref="A8:A24" si="0">IF(ISBLANK(B8),"",A7+1)</f>
        <v>3</v>
      </c>
      <c r="B8" s="85" t="s">
        <v>388</v>
      </c>
      <c r="C8" s="85" t="s">
        <v>389</v>
      </c>
      <c r="D8" s="85" t="s">
        <v>390</v>
      </c>
      <c r="E8" s="85" t="s">
        <v>110</v>
      </c>
      <c r="F8" s="85" t="s">
        <v>370</v>
      </c>
      <c r="G8" s="85" t="s">
        <v>109</v>
      </c>
    </row>
    <row r="9" spans="1:7" ht="15.75" x14ac:dyDescent="0.25">
      <c r="A9" s="75">
        <f t="shared" si="0"/>
        <v>4</v>
      </c>
      <c r="B9" s="85" t="s">
        <v>418</v>
      </c>
      <c r="C9" s="85" t="s">
        <v>419</v>
      </c>
      <c r="D9" s="85" t="s">
        <v>420</v>
      </c>
      <c r="E9" s="85" t="s">
        <v>110</v>
      </c>
      <c r="F9" s="85" t="s">
        <v>421</v>
      </c>
      <c r="G9" s="85" t="s">
        <v>111</v>
      </c>
    </row>
    <row r="10" spans="1:7" ht="15.75" x14ac:dyDescent="0.25">
      <c r="A10" s="75">
        <f t="shared" si="0"/>
        <v>5</v>
      </c>
      <c r="B10" s="85" t="s">
        <v>382</v>
      </c>
      <c r="C10" s="85" t="s">
        <v>383</v>
      </c>
      <c r="D10" s="85" t="s">
        <v>457</v>
      </c>
      <c r="E10" s="85" t="s">
        <v>110</v>
      </c>
      <c r="F10" s="85" t="s">
        <v>458</v>
      </c>
      <c r="G10" s="85" t="s">
        <v>111</v>
      </c>
    </row>
    <row r="11" spans="1:7" ht="15.75" x14ac:dyDescent="0.25">
      <c r="A11" s="75">
        <f t="shared" si="0"/>
        <v>6</v>
      </c>
      <c r="B11" s="85" t="s">
        <v>422</v>
      </c>
      <c r="C11" s="85" t="s">
        <v>423</v>
      </c>
      <c r="D11" s="85" t="s">
        <v>424</v>
      </c>
      <c r="E11" s="85" t="s">
        <v>110</v>
      </c>
      <c r="F11" s="85" t="s">
        <v>421</v>
      </c>
      <c r="G11" s="85" t="s">
        <v>111</v>
      </c>
    </row>
    <row r="12" spans="1:7" ht="15.75" customHeight="1" x14ac:dyDescent="0.25">
      <c r="A12" s="75">
        <f t="shared" si="0"/>
        <v>7</v>
      </c>
      <c r="B12" s="85" t="s">
        <v>459</v>
      </c>
      <c r="C12" s="85" t="s">
        <v>460</v>
      </c>
      <c r="D12" s="85" t="s">
        <v>461</v>
      </c>
      <c r="E12" s="85" t="s">
        <v>462</v>
      </c>
      <c r="F12" s="85" t="s">
        <v>190</v>
      </c>
      <c r="G12" s="85" t="s">
        <v>109</v>
      </c>
    </row>
    <row r="13" spans="1:7" ht="15.75" x14ac:dyDescent="0.25">
      <c r="A13" s="75">
        <f t="shared" si="0"/>
        <v>8</v>
      </c>
      <c r="B13" s="85" t="s">
        <v>463</v>
      </c>
      <c r="C13" s="85" t="s">
        <v>464</v>
      </c>
      <c r="D13" s="85" t="s">
        <v>465</v>
      </c>
      <c r="E13" s="85" t="s">
        <v>110</v>
      </c>
      <c r="F13" s="85" t="s">
        <v>363</v>
      </c>
      <c r="G13" s="85" t="s">
        <v>109</v>
      </c>
    </row>
    <row r="14" spans="1:7" ht="15.75" x14ac:dyDescent="0.25">
      <c r="A14" s="75">
        <f t="shared" si="0"/>
        <v>9</v>
      </c>
      <c r="B14" s="85" t="s">
        <v>466</v>
      </c>
      <c r="C14" s="85" t="s">
        <v>467</v>
      </c>
      <c r="D14" s="85" t="s">
        <v>468</v>
      </c>
      <c r="E14" s="85" t="s">
        <v>110</v>
      </c>
      <c r="F14" s="85" t="s">
        <v>379</v>
      </c>
      <c r="G14" s="85" t="s">
        <v>109</v>
      </c>
    </row>
    <row r="15" spans="1:7" ht="15.75" x14ac:dyDescent="0.25">
      <c r="A15" s="75">
        <f t="shared" si="0"/>
        <v>10</v>
      </c>
      <c r="B15" s="85" t="s">
        <v>469</v>
      </c>
      <c r="C15" s="85" t="s">
        <v>470</v>
      </c>
      <c r="D15" s="85" t="s">
        <v>471</v>
      </c>
      <c r="E15" s="85" t="s">
        <v>110</v>
      </c>
      <c r="F15" s="85" t="s">
        <v>190</v>
      </c>
      <c r="G15" s="85" t="s">
        <v>109</v>
      </c>
    </row>
    <row r="16" spans="1:7" ht="15.75" x14ac:dyDescent="0.25">
      <c r="A16" s="75">
        <f t="shared" si="0"/>
        <v>11</v>
      </c>
      <c r="B16" s="85" t="s">
        <v>472</v>
      </c>
      <c r="C16" s="85" t="s">
        <v>473</v>
      </c>
      <c r="D16" s="85" t="s">
        <v>474</v>
      </c>
      <c r="E16" s="85" t="s">
        <v>475</v>
      </c>
      <c r="F16" s="85" t="s">
        <v>363</v>
      </c>
      <c r="G16" s="85" t="s">
        <v>109</v>
      </c>
    </row>
    <row r="17" spans="1:7" s="76" customFormat="1" ht="15.75" customHeight="1" x14ac:dyDescent="0.25">
      <c r="A17" s="75">
        <f t="shared" si="0"/>
        <v>12</v>
      </c>
      <c r="B17" s="85" t="s">
        <v>476</v>
      </c>
      <c r="C17" s="85" t="s">
        <v>477</v>
      </c>
      <c r="D17" s="85" t="s">
        <v>478</v>
      </c>
      <c r="E17" s="85" t="s">
        <v>110</v>
      </c>
      <c r="F17" s="85" t="s">
        <v>428</v>
      </c>
      <c r="G17" s="85" t="s">
        <v>111</v>
      </c>
    </row>
    <row r="18" spans="1:7" ht="15.75" x14ac:dyDescent="0.25">
      <c r="A18" s="75">
        <f t="shared" si="0"/>
        <v>13</v>
      </c>
      <c r="B18" s="85" t="s">
        <v>385</v>
      </c>
      <c r="C18" s="85" t="s">
        <v>386</v>
      </c>
      <c r="D18" s="85" t="s">
        <v>387</v>
      </c>
      <c r="E18" s="85" t="s">
        <v>369</v>
      </c>
      <c r="F18" s="85" t="s">
        <v>190</v>
      </c>
      <c r="G18" s="85" t="s">
        <v>109</v>
      </c>
    </row>
    <row r="19" spans="1:7" ht="15.75" x14ac:dyDescent="0.25">
      <c r="A19" s="75">
        <f t="shared" si="0"/>
        <v>14</v>
      </c>
      <c r="B19" s="85" t="s">
        <v>391</v>
      </c>
      <c r="C19" s="85" t="s">
        <v>392</v>
      </c>
      <c r="D19" s="85" t="s">
        <v>479</v>
      </c>
      <c r="E19" s="85" t="s">
        <v>110</v>
      </c>
      <c r="F19" s="85" t="s">
        <v>370</v>
      </c>
      <c r="G19" s="85" t="s">
        <v>109</v>
      </c>
    </row>
    <row r="20" spans="1:7" ht="15.75" x14ac:dyDescent="0.25">
      <c r="A20" s="75">
        <f t="shared" si="0"/>
        <v>15</v>
      </c>
      <c r="B20" s="85" t="s">
        <v>391</v>
      </c>
      <c r="C20" s="85" t="s">
        <v>392</v>
      </c>
      <c r="D20" s="85" t="s">
        <v>480</v>
      </c>
      <c r="E20" s="85" t="s">
        <v>110</v>
      </c>
      <c r="F20" s="85" t="s">
        <v>370</v>
      </c>
      <c r="G20" s="85" t="s">
        <v>109</v>
      </c>
    </row>
    <row r="21" spans="1:7" ht="15.75" x14ac:dyDescent="0.25">
      <c r="A21" s="75">
        <f t="shared" si="0"/>
        <v>16</v>
      </c>
      <c r="B21" s="85" t="s">
        <v>429</v>
      </c>
      <c r="C21" s="85" t="s">
        <v>430</v>
      </c>
      <c r="D21" s="85" t="s">
        <v>436</v>
      </c>
      <c r="E21" s="85" t="s">
        <v>369</v>
      </c>
      <c r="F21" s="85" t="s">
        <v>421</v>
      </c>
      <c r="G21" s="85" t="s">
        <v>109</v>
      </c>
    </row>
    <row r="22" spans="1:7" ht="15.75" x14ac:dyDescent="0.25">
      <c r="A22" s="75">
        <f t="shared" si="0"/>
        <v>17</v>
      </c>
      <c r="B22" s="85" t="s">
        <v>425</v>
      </c>
      <c r="C22" s="85" t="s">
        <v>426</v>
      </c>
      <c r="D22" s="85" t="s">
        <v>427</v>
      </c>
      <c r="E22" s="85" t="s">
        <v>369</v>
      </c>
      <c r="F22" s="85" t="s">
        <v>428</v>
      </c>
      <c r="G22" s="85" t="s">
        <v>109</v>
      </c>
    </row>
    <row r="23" spans="1:7" ht="15.75" x14ac:dyDescent="0.25">
      <c r="A23" s="75">
        <f t="shared" si="0"/>
        <v>18</v>
      </c>
      <c r="B23" s="85" t="s">
        <v>459</v>
      </c>
      <c r="C23" s="85" t="s">
        <v>460</v>
      </c>
      <c r="D23" s="85" t="s">
        <v>461</v>
      </c>
      <c r="E23" s="85" t="s">
        <v>462</v>
      </c>
      <c r="F23" s="85" t="s">
        <v>190</v>
      </c>
      <c r="G23" s="85" t="s">
        <v>109</v>
      </c>
    </row>
    <row r="24" spans="1:7" ht="15.75" x14ac:dyDescent="0.25">
      <c r="A24" s="75">
        <f t="shared" si="0"/>
        <v>19</v>
      </c>
      <c r="B24" s="85" t="s">
        <v>382</v>
      </c>
      <c r="C24" s="85" t="s">
        <v>383</v>
      </c>
      <c r="D24" s="85" t="s">
        <v>373</v>
      </c>
      <c r="E24" s="85" t="s">
        <v>110</v>
      </c>
      <c r="F24" s="85" t="s">
        <v>458</v>
      </c>
      <c r="G24" s="85" t="s">
        <v>111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51"/>
  <sheetViews>
    <sheetView topLeftCell="A4" zoomScaleNormal="100" workbookViewId="0">
      <selection activeCell="AB9" sqref="AB9:AC9"/>
    </sheetView>
  </sheetViews>
  <sheetFormatPr defaultColWidth="8.7109375" defaultRowHeight="15" x14ac:dyDescent="0.25"/>
  <cols>
    <col min="1" max="27" width="3.7109375" customWidth="1"/>
    <col min="28" max="28" width="31.5703125" bestFit="1" customWidth="1"/>
    <col min="29" max="29" width="3.28515625" bestFit="1" customWidth="1"/>
    <col min="30" max="30" width="2.140625" bestFit="1" customWidth="1"/>
  </cols>
  <sheetData>
    <row r="1" spans="1:30" x14ac:dyDescent="0.25">
      <c r="A1" s="228" t="s">
        <v>60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</row>
    <row r="2" spans="1:30" x14ac:dyDescent="0.25">
      <c r="A2" s="228" t="s">
        <v>61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</row>
    <row r="3" spans="1:30" ht="15" customHeight="1" x14ac:dyDescent="0.25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5"/>
      <c r="Z3" s="5"/>
      <c r="AA3" s="5"/>
    </row>
    <row r="4" spans="1:30" ht="21" x14ac:dyDescent="0.35">
      <c r="A4" s="231">
        <v>20</v>
      </c>
      <c r="B4" s="231"/>
      <c r="C4" s="232" t="str">
        <f>'2-я 1-ВЕТ'!D33</f>
        <v>жовтня</v>
      </c>
      <c r="D4" s="232"/>
      <c r="E4" s="232"/>
      <c r="F4" s="232"/>
      <c r="G4" s="231">
        <v>2021</v>
      </c>
      <c r="H4" s="231"/>
      <c r="I4" s="84" t="s">
        <v>147</v>
      </c>
      <c r="J4" s="84"/>
      <c r="K4" s="84"/>
      <c r="L4" s="84"/>
      <c r="M4" s="84"/>
      <c r="N4" s="84"/>
      <c r="O4" s="84"/>
      <c r="P4" s="84"/>
      <c r="Q4" s="84"/>
      <c r="R4" s="102"/>
      <c r="S4" s="102"/>
      <c r="T4" s="102"/>
      <c r="U4" s="102"/>
      <c r="V4" s="102"/>
      <c r="W4" s="102"/>
      <c r="X4" s="102"/>
      <c r="Y4" s="6"/>
      <c r="Z4" s="7"/>
      <c r="AA4" s="7"/>
    </row>
    <row r="6" spans="1:30" s="1" customFormat="1" ht="15.75" x14ac:dyDescent="0.25">
      <c r="C6" s="230" t="s">
        <v>63</v>
      </c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9"/>
    </row>
    <row r="7" spans="1:30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75" x14ac:dyDescent="0.25">
      <c r="A8" s="1" t="s">
        <v>65</v>
      </c>
    </row>
    <row r="9" spans="1:30" s="1" customFormat="1" ht="15.75" x14ac:dyDescent="0.25">
      <c r="A9" s="1" t="s">
        <v>66</v>
      </c>
      <c r="G9" s="62" t="str">
        <f>'Акт коты R'!G10</f>
        <v>Бонюк А.А.</v>
      </c>
      <c r="H9" s="62"/>
      <c r="I9" s="62"/>
      <c r="J9" s="62"/>
      <c r="K9" s="62"/>
      <c r="L9" s="62"/>
      <c r="M9" s="62"/>
      <c r="N9" s="62"/>
    </row>
    <row r="10" spans="1:30" s="1" customFormat="1" ht="15.75" x14ac:dyDescent="0.25">
      <c r="A10" s="1" t="s">
        <v>67</v>
      </c>
      <c r="L10" s="12" t="str">
        <f>'Акт коты R'!L11</f>
        <v xml:space="preserve"> 21.09.2020 по 20.10.2021 року </v>
      </c>
    </row>
    <row r="11" spans="1:30" s="1" customFormat="1" ht="15.75" x14ac:dyDescent="0.25">
      <c r="A11" s="1" t="s">
        <v>68</v>
      </c>
    </row>
    <row r="12" spans="1:30" s="1" customFormat="1" ht="15.75" x14ac:dyDescent="0.25">
      <c r="B12" s="12" t="s">
        <v>69</v>
      </c>
    </row>
    <row r="13" spans="1:30" s="1" customFormat="1" ht="15.75" x14ac:dyDescent="0.25">
      <c r="A13" s="1" t="s">
        <v>70</v>
      </c>
      <c r="E13" s="224">
        <f>MAX('Список коти PCHCh'!A6:A29)</f>
        <v>19</v>
      </c>
      <c r="F13" s="224"/>
      <c r="G13" s="1" t="s">
        <v>71</v>
      </c>
    </row>
    <row r="14" spans="1:30" s="1" customFormat="1" ht="15.75" x14ac:dyDescent="0.25">
      <c r="A14" s="1" t="s">
        <v>72</v>
      </c>
    </row>
    <row r="15" spans="1:30" s="1" customFormat="1" ht="15.75" x14ac:dyDescent="0.25">
      <c r="A15" s="1" t="s">
        <v>73</v>
      </c>
      <c r="AC15"/>
      <c r="AD15"/>
    </row>
    <row r="16" spans="1:30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25" t="s">
        <v>365</v>
      </c>
      <c r="U17" s="225"/>
      <c r="V17" s="225"/>
      <c r="W17" s="225"/>
    </row>
    <row r="18" spans="1:25" ht="15.75" x14ac:dyDescent="0.25">
      <c r="A18" s="1"/>
      <c r="B18" s="19" t="s">
        <v>197</v>
      </c>
      <c r="C18" s="19"/>
      <c r="D18" s="1"/>
      <c r="E18" s="1"/>
      <c r="F18" s="226" t="s">
        <v>366</v>
      </c>
      <c r="G18" s="226"/>
      <c r="H18" s="226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tr">
        <f>IF(COUNTIF(ДОЗА,Q18),"доза",IF(COUNTIF(ДОЗИ,Q18),"дози","доз"))</f>
        <v>доза</v>
      </c>
      <c r="S18" s="15"/>
      <c r="T18" s="1"/>
      <c r="U18" s="1"/>
      <c r="V18" s="1"/>
      <c r="W18" s="1"/>
    </row>
    <row r="19" spans="1:25" ht="15.75" x14ac:dyDescent="0.25">
      <c r="A19" s="115" t="s">
        <v>247</v>
      </c>
      <c r="B19" s="116"/>
      <c r="C19" s="115"/>
      <c r="D19" s="115"/>
      <c r="E19" s="115"/>
      <c r="F19" s="115"/>
      <c r="G19" s="121"/>
      <c r="H19" s="121"/>
      <c r="I19" s="121"/>
      <c r="J19" s="121"/>
      <c r="K19" s="121"/>
      <c r="L19" s="121"/>
      <c r="M19" s="204" t="s">
        <v>448</v>
      </c>
      <c r="N19" s="204"/>
      <c r="O19" s="204"/>
      <c r="P19" s="119" t="s">
        <v>122</v>
      </c>
      <c r="Q19" s="122"/>
      <c r="R19" s="122"/>
      <c r="S19" s="115"/>
      <c r="T19" s="211">
        <v>44866</v>
      </c>
      <c r="U19" s="211"/>
      <c r="V19" s="211"/>
      <c r="W19" s="1"/>
    </row>
    <row r="20" spans="1:25" ht="15.75" x14ac:dyDescent="0.25">
      <c r="A20" s="115"/>
      <c r="B20" s="115" t="s">
        <v>76</v>
      </c>
      <c r="C20" s="115"/>
      <c r="D20" s="115"/>
      <c r="E20" s="115"/>
      <c r="F20" s="115"/>
      <c r="G20" s="121"/>
      <c r="H20" s="121"/>
      <c r="I20" s="123">
        <v>1</v>
      </c>
      <c r="J20" s="207" t="str">
        <f>IF(COUNTIF(ДОЗА,I20),"доза",IF(COUNTIF(ДОЗИ,I20),"дози","доз"))</f>
        <v>доза</v>
      </c>
      <c r="K20" s="207"/>
      <c r="L20" s="115"/>
      <c r="M20" s="115"/>
      <c r="N20" s="115"/>
      <c r="O20" s="115"/>
      <c r="P20" s="121"/>
      <c r="Q20" s="121"/>
      <c r="R20" s="123"/>
      <c r="S20" s="126"/>
      <c r="T20" s="121"/>
      <c r="U20" s="115"/>
      <c r="V20" s="115"/>
      <c r="W20" s="1"/>
    </row>
    <row r="21" spans="1:25" ht="15.75" x14ac:dyDescent="0.25">
      <c r="A21" s="1" t="s">
        <v>367</v>
      </c>
      <c r="B21" s="1"/>
      <c r="C21" s="1"/>
      <c r="D21" s="1"/>
      <c r="E21" s="1"/>
      <c r="F21" s="1"/>
      <c r="G21" s="1"/>
      <c r="H21" s="1"/>
      <c r="I21" s="1"/>
      <c r="J21" s="1"/>
      <c r="K21" s="13"/>
      <c r="L21" s="13"/>
      <c r="M21" s="225" t="s">
        <v>371</v>
      </c>
      <c r="N21" s="225"/>
      <c r="O21" s="225"/>
      <c r="P21" s="1" t="s">
        <v>75</v>
      </c>
      <c r="Q21" s="1"/>
      <c r="R21" s="1"/>
      <c r="S21" s="1"/>
      <c r="T21" s="227" t="s">
        <v>372</v>
      </c>
      <c r="U21" s="227"/>
      <c r="V21" s="227"/>
      <c r="W21" s="227"/>
    </row>
    <row r="22" spans="1:25" ht="15.75" x14ac:dyDescent="0.25">
      <c r="A22" s="1"/>
      <c r="B22" s="1"/>
      <c r="C22" s="1" t="s">
        <v>76</v>
      </c>
      <c r="D22" s="1"/>
      <c r="E22" s="1"/>
      <c r="F22" s="1"/>
      <c r="G22" s="1"/>
      <c r="H22" s="1"/>
      <c r="I22" s="1"/>
      <c r="J22" s="14">
        <v>2</v>
      </c>
      <c r="K22" s="13" t="str">
        <f>IF(COUNTIF(ДОЗА,J22),"доза",IF(COUNTIF(ДОЗИ,J22),"дози","доз"))</f>
        <v>дози</v>
      </c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x14ac:dyDescent="0.25">
      <c r="A23" s="1" t="s">
        <v>393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25" t="s">
        <v>394</v>
      </c>
      <c r="N23" s="225"/>
      <c r="O23" s="225"/>
      <c r="P23" s="1" t="s">
        <v>75</v>
      </c>
      <c r="Q23" s="1"/>
      <c r="R23" s="1"/>
      <c r="S23" s="1"/>
      <c r="T23" s="227" t="s">
        <v>372</v>
      </c>
      <c r="U23" s="227"/>
      <c r="V23" s="227"/>
      <c r="W23" s="227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2</v>
      </c>
      <c r="K24" s="13" t="str">
        <f>IF(COUNTIF(ДОЗА,J24),"доза",IF(COUNTIF(ДОЗИ,J24),"дози","доз"))</f>
        <v>дози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x14ac:dyDescent="0.25">
      <c r="A25" s="1" t="s">
        <v>481</v>
      </c>
      <c r="B25" s="1"/>
      <c r="C25" s="1"/>
      <c r="D25" s="1"/>
      <c r="E25" s="1"/>
      <c r="F25" s="1"/>
      <c r="G25" s="1"/>
      <c r="H25" s="1"/>
      <c r="I25" s="1"/>
      <c r="J25" s="1"/>
      <c r="K25" s="13"/>
      <c r="L25" s="13"/>
      <c r="M25" s="225" t="s">
        <v>482</v>
      </c>
      <c r="N25" s="225"/>
      <c r="O25" s="225"/>
      <c r="P25" s="1" t="s">
        <v>75</v>
      </c>
      <c r="Q25" s="1"/>
      <c r="R25" s="1"/>
      <c r="S25" s="1"/>
      <c r="T25" s="227" t="s">
        <v>483</v>
      </c>
      <c r="U25" s="227"/>
      <c r="V25" s="227"/>
      <c r="W25" s="227"/>
    </row>
    <row r="26" spans="1:25" ht="15.75" x14ac:dyDescent="0.25">
      <c r="A26" s="1"/>
      <c r="B26" s="1"/>
      <c r="C26" s="1" t="s">
        <v>76</v>
      </c>
      <c r="D26" s="1"/>
      <c r="E26" s="1"/>
      <c r="F26" s="1"/>
      <c r="G26" s="1"/>
      <c r="H26" s="1"/>
      <c r="I26" s="1"/>
      <c r="J26" s="14">
        <v>13</v>
      </c>
      <c r="K26" s="13" t="str">
        <f>IF(COUNTIF(ДОЗА,J26),"доза",IF(COUNTIF(ДОЗИ,J26),"дози","доз"))</f>
        <v>доз</v>
      </c>
      <c r="L26" s="15"/>
      <c r="M26" s="15"/>
      <c r="N26" s="15"/>
      <c r="O26" s="1"/>
      <c r="P26" s="1"/>
      <c r="Q26" s="1"/>
      <c r="R26" s="1"/>
      <c r="S26" s="1"/>
      <c r="T26" s="1"/>
      <c r="U26" s="1"/>
      <c r="V26" s="1"/>
      <c r="W26" s="1"/>
    </row>
    <row r="29" spans="1:2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4"/>
      <c r="K29" s="13"/>
      <c r="L29" s="15"/>
      <c r="M29" s="15"/>
      <c r="N29" s="15"/>
      <c r="O29" s="1"/>
      <c r="P29" s="1"/>
      <c r="Q29" s="1"/>
      <c r="R29" s="1"/>
      <c r="S29" s="1"/>
      <c r="T29" s="1"/>
      <c r="U29" s="1"/>
      <c r="V29" s="1"/>
      <c r="W29" s="1"/>
    </row>
    <row r="30" spans="1:25" ht="15.75" x14ac:dyDescent="0.25">
      <c r="A30" s="1" t="s">
        <v>78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x14ac:dyDescent="0.25">
      <c r="A31" s="3"/>
      <c r="B31" s="8"/>
      <c r="C31" s="8"/>
      <c r="D31" s="8"/>
      <c r="E31" s="8"/>
      <c r="F31" s="8"/>
      <c r="G31" s="8"/>
      <c r="H31" s="20"/>
      <c r="I31" s="20"/>
      <c r="J31" s="20"/>
      <c r="K31" s="20"/>
      <c r="L31" s="20"/>
      <c r="M31" s="21"/>
      <c r="N31" s="21"/>
      <c r="O31" s="20"/>
      <c r="P31" s="20"/>
      <c r="Q31" s="20"/>
      <c r="R31" s="3"/>
      <c r="S31" s="3"/>
      <c r="T31" s="3"/>
      <c r="U31" s="3"/>
      <c r="V31" s="3"/>
      <c r="W31" s="3"/>
      <c r="X31" s="3"/>
    </row>
    <row r="32" spans="1:25" ht="15.75" x14ac:dyDescent="0.25">
      <c r="A32" s="1" t="s">
        <v>79</v>
      </c>
      <c r="B32" s="1"/>
      <c r="C32" s="1"/>
      <c r="D32" s="1"/>
      <c r="E32" s="1"/>
      <c r="F32" s="223">
        <f>E13</f>
        <v>19</v>
      </c>
      <c r="G32" s="223"/>
      <c r="H32" s="1" t="s">
        <v>80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223">
        <f>F32</f>
        <v>19</v>
      </c>
      <c r="T32" s="223"/>
      <c r="U32" s="1" t="s">
        <v>81</v>
      </c>
      <c r="V32" s="1"/>
      <c r="W32" s="3"/>
      <c r="X32" s="3"/>
    </row>
    <row r="33" spans="1:24" ht="15.75" x14ac:dyDescent="0.25">
      <c r="A33" s="1"/>
      <c r="B33" s="1" t="s">
        <v>82</v>
      </c>
      <c r="C33" s="1"/>
      <c r="D33" s="1"/>
      <c r="E33" s="1"/>
      <c r="F33" s="1"/>
      <c r="G33" s="1"/>
      <c r="H33" s="1"/>
      <c r="I33" s="223">
        <f>F32*0.5</f>
        <v>9.5</v>
      </c>
      <c r="J33" s="223"/>
      <c r="K33" s="1" t="s">
        <v>83</v>
      </c>
      <c r="L33" s="1"/>
      <c r="M33" s="1"/>
      <c r="N33" s="1"/>
      <c r="O33" s="223">
        <f>F32*0.5</f>
        <v>9.5</v>
      </c>
      <c r="P33" s="223"/>
      <c r="Q33" s="1" t="s">
        <v>84</v>
      </c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 t="s">
        <v>85</v>
      </c>
      <c r="C34" s="1"/>
      <c r="D34" s="1"/>
      <c r="E34" s="1"/>
      <c r="F34" s="1"/>
      <c r="G34" s="223">
        <f>F32</f>
        <v>19</v>
      </c>
      <c r="H34" s="223"/>
      <c r="I34" s="1" t="s">
        <v>86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/>
      <c r="B35" s="1"/>
      <c r="C35" s="1"/>
      <c r="D35" s="1"/>
      <c r="E35" s="1"/>
      <c r="F35" s="1"/>
      <c r="G35" s="22"/>
      <c r="H35" s="2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 t="s">
        <v>87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 t="s">
        <v>88</v>
      </c>
      <c r="D37" s="1"/>
      <c r="E37" s="1"/>
      <c r="F37" s="1"/>
      <c r="G37" s="1"/>
      <c r="H37" s="1"/>
      <c r="I37" s="1"/>
      <c r="J37" s="1"/>
      <c r="K37" s="1"/>
      <c r="L37" s="223">
        <f>F32</f>
        <v>19</v>
      </c>
      <c r="M37" s="223"/>
      <c r="N37" s="1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22"/>
      <c r="M38" s="22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 t="s">
        <v>90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4" ht="15.75" x14ac:dyDescent="0.25">
      <c r="A41" s="12" t="s">
        <v>91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3" spans="1:24" ht="15.75" x14ac:dyDescent="0.25">
      <c r="A43" s="23" t="s">
        <v>92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23"/>
      <c r="B44" s="23" t="s">
        <v>93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23"/>
      <c r="B45" s="1" t="s">
        <v>94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2" t="s">
        <v>95</v>
      </c>
      <c r="N45" s="1"/>
      <c r="O45" s="1"/>
      <c r="P45" s="1"/>
      <c r="Q45" s="1"/>
      <c r="R45" s="1"/>
      <c r="S45" s="222" t="s">
        <v>96</v>
      </c>
      <c r="T45" s="222"/>
      <c r="U45" s="222"/>
      <c r="V45" s="222"/>
      <c r="W45" s="222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1" t="s">
        <v>97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4" ht="15.75" x14ac:dyDescent="0.25">
      <c r="A48" s="1"/>
      <c r="B48" s="24" t="s">
        <v>98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2" t="s">
        <v>99</v>
      </c>
      <c r="N48" s="1"/>
      <c r="O48" s="1"/>
      <c r="P48" s="1"/>
      <c r="Q48" s="1"/>
      <c r="R48" s="1"/>
      <c r="S48" s="222" t="s">
        <v>96</v>
      </c>
      <c r="T48" s="222"/>
      <c r="U48" s="222"/>
      <c r="V48" s="222"/>
      <c r="W48" s="222"/>
    </row>
    <row r="50" spans="1:23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x14ac:dyDescent="0.25">
      <c r="A51" s="1"/>
      <c r="B51" s="24" t="s">
        <v>195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2" t="str">
        <f>G9</f>
        <v>Бонюк А.А.</v>
      </c>
      <c r="N51" s="1"/>
      <c r="O51" s="1"/>
      <c r="P51" s="1"/>
      <c r="Q51" s="1"/>
      <c r="R51" s="1"/>
      <c r="S51" s="222" t="s">
        <v>96</v>
      </c>
      <c r="T51" s="222"/>
      <c r="U51" s="222"/>
      <c r="V51" s="222"/>
      <c r="W51" s="222"/>
    </row>
  </sheetData>
  <mergeCells count="28">
    <mergeCell ref="A1:X1"/>
    <mergeCell ref="A2:X2"/>
    <mergeCell ref="A3:X3"/>
    <mergeCell ref="C6:X6"/>
    <mergeCell ref="A4:B4"/>
    <mergeCell ref="C4:F4"/>
    <mergeCell ref="G4:H4"/>
    <mergeCell ref="F32:G32"/>
    <mergeCell ref="S32:T32"/>
    <mergeCell ref="E13:F13"/>
    <mergeCell ref="T17:W17"/>
    <mergeCell ref="F18:H18"/>
    <mergeCell ref="M21:O21"/>
    <mergeCell ref="T21:W21"/>
    <mergeCell ref="M23:O23"/>
    <mergeCell ref="T23:W23"/>
    <mergeCell ref="M19:O19"/>
    <mergeCell ref="T19:V19"/>
    <mergeCell ref="J20:K20"/>
    <mergeCell ref="M25:O25"/>
    <mergeCell ref="T25:W25"/>
    <mergeCell ref="S48:W48"/>
    <mergeCell ref="S51:W51"/>
    <mergeCell ref="I33:J33"/>
    <mergeCell ref="O33:P33"/>
    <mergeCell ref="G34:H34"/>
    <mergeCell ref="L37:M37"/>
    <mergeCell ref="S45:W45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B5" sqref="B5:G1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203" t="s">
        <v>129</v>
      </c>
      <c r="B2" s="203"/>
      <c r="C2" s="203"/>
      <c r="D2" s="203"/>
      <c r="E2" s="203"/>
      <c r="F2" s="203"/>
      <c r="G2" s="203"/>
      <c r="H2" s="56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3" t="s">
        <v>104</v>
      </c>
      <c r="B4" s="74" t="s">
        <v>105</v>
      </c>
      <c r="C4" s="163" t="s">
        <v>106</v>
      </c>
      <c r="D4" s="233" t="s">
        <v>107</v>
      </c>
      <c r="E4" s="233"/>
      <c r="F4" s="233"/>
      <c r="G4" s="233"/>
    </row>
    <row r="5" spans="1:8" ht="15.75" x14ac:dyDescent="0.25">
      <c r="A5" s="75">
        <v>1</v>
      </c>
      <c r="B5" s="162" t="s">
        <v>484</v>
      </c>
      <c r="C5" s="162" t="s">
        <v>485</v>
      </c>
      <c r="D5" s="162" t="s">
        <v>486</v>
      </c>
      <c r="E5" s="162" t="s">
        <v>487</v>
      </c>
      <c r="F5" s="162" t="s">
        <v>428</v>
      </c>
      <c r="G5" s="162" t="s">
        <v>111</v>
      </c>
      <c r="H5" s="76"/>
    </row>
    <row r="6" spans="1:8" ht="15.75" x14ac:dyDescent="0.25">
      <c r="A6" s="75">
        <f>IF(ISBLANK(B6),"",A5+1)</f>
        <v>2</v>
      </c>
      <c r="B6" s="162" t="s">
        <v>488</v>
      </c>
      <c r="C6" s="162" t="s">
        <v>489</v>
      </c>
      <c r="D6" s="162" t="s">
        <v>490</v>
      </c>
      <c r="E6" s="162" t="s">
        <v>491</v>
      </c>
      <c r="F6" s="162" t="s">
        <v>189</v>
      </c>
      <c r="G6" s="162" t="s">
        <v>109</v>
      </c>
      <c r="H6" s="76"/>
    </row>
    <row r="7" spans="1:8" ht="15.75" customHeight="1" x14ac:dyDescent="0.25">
      <c r="A7" s="75">
        <f t="shared" ref="A7:A28" si="0">IF(ISBLANK(B7),"",A6+1)</f>
        <v>3</v>
      </c>
      <c r="B7" s="162" t="s">
        <v>472</v>
      </c>
      <c r="C7" s="162" t="s">
        <v>473</v>
      </c>
      <c r="D7" s="162" t="s">
        <v>492</v>
      </c>
      <c r="E7" s="162" t="s">
        <v>493</v>
      </c>
      <c r="F7" s="162" t="s">
        <v>428</v>
      </c>
      <c r="G7" s="162" t="s">
        <v>111</v>
      </c>
      <c r="H7" s="76"/>
    </row>
    <row r="8" spans="1:8" ht="15.75" x14ac:dyDescent="0.25">
      <c r="A8" s="75">
        <f t="shared" si="0"/>
        <v>4</v>
      </c>
      <c r="B8" s="162" t="s">
        <v>494</v>
      </c>
      <c r="C8" s="162" t="s">
        <v>495</v>
      </c>
      <c r="D8" s="162" t="s">
        <v>496</v>
      </c>
      <c r="E8" s="162" t="s">
        <v>497</v>
      </c>
      <c r="F8" s="162" t="s">
        <v>189</v>
      </c>
      <c r="G8" s="162" t="s">
        <v>109</v>
      </c>
      <c r="H8" s="76"/>
    </row>
    <row r="9" spans="1:8" ht="15.75" x14ac:dyDescent="0.25">
      <c r="A9" s="75">
        <f t="shared" si="0"/>
        <v>5</v>
      </c>
      <c r="B9" s="162" t="s">
        <v>402</v>
      </c>
      <c r="C9" s="162" t="s">
        <v>403</v>
      </c>
      <c r="D9" s="162" t="s">
        <v>397</v>
      </c>
      <c r="E9" s="162" t="s">
        <v>110</v>
      </c>
      <c r="F9" s="162" t="s">
        <v>498</v>
      </c>
      <c r="G9" s="162" t="s">
        <v>111</v>
      </c>
      <c r="H9" s="76"/>
    </row>
    <row r="10" spans="1:8" ht="15.75" customHeight="1" x14ac:dyDescent="0.25">
      <c r="A10" s="75">
        <f t="shared" si="0"/>
        <v>6</v>
      </c>
      <c r="B10" s="162" t="s">
        <v>499</v>
      </c>
      <c r="C10" s="162" t="s">
        <v>500</v>
      </c>
      <c r="D10" s="162" t="s">
        <v>501</v>
      </c>
      <c r="E10" s="162" t="s">
        <v>395</v>
      </c>
      <c r="F10" s="162" t="s">
        <v>432</v>
      </c>
      <c r="G10" s="162" t="s">
        <v>111</v>
      </c>
      <c r="H10" s="76"/>
    </row>
    <row r="11" spans="1:8" ht="15.75" x14ac:dyDescent="0.25">
      <c r="A11" s="75">
        <f>IF(ISBLANK(B11),"",A10+1)</f>
        <v>7</v>
      </c>
      <c r="B11" s="162" t="s">
        <v>502</v>
      </c>
      <c r="C11" s="162" t="s">
        <v>503</v>
      </c>
      <c r="D11" s="162" t="s">
        <v>504</v>
      </c>
      <c r="E11" s="162" t="s">
        <v>396</v>
      </c>
      <c r="F11" s="162" t="s">
        <v>505</v>
      </c>
      <c r="G11" s="162" t="s">
        <v>111</v>
      </c>
      <c r="H11" s="76"/>
    </row>
    <row r="12" spans="1:8" ht="15.75" x14ac:dyDescent="0.25">
      <c r="A12" s="75">
        <f t="shared" si="0"/>
        <v>8</v>
      </c>
      <c r="B12" s="162" t="s">
        <v>506</v>
      </c>
      <c r="C12" s="162" t="s">
        <v>507</v>
      </c>
      <c r="D12" s="162" t="s">
        <v>508</v>
      </c>
      <c r="E12" s="162" t="s">
        <v>493</v>
      </c>
      <c r="F12" s="162" t="s">
        <v>421</v>
      </c>
      <c r="G12" s="162" t="s">
        <v>109</v>
      </c>
      <c r="H12" s="76"/>
    </row>
    <row r="13" spans="1:8" ht="15.75" x14ac:dyDescent="0.25">
      <c r="A13" s="75">
        <f t="shared" si="0"/>
        <v>9</v>
      </c>
      <c r="B13" s="162" t="s">
        <v>509</v>
      </c>
      <c r="C13" s="162" t="s">
        <v>510</v>
      </c>
      <c r="D13" s="162" t="s">
        <v>511</v>
      </c>
      <c r="E13" s="162" t="s">
        <v>512</v>
      </c>
      <c r="F13" s="162" t="s">
        <v>513</v>
      </c>
      <c r="G13" s="162" t="s">
        <v>111</v>
      </c>
      <c r="H13" s="76"/>
    </row>
    <row r="14" spans="1:8" ht="15.75" x14ac:dyDescent="0.25">
      <c r="A14" s="75">
        <f t="shared" si="0"/>
        <v>10</v>
      </c>
      <c r="B14" s="162" t="s">
        <v>514</v>
      </c>
      <c r="C14" s="162" t="s">
        <v>515</v>
      </c>
      <c r="D14" s="162" t="s">
        <v>516</v>
      </c>
      <c r="E14" s="162" t="s">
        <v>517</v>
      </c>
      <c r="F14" s="162" t="s">
        <v>518</v>
      </c>
      <c r="G14" s="162" t="s">
        <v>109</v>
      </c>
      <c r="H14" s="76"/>
    </row>
    <row r="15" spans="1:8" ht="15.75" x14ac:dyDescent="0.25">
      <c r="A15" s="75">
        <f t="shared" si="0"/>
        <v>11</v>
      </c>
      <c r="B15" s="85" t="s">
        <v>519</v>
      </c>
      <c r="C15" s="85" t="s">
        <v>520</v>
      </c>
      <c r="D15" s="85" t="s">
        <v>521</v>
      </c>
      <c r="E15" s="85" t="s">
        <v>522</v>
      </c>
      <c r="F15" s="86" t="s">
        <v>523</v>
      </c>
      <c r="G15" s="86" t="s">
        <v>109</v>
      </c>
      <c r="H15" s="76"/>
    </row>
    <row r="16" spans="1:8" ht="15.75" x14ac:dyDescent="0.25">
      <c r="A16" s="75" t="str">
        <f t="shared" si="0"/>
        <v/>
      </c>
      <c r="B16" s="85"/>
      <c r="C16" s="85"/>
      <c r="D16" s="85"/>
      <c r="E16" s="85"/>
      <c r="F16" s="86"/>
      <c r="G16" s="86"/>
      <c r="H16" s="76"/>
    </row>
    <row r="17" spans="1:8" ht="15.75" x14ac:dyDescent="0.25">
      <c r="A17" s="78" t="str">
        <f t="shared" si="0"/>
        <v/>
      </c>
      <c r="B17" s="85"/>
      <c r="C17" s="85"/>
      <c r="D17" s="85"/>
      <c r="E17" s="85"/>
      <c r="F17" s="86"/>
      <c r="G17" s="86"/>
      <c r="H17" s="76"/>
    </row>
    <row r="18" spans="1:8" ht="15.75" x14ac:dyDescent="0.25">
      <c r="A18" s="78" t="str">
        <f t="shared" si="0"/>
        <v/>
      </c>
      <c r="B18" s="85"/>
      <c r="C18" s="85"/>
      <c r="D18" s="85"/>
      <c r="E18" s="85"/>
      <c r="F18" s="86"/>
      <c r="G18" s="86"/>
    </row>
    <row r="19" spans="1:8" ht="15.75" x14ac:dyDescent="0.25">
      <c r="A19" s="78" t="str">
        <f t="shared" si="0"/>
        <v/>
      </c>
      <c r="B19" s="85"/>
      <c r="C19" s="85"/>
      <c r="D19" s="85"/>
      <c r="E19" s="85"/>
      <c r="F19" s="86"/>
      <c r="G19" s="86"/>
    </row>
    <row r="20" spans="1:8" ht="15.75" x14ac:dyDescent="0.25">
      <c r="A20" s="78" t="str">
        <f t="shared" si="0"/>
        <v/>
      </c>
      <c r="B20" s="85"/>
      <c r="C20" s="85"/>
      <c r="D20" s="85"/>
      <c r="E20" s="85"/>
      <c r="F20" s="86"/>
      <c r="G20" s="86"/>
    </row>
    <row r="21" spans="1:8" ht="15.75" x14ac:dyDescent="0.25">
      <c r="A21" s="78" t="str">
        <f t="shared" si="0"/>
        <v/>
      </c>
      <c r="B21" s="85"/>
      <c r="C21" s="85"/>
      <c r="D21" s="85"/>
      <c r="E21" s="85"/>
      <c r="F21" s="86"/>
      <c r="G21" s="86"/>
    </row>
    <row r="22" spans="1:8" ht="15.75" x14ac:dyDescent="0.25">
      <c r="A22" s="78" t="str">
        <f t="shared" si="0"/>
        <v/>
      </c>
      <c r="B22" s="85"/>
      <c r="C22" s="85"/>
      <c r="D22" s="85"/>
      <c r="E22" s="85"/>
      <c r="F22" s="86"/>
      <c r="G22" s="86"/>
    </row>
    <row r="23" spans="1:8" ht="15.75" customHeight="1" x14ac:dyDescent="0.25">
      <c r="A23" s="78" t="str">
        <f t="shared" si="0"/>
        <v/>
      </c>
      <c r="B23" s="85"/>
      <c r="C23" s="85"/>
      <c r="D23" s="85"/>
      <c r="E23" s="85"/>
      <c r="F23" s="86"/>
      <c r="G23" s="86"/>
    </row>
    <row r="24" spans="1:8" ht="15.75" x14ac:dyDescent="0.25">
      <c r="A24" s="78" t="str">
        <f t="shared" si="0"/>
        <v/>
      </c>
      <c r="B24" s="85"/>
      <c r="C24" s="85"/>
      <c r="D24" s="85"/>
      <c r="E24" s="85"/>
      <c r="F24" s="86"/>
      <c r="G24" s="86"/>
    </row>
    <row r="25" spans="1:8" ht="15.75" x14ac:dyDescent="0.25">
      <c r="A25" s="78" t="str">
        <f t="shared" si="0"/>
        <v/>
      </c>
      <c r="B25" s="85"/>
      <c r="C25" s="85"/>
      <c r="D25" s="85"/>
      <c r="E25" s="85"/>
      <c r="F25" s="85"/>
      <c r="G25" s="86"/>
    </row>
    <row r="26" spans="1:8" ht="15.75" x14ac:dyDescent="0.25">
      <c r="A26" s="78" t="str">
        <f t="shared" si="0"/>
        <v/>
      </c>
      <c r="B26" s="85"/>
      <c r="C26" s="85"/>
      <c r="D26" s="85"/>
      <c r="E26" s="85"/>
      <c r="F26" s="85"/>
      <c r="G26" s="86"/>
    </row>
    <row r="27" spans="1:8" ht="15.75" x14ac:dyDescent="0.25">
      <c r="A27" s="78" t="str">
        <f t="shared" si="0"/>
        <v/>
      </c>
      <c r="B27" s="85"/>
      <c r="C27" s="85"/>
      <c r="D27" s="85"/>
      <c r="E27" s="85"/>
      <c r="F27" s="85"/>
      <c r="G27" s="86"/>
    </row>
    <row r="28" spans="1:8" ht="15.75" x14ac:dyDescent="0.25">
      <c r="A28" s="93" t="str">
        <f t="shared" si="0"/>
        <v/>
      </c>
      <c r="B28" s="85"/>
      <c r="C28" s="85"/>
      <c r="D28" s="85"/>
      <c r="E28" s="85"/>
      <c r="F28" s="85"/>
      <c r="G28" s="86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X45"/>
  <sheetViews>
    <sheetView topLeftCell="A19" zoomScaleNormal="100" workbookViewId="0">
      <selection activeCell="A23" sqref="A23:V26"/>
    </sheetView>
  </sheetViews>
  <sheetFormatPr defaultColWidth="8.7109375" defaultRowHeight="15" x14ac:dyDescent="0.25"/>
  <cols>
    <col min="1" max="30" width="3.28515625" customWidth="1"/>
    <col min="31" max="31" width="25.7109375" bestFit="1" customWidth="1"/>
    <col min="32" max="32" width="2" bestFit="1" customWidth="1"/>
  </cols>
  <sheetData>
    <row r="1" spans="1:24" ht="15" customHeight="1" x14ac:dyDescent="0.25">
      <c r="A1" s="241" t="s">
        <v>60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</row>
    <row r="2" spans="1:24" ht="15" customHeight="1" x14ac:dyDescent="0.25">
      <c r="A2" s="103" t="s">
        <v>61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4" ht="15.75" x14ac:dyDescent="0.25">
      <c r="A3" s="241" t="s">
        <v>62</v>
      </c>
      <c r="B3" s="24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</row>
    <row r="4" spans="1:24" ht="15.75" x14ac:dyDescent="0.25">
      <c r="A4" s="231">
        <v>20</v>
      </c>
      <c r="B4" s="231"/>
      <c r="C4" s="232" t="str">
        <f>'2-я 1-ВЕТ'!D33</f>
        <v>жовтня</v>
      </c>
      <c r="D4" s="232"/>
      <c r="E4" s="232"/>
      <c r="F4" s="232"/>
      <c r="G4" s="231">
        <v>2021</v>
      </c>
      <c r="H4" s="231"/>
      <c r="I4" s="84" t="s">
        <v>147</v>
      </c>
      <c r="J4" s="84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42" t="s">
        <v>63</v>
      </c>
      <c r="D6" s="242"/>
      <c r="E6" s="242"/>
      <c r="F6" s="242"/>
      <c r="G6" s="242"/>
      <c r="H6" s="242"/>
      <c r="I6" s="242"/>
      <c r="J6" s="242"/>
      <c r="K6" s="242"/>
      <c r="L6" s="242"/>
      <c r="M6" s="242"/>
      <c r="N6" s="242"/>
      <c r="O6" s="242"/>
      <c r="P6" s="242"/>
      <c r="Q6" s="242"/>
      <c r="R6" s="242"/>
      <c r="S6" s="242"/>
      <c r="T6" s="242"/>
      <c r="U6" s="242"/>
      <c r="V6" s="242"/>
      <c r="W6" s="242"/>
      <c r="X6" s="242"/>
    </row>
    <row r="7" spans="1:24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66</v>
      </c>
      <c r="B9" s="1"/>
      <c r="C9" s="1"/>
      <c r="D9" s="1"/>
      <c r="E9" s="1"/>
      <c r="F9" s="1"/>
      <c r="G9" s="235" t="str">
        <f>'Списки собак R'!B5</f>
        <v>Данильченко А.А.</v>
      </c>
      <c r="H9" s="235"/>
      <c r="I9" s="235"/>
      <c r="J9" s="235"/>
      <c r="K9" s="235"/>
      <c r="L9" s="23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21.09.2020 по 20.10.2021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34" t="s">
        <v>70</v>
      </c>
      <c r="B12" s="234"/>
      <c r="C12" s="234"/>
      <c r="D12" s="234"/>
      <c r="E12" s="34">
        <f>MAX('Списки собак R'!A5:A43)</f>
        <v>11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398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6" t="s">
        <v>364</v>
      </c>
      <c r="P15" s="236"/>
      <c r="Q15" s="236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123</v>
      </c>
      <c r="C16" s="31"/>
      <c r="D16" s="31"/>
      <c r="E16" s="31"/>
      <c r="F16" s="237" t="s">
        <v>368</v>
      </c>
      <c r="G16" s="237"/>
      <c r="H16" s="237"/>
      <c r="I16" s="237"/>
      <c r="J16" s="36"/>
      <c r="K16" s="31" t="s">
        <v>76</v>
      </c>
      <c r="L16" s="31"/>
      <c r="M16" s="31"/>
      <c r="N16" s="31"/>
      <c r="O16" s="31"/>
      <c r="P16" s="36"/>
      <c r="Q16" s="36"/>
      <c r="R16" s="83">
        <v>2</v>
      </c>
      <c r="S16" s="207" t="str">
        <f>IF(COUNTIF(ДОЗА,R16),"доза",IF(COUNTIF(ДОЗИ,R16),"дози","доз"))</f>
        <v>дози</v>
      </c>
      <c r="T16" s="207"/>
      <c r="U16" s="31"/>
      <c r="V16" s="31"/>
      <c r="W16" s="31"/>
      <c r="X16" s="31"/>
    </row>
    <row r="17" spans="1:24" ht="15.75" x14ac:dyDescent="0.25">
      <c r="A17" s="1" t="s">
        <v>399</v>
      </c>
      <c r="N17" s="219" t="s">
        <v>446</v>
      </c>
      <c r="O17" s="219"/>
      <c r="P17" s="219"/>
      <c r="Q17" s="219"/>
      <c r="T17" s="31"/>
      <c r="U17" s="31"/>
      <c r="V17" s="31"/>
      <c r="W17" s="31"/>
      <c r="X17" s="31"/>
    </row>
    <row r="18" spans="1:24" ht="15.75" x14ac:dyDescent="0.25">
      <c r="A18" s="31"/>
      <c r="B18" s="31" t="s">
        <v>197</v>
      </c>
      <c r="C18" s="31"/>
      <c r="D18" s="31"/>
      <c r="E18" s="31"/>
      <c r="F18" s="220" t="s">
        <v>366</v>
      </c>
      <c r="G18" s="220"/>
      <c r="H18" s="220"/>
      <c r="I18" s="220"/>
      <c r="J18" s="32"/>
      <c r="K18" s="31" t="s">
        <v>374</v>
      </c>
      <c r="L18" s="31"/>
      <c r="M18" s="31"/>
      <c r="N18" s="31"/>
      <c r="O18" s="31"/>
      <c r="P18" s="32"/>
      <c r="Q18" s="32"/>
      <c r="R18" s="34">
        <v>1</v>
      </c>
      <c r="S18" s="31" t="str">
        <f>IF(COUNTIF(ДОЗА,R18),"доза",IF(COUNTIF(ДОЗИ,R18),"дози","доз"))</f>
        <v>доза</v>
      </c>
      <c r="T18" s="31"/>
      <c r="U18" s="31"/>
      <c r="V18" s="31"/>
      <c r="W18" s="31"/>
      <c r="X18" s="31"/>
    </row>
    <row r="19" spans="1:24" ht="15.75" x14ac:dyDescent="0.25">
      <c r="A19" s="31" t="s">
        <v>524</v>
      </c>
      <c r="B19" s="32"/>
      <c r="C19" s="31"/>
      <c r="D19" s="31"/>
      <c r="E19" s="31"/>
      <c r="F19" s="31"/>
      <c r="G19" s="36"/>
      <c r="H19" s="36"/>
      <c r="I19" s="36"/>
      <c r="J19" s="36"/>
      <c r="K19" s="36"/>
      <c r="L19" s="36"/>
      <c r="N19" s="38"/>
      <c r="O19" s="236" t="s">
        <v>249</v>
      </c>
      <c r="P19" s="236"/>
      <c r="Q19" s="236"/>
      <c r="R19" s="39"/>
      <c r="S19" s="39"/>
      <c r="T19" s="31"/>
      <c r="U19" s="31"/>
      <c r="V19" s="31"/>
      <c r="W19" s="31"/>
      <c r="X19" s="31"/>
    </row>
    <row r="20" spans="1:24" ht="15.75" x14ac:dyDescent="0.25">
      <c r="A20" s="31"/>
      <c r="B20" s="31" t="s">
        <v>123</v>
      </c>
      <c r="C20" s="31"/>
      <c r="D20" s="31"/>
      <c r="E20" s="31"/>
      <c r="F20" s="237" t="s">
        <v>250</v>
      </c>
      <c r="G20" s="237"/>
      <c r="H20" s="237"/>
      <c r="I20" s="237"/>
      <c r="J20" s="36"/>
      <c r="K20" s="31" t="s">
        <v>76</v>
      </c>
      <c r="L20" s="31"/>
      <c r="M20" s="31"/>
      <c r="N20" s="31"/>
      <c r="O20" s="31"/>
      <c r="P20" s="36"/>
      <c r="Q20" s="36"/>
      <c r="R20" s="81">
        <v>1</v>
      </c>
      <c r="S20" s="207" t="str">
        <f>IF(COUNTIF(ДОЗА,R20),"доза",IF(COUNTIF(ДОЗИ,R20),"дози","доз"))</f>
        <v>доза</v>
      </c>
      <c r="T20" s="207"/>
      <c r="U20" s="31"/>
      <c r="V20" s="31"/>
      <c r="W20" s="31"/>
      <c r="X20" s="31"/>
    </row>
    <row r="21" spans="1:24" ht="15.75" x14ac:dyDescent="0.25">
      <c r="A21" s="115" t="s">
        <v>449</v>
      </c>
      <c r="B21" s="116"/>
      <c r="C21" s="115"/>
      <c r="D21" s="115"/>
      <c r="E21" s="115"/>
      <c r="F21" s="115"/>
      <c r="G21" s="121"/>
      <c r="H21" s="121"/>
      <c r="I21" s="121"/>
      <c r="J21" s="121"/>
      <c r="K21" s="121"/>
      <c r="L21" s="121"/>
      <c r="M21" s="121"/>
      <c r="N21" s="115"/>
      <c r="O21" s="204" t="s">
        <v>452</v>
      </c>
      <c r="P21" s="204"/>
      <c r="Q21" s="204"/>
      <c r="R21" s="119" t="s">
        <v>122</v>
      </c>
      <c r="S21" s="122"/>
      <c r="T21" s="122"/>
      <c r="U21" s="115"/>
      <c r="V21" s="205" t="s">
        <v>453</v>
      </c>
      <c r="W21" s="205"/>
      <c r="X21" s="205"/>
    </row>
    <row r="22" spans="1:24" ht="15.75" x14ac:dyDescent="0.25">
      <c r="A22" s="115"/>
      <c r="B22" s="206" t="s">
        <v>76</v>
      </c>
      <c r="C22" s="206"/>
      <c r="D22" s="206"/>
      <c r="E22" s="206"/>
      <c r="F22" s="206"/>
      <c r="G22" s="206"/>
      <c r="H22" s="206"/>
      <c r="I22" s="123">
        <v>1</v>
      </c>
      <c r="J22" s="207" t="str">
        <f>IF(COUNTIF(ДОЗА,I22),"доза",IF(COUNTIF(ДОЗИ,I22),"дози","доз"))</f>
        <v>доза</v>
      </c>
      <c r="K22" s="207"/>
      <c r="L22" s="122"/>
      <c r="M22" s="122"/>
      <c r="N22" s="122"/>
      <c r="O22" s="58"/>
      <c r="P22" s="58"/>
      <c r="Q22" s="58"/>
      <c r="R22" s="58"/>
      <c r="S22" s="58"/>
      <c r="T22" s="58"/>
      <c r="U22" s="58"/>
      <c r="V22" s="58"/>
      <c r="W22" s="58"/>
      <c r="X22" s="58"/>
    </row>
    <row r="23" spans="1:24" ht="15.75" x14ac:dyDescent="0.25">
      <c r="A23" s="31" t="s">
        <v>400</v>
      </c>
      <c r="B23" s="32"/>
      <c r="C23" s="31"/>
      <c r="D23" s="31"/>
      <c r="E23" s="31"/>
      <c r="F23" s="31"/>
      <c r="G23" s="36"/>
      <c r="H23" s="36"/>
      <c r="I23" s="36"/>
      <c r="J23" s="36"/>
      <c r="K23" s="36"/>
      <c r="L23" s="36"/>
      <c r="N23" s="38"/>
      <c r="O23" s="236" t="s">
        <v>525</v>
      </c>
      <c r="P23" s="236"/>
      <c r="Q23" s="236"/>
      <c r="R23" s="39"/>
      <c r="S23" s="39"/>
      <c r="T23" s="31"/>
      <c r="U23" s="31"/>
      <c r="V23" s="31"/>
      <c r="W23" s="31"/>
      <c r="X23" s="31"/>
    </row>
    <row r="24" spans="1:24" ht="15.75" x14ac:dyDescent="0.25">
      <c r="A24" s="31"/>
      <c r="B24" s="31" t="s">
        <v>123</v>
      </c>
      <c r="C24" s="31"/>
      <c r="D24" s="31"/>
      <c r="E24" s="31"/>
      <c r="F24" s="237" t="s">
        <v>401</v>
      </c>
      <c r="G24" s="237"/>
      <c r="H24" s="237"/>
      <c r="I24" s="237"/>
      <c r="J24" s="36"/>
      <c r="K24" s="31" t="s">
        <v>76</v>
      </c>
      <c r="L24" s="31"/>
      <c r="M24" s="31"/>
      <c r="N24" s="31"/>
      <c r="O24" s="31"/>
      <c r="P24" s="36"/>
      <c r="Q24" s="36"/>
      <c r="R24" s="160">
        <v>3</v>
      </c>
      <c r="S24" s="207" t="str">
        <f>IF(COUNTIF(ДОЗА,R24),"доза",IF(COUNTIF(ДОЗИ,R24),"дози","доз"))</f>
        <v>дози</v>
      </c>
      <c r="T24" s="207"/>
      <c r="U24" s="31"/>
      <c r="V24" s="31"/>
      <c r="W24" s="31"/>
      <c r="X24" s="31"/>
    </row>
    <row r="25" spans="1:24" ht="15.75" x14ac:dyDescent="0.25">
      <c r="A25" s="31" t="s">
        <v>376</v>
      </c>
      <c r="B25" s="32"/>
      <c r="C25" s="31"/>
      <c r="D25" s="31"/>
      <c r="E25" s="31"/>
      <c r="F25" s="31"/>
      <c r="G25" s="36"/>
      <c r="H25" s="36"/>
      <c r="I25" s="36"/>
      <c r="J25" s="36"/>
      <c r="K25" s="36"/>
      <c r="L25" s="36"/>
      <c r="N25" s="38"/>
      <c r="O25" s="236" t="s">
        <v>377</v>
      </c>
      <c r="P25" s="236"/>
      <c r="Q25" s="236"/>
      <c r="R25" s="39"/>
      <c r="S25" s="39"/>
      <c r="T25" s="31"/>
      <c r="U25" s="31"/>
      <c r="V25" s="31"/>
      <c r="W25" s="31"/>
      <c r="X25" s="31"/>
    </row>
    <row r="26" spans="1:24" ht="15.75" x14ac:dyDescent="0.25">
      <c r="A26" s="31"/>
      <c r="B26" s="31" t="s">
        <v>123</v>
      </c>
      <c r="C26" s="31"/>
      <c r="D26" s="31"/>
      <c r="E26" s="31"/>
      <c r="F26" s="237" t="s">
        <v>378</v>
      </c>
      <c r="G26" s="237"/>
      <c r="H26" s="237"/>
      <c r="I26" s="237"/>
      <c r="J26" s="36"/>
      <c r="K26" s="31" t="s">
        <v>76</v>
      </c>
      <c r="L26" s="31"/>
      <c r="M26" s="31"/>
      <c r="N26" s="31"/>
      <c r="O26" s="31"/>
      <c r="P26" s="36"/>
      <c r="Q26" s="36"/>
      <c r="R26" s="156">
        <v>1</v>
      </c>
      <c r="S26" s="207" t="str">
        <f>IF(COUNTIF(ДОЗА,R26),"доза",IF(COUNTIF(ДОЗИ,R26),"дози","доз"))</f>
        <v>доза</v>
      </c>
      <c r="T26" s="207"/>
      <c r="U26" s="31"/>
      <c r="V26" s="31"/>
      <c r="W26" s="31"/>
      <c r="X26" s="31"/>
    </row>
    <row r="27" spans="1:24" ht="15.75" x14ac:dyDescent="0.25">
      <c r="A27" s="115" t="s">
        <v>527</v>
      </c>
      <c r="B27" s="116"/>
      <c r="C27" s="115"/>
      <c r="D27" s="115"/>
      <c r="E27" s="115"/>
      <c r="F27" s="115"/>
      <c r="G27" s="116"/>
      <c r="H27" s="116"/>
      <c r="I27" s="116"/>
      <c r="J27" s="116"/>
      <c r="K27" s="116"/>
      <c r="L27" s="116"/>
      <c r="M27" s="116"/>
      <c r="N27" s="115"/>
      <c r="O27" s="286">
        <v>70920</v>
      </c>
      <c r="P27" s="286"/>
      <c r="Q27" s="286"/>
      <c r="R27" s="115" t="s">
        <v>122</v>
      </c>
      <c r="S27" s="287"/>
      <c r="T27" s="287"/>
      <c r="U27" s="115"/>
      <c r="V27" s="288" t="s">
        <v>526</v>
      </c>
      <c r="W27" s="288"/>
      <c r="X27" s="288"/>
    </row>
    <row r="28" spans="1:24" ht="15.75" x14ac:dyDescent="0.25">
      <c r="A28" s="115"/>
      <c r="B28" s="206" t="s">
        <v>76</v>
      </c>
      <c r="C28" s="206"/>
      <c r="D28" s="206"/>
      <c r="E28" s="206"/>
      <c r="F28" s="206"/>
      <c r="G28" s="206"/>
      <c r="H28" s="206"/>
      <c r="I28" s="289">
        <v>2</v>
      </c>
      <c r="J28" s="207" t="str">
        <f>IF(COUNTIF(ДОЗА,I28),"доза",IF(COUNTIF(ДОЗИ,I28),"дози","доз"))</f>
        <v>дози</v>
      </c>
      <c r="K28" s="207"/>
      <c r="L28" s="287"/>
      <c r="M28" s="287"/>
      <c r="N28" s="287"/>
      <c r="O28" s="58"/>
      <c r="P28" s="58"/>
      <c r="Q28" s="58"/>
      <c r="R28" s="58"/>
      <c r="S28" s="58"/>
      <c r="T28" s="58"/>
      <c r="U28" s="58"/>
      <c r="V28" s="58"/>
      <c r="W28" s="58"/>
      <c r="X28" s="58"/>
    </row>
    <row r="29" spans="1:24" ht="15.75" x14ac:dyDescent="0.25">
      <c r="A29" s="31" t="s">
        <v>78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spans="1:24" ht="15.75" x14ac:dyDescent="0.25">
      <c r="A30" s="31" t="s">
        <v>79</v>
      </c>
      <c r="B30" s="31"/>
      <c r="C30" s="31"/>
      <c r="D30" s="31"/>
      <c r="E30" s="239">
        <f>E12</f>
        <v>11</v>
      </c>
      <c r="F30" s="239"/>
      <c r="G30" s="31" t="s">
        <v>80</v>
      </c>
      <c r="I30" s="31"/>
      <c r="J30" s="31"/>
      <c r="K30" s="31"/>
      <c r="L30" s="31"/>
      <c r="M30" s="31"/>
      <c r="N30" s="31"/>
      <c r="O30" s="31"/>
      <c r="P30" s="240">
        <f>E30</f>
        <v>11</v>
      </c>
      <c r="Q30" s="240"/>
      <c r="R30" s="31" t="s">
        <v>81</v>
      </c>
      <c r="V30" s="31"/>
      <c r="W30" s="31"/>
      <c r="X30" s="31"/>
    </row>
    <row r="31" spans="1:24" ht="15.75" x14ac:dyDescent="0.25">
      <c r="A31" s="31"/>
      <c r="B31" s="31" t="s">
        <v>82</v>
      </c>
      <c r="C31" s="31"/>
      <c r="D31" s="31"/>
      <c r="E31" s="31"/>
      <c r="F31" s="31"/>
      <c r="G31" s="31"/>
      <c r="H31" s="239">
        <f>E30*0.5</f>
        <v>5.5</v>
      </c>
      <c r="I31" s="239"/>
      <c r="J31" s="31" t="s">
        <v>83</v>
      </c>
      <c r="K31" s="31"/>
      <c r="L31" s="31"/>
      <c r="M31" s="239">
        <f>E30*0.5</f>
        <v>5.5</v>
      </c>
      <c r="N31" s="239"/>
      <c r="O31" s="31" t="s">
        <v>84</v>
      </c>
      <c r="R31" s="31"/>
      <c r="S31" s="31"/>
      <c r="T31" s="31"/>
      <c r="U31" s="31"/>
      <c r="V31" s="31"/>
      <c r="W31" s="31"/>
      <c r="X31" s="31"/>
    </row>
    <row r="32" spans="1:24" ht="15.75" x14ac:dyDescent="0.25">
      <c r="A32" s="31"/>
      <c r="B32" s="31" t="s">
        <v>85</v>
      </c>
      <c r="C32" s="31"/>
      <c r="D32" s="31"/>
      <c r="E32" s="31"/>
      <c r="F32" s="239">
        <f>E30</f>
        <v>11</v>
      </c>
      <c r="G32" s="239"/>
      <c r="H32" s="31" t="s">
        <v>86</v>
      </c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A33" s="31" t="s">
        <v>87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31"/>
      <c r="B34" s="31"/>
      <c r="C34" s="31" t="s">
        <v>88</v>
      </c>
      <c r="D34" s="31"/>
      <c r="E34" s="31"/>
      <c r="F34" s="31"/>
      <c r="G34" s="31"/>
      <c r="H34" s="31"/>
      <c r="I34" s="31"/>
      <c r="J34" s="239">
        <f>E30</f>
        <v>11</v>
      </c>
      <c r="K34" s="239"/>
      <c r="L34" s="31" t="s">
        <v>89</v>
      </c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31" t="s">
        <v>90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5.75" x14ac:dyDescent="0.25">
      <c r="A36" s="40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A37" s="23" t="s">
        <v>92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23"/>
      <c r="B38" s="23" t="s">
        <v>93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 ht="15.75" x14ac:dyDescent="0.25">
      <c r="A39" s="23"/>
      <c r="B39" s="31" t="s">
        <v>94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40" t="s">
        <v>95</v>
      </c>
      <c r="N39" s="31"/>
      <c r="O39" s="31"/>
      <c r="P39" s="31"/>
      <c r="Q39" s="31"/>
      <c r="R39" s="31"/>
      <c r="S39" s="238" t="s">
        <v>96</v>
      </c>
      <c r="T39" s="238"/>
      <c r="U39" s="238"/>
      <c r="V39" s="238"/>
      <c r="W39" s="238"/>
      <c r="X39" s="31"/>
    </row>
    <row r="40" spans="1:24" ht="15.75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5.75" x14ac:dyDescent="0.25">
      <c r="A41" s="31"/>
      <c r="B41" s="31" t="s">
        <v>97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 ht="15.75" x14ac:dyDescent="0.25">
      <c r="A42" s="31"/>
      <c r="B42" s="24" t="s">
        <v>98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40" t="s">
        <v>99</v>
      </c>
      <c r="N42" s="31"/>
      <c r="O42" s="31"/>
      <c r="P42" s="31"/>
      <c r="Q42" s="31"/>
      <c r="R42" s="31"/>
      <c r="S42" s="238" t="s">
        <v>96</v>
      </c>
      <c r="T42" s="238"/>
      <c r="U42" s="238"/>
      <c r="V42" s="238"/>
      <c r="W42" s="238"/>
      <c r="X42" s="31"/>
    </row>
    <row r="44" spans="1:24" ht="15.75" x14ac:dyDescent="0.25">
      <c r="B44" s="1" t="s">
        <v>100</v>
      </c>
    </row>
    <row r="45" spans="1:24" ht="15.75" x14ac:dyDescent="0.25">
      <c r="B45" s="24" t="s">
        <v>101</v>
      </c>
      <c r="M45" s="235" t="str">
        <f>G9</f>
        <v>Данильченко А.А.</v>
      </c>
      <c r="N45" s="235"/>
      <c r="O45" s="235"/>
      <c r="P45" s="235"/>
      <c r="Q45" s="235"/>
      <c r="R45" s="235"/>
      <c r="S45" s="238" t="s">
        <v>96</v>
      </c>
      <c r="T45" s="238"/>
      <c r="U45" s="238"/>
      <c r="V45" s="238"/>
      <c r="W45" s="238"/>
    </row>
  </sheetData>
  <mergeCells count="40">
    <mergeCell ref="B28:H28"/>
    <mergeCell ref="J28:K28"/>
    <mergeCell ref="V21:X21"/>
    <mergeCell ref="B22:H22"/>
    <mergeCell ref="J22:K22"/>
    <mergeCell ref="O27:Q27"/>
    <mergeCell ref="V27:X27"/>
    <mergeCell ref="N17:Q17"/>
    <mergeCell ref="F24:I24"/>
    <mergeCell ref="S26:T26"/>
    <mergeCell ref="S20:T20"/>
    <mergeCell ref="O19:Q19"/>
    <mergeCell ref="F20:I20"/>
    <mergeCell ref="F18:I18"/>
    <mergeCell ref="O23:Q23"/>
    <mergeCell ref="S24:T24"/>
    <mergeCell ref="O21:Q21"/>
    <mergeCell ref="A1:X1"/>
    <mergeCell ref="A3:X3"/>
    <mergeCell ref="C6:X6"/>
    <mergeCell ref="G9:L9"/>
    <mergeCell ref="A4:B4"/>
    <mergeCell ref="C4:F4"/>
    <mergeCell ref="G4:H4"/>
    <mergeCell ref="S16:T16"/>
    <mergeCell ref="A12:D12"/>
    <mergeCell ref="M45:R45"/>
    <mergeCell ref="O25:Q25"/>
    <mergeCell ref="F26:I26"/>
    <mergeCell ref="S45:W45"/>
    <mergeCell ref="O15:Q15"/>
    <mergeCell ref="F32:G32"/>
    <mergeCell ref="J34:K34"/>
    <mergeCell ref="S39:W39"/>
    <mergeCell ref="H31:I31"/>
    <mergeCell ref="M31:N31"/>
    <mergeCell ref="F16:I16"/>
    <mergeCell ref="E30:F30"/>
    <mergeCell ref="P30:Q30"/>
    <mergeCell ref="S42:W42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topLeftCell="A10" zoomScaleNormal="100" workbookViewId="0">
      <selection activeCell="B5" sqref="B5:G25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99" t="s">
        <v>138</v>
      </c>
      <c r="B2" s="199"/>
      <c r="C2" s="199"/>
      <c r="D2" s="199"/>
      <c r="E2" s="199"/>
      <c r="F2" s="199"/>
      <c r="G2" s="199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spans="1:26" ht="18.75" x14ac:dyDescent="0.25">
      <c r="A3" s="201" t="s">
        <v>139</v>
      </c>
      <c r="B3" s="201"/>
      <c r="C3" s="201"/>
      <c r="D3" s="201"/>
      <c r="E3" s="201"/>
      <c r="F3" s="201"/>
      <c r="G3" s="201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spans="1:26" ht="38.25" customHeight="1" x14ac:dyDescent="0.25">
      <c r="A4" s="73" t="s">
        <v>104</v>
      </c>
      <c r="B4" s="74" t="s">
        <v>105</v>
      </c>
      <c r="C4" s="80" t="s">
        <v>106</v>
      </c>
      <c r="D4" s="233" t="s">
        <v>107</v>
      </c>
      <c r="E4" s="233"/>
      <c r="F4" s="233"/>
      <c r="G4" s="233"/>
    </row>
    <row r="5" spans="1:26" s="76" customFormat="1" ht="15.75" customHeight="1" x14ac:dyDescent="0.25">
      <c r="A5" s="77">
        <v>1</v>
      </c>
      <c r="B5" s="85" t="s">
        <v>484</v>
      </c>
      <c r="C5" s="85" t="s">
        <v>485</v>
      </c>
      <c r="D5" s="85" t="s">
        <v>486</v>
      </c>
      <c r="E5" s="85" t="s">
        <v>487</v>
      </c>
      <c r="F5" s="86" t="s">
        <v>428</v>
      </c>
      <c r="G5" s="86" t="s">
        <v>111</v>
      </c>
    </row>
    <row r="6" spans="1:26" s="76" customFormat="1" ht="15.75" customHeight="1" x14ac:dyDescent="0.25">
      <c r="A6" s="75">
        <f>IF(ISBLANK(B6),"",A5+1)</f>
        <v>2</v>
      </c>
      <c r="B6" s="85" t="s">
        <v>484</v>
      </c>
      <c r="C6" s="85" t="s">
        <v>485</v>
      </c>
      <c r="D6" s="85" t="s">
        <v>486</v>
      </c>
      <c r="E6" s="85" t="s">
        <v>487</v>
      </c>
      <c r="F6" s="86" t="s">
        <v>428</v>
      </c>
      <c r="G6" s="86" t="s">
        <v>111</v>
      </c>
    </row>
    <row r="7" spans="1:26" s="76" customFormat="1" ht="15.75" customHeight="1" x14ac:dyDescent="0.25">
      <c r="A7" s="75">
        <f t="shared" ref="A7:A46" si="0">IF(ISBLANK(B7),"",A6+1)</f>
        <v>3</v>
      </c>
      <c r="B7" s="85" t="s">
        <v>402</v>
      </c>
      <c r="C7" s="85" t="s">
        <v>403</v>
      </c>
      <c r="D7" s="85" t="s">
        <v>397</v>
      </c>
      <c r="E7" s="85" t="s">
        <v>110</v>
      </c>
      <c r="F7" s="86" t="s">
        <v>498</v>
      </c>
      <c r="G7" s="86" t="s">
        <v>111</v>
      </c>
    </row>
    <row r="8" spans="1:26" s="76" customFormat="1" ht="15.75" customHeight="1" x14ac:dyDescent="0.25">
      <c r="A8" s="75">
        <f t="shared" si="0"/>
        <v>4</v>
      </c>
      <c r="B8" s="85" t="s">
        <v>488</v>
      </c>
      <c r="C8" s="85" t="s">
        <v>489</v>
      </c>
      <c r="D8" s="85" t="s">
        <v>490</v>
      </c>
      <c r="E8" s="85" t="s">
        <v>491</v>
      </c>
      <c r="F8" s="86" t="s">
        <v>189</v>
      </c>
      <c r="G8" s="86" t="s">
        <v>109</v>
      </c>
    </row>
    <row r="9" spans="1:26" s="76" customFormat="1" ht="15.75" customHeight="1" x14ac:dyDescent="0.25">
      <c r="A9" s="75">
        <f t="shared" si="0"/>
        <v>5</v>
      </c>
      <c r="B9" s="85" t="s">
        <v>472</v>
      </c>
      <c r="C9" s="85" t="s">
        <v>473</v>
      </c>
      <c r="D9" s="85" t="s">
        <v>492</v>
      </c>
      <c r="E9" s="85" t="s">
        <v>493</v>
      </c>
      <c r="F9" s="86" t="s">
        <v>428</v>
      </c>
      <c r="G9" s="86" t="s">
        <v>111</v>
      </c>
    </row>
    <row r="10" spans="1:26" s="76" customFormat="1" ht="15.75" customHeight="1" x14ac:dyDescent="0.25">
      <c r="A10" s="75">
        <f t="shared" si="0"/>
        <v>6</v>
      </c>
      <c r="B10" s="85" t="s">
        <v>472</v>
      </c>
      <c r="C10" s="85" t="s">
        <v>473</v>
      </c>
      <c r="D10" s="85" t="s">
        <v>492</v>
      </c>
      <c r="E10" s="85" t="s">
        <v>493</v>
      </c>
      <c r="F10" s="86" t="s">
        <v>428</v>
      </c>
      <c r="G10" s="86" t="s">
        <v>111</v>
      </c>
    </row>
    <row r="11" spans="1:26" s="76" customFormat="1" ht="15.75" customHeight="1" x14ac:dyDescent="0.25">
      <c r="A11" s="75">
        <f t="shared" si="0"/>
        <v>7</v>
      </c>
      <c r="B11" s="85" t="s">
        <v>402</v>
      </c>
      <c r="C11" s="85" t="s">
        <v>403</v>
      </c>
      <c r="D11" s="85" t="s">
        <v>397</v>
      </c>
      <c r="E11" s="85" t="s">
        <v>110</v>
      </c>
      <c r="F11" s="86" t="s">
        <v>498</v>
      </c>
      <c r="G11" s="86" t="s">
        <v>111</v>
      </c>
    </row>
    <row r="12" spans="1:26" s="76" customFormat="1" ht="15.75" customHeight="1" x14ac:dyDescent="0.25">
      <c r="A12" s="75">
        <f t="shared" si="0"/>
        <v>8</v>
      </c>
      <c r="B12" s="85" t="s">
        <v>488</v>
      </c>
      <c r="C12" s="85" t="s">
        <v>489</v>
      </c>
      <c r="D12" s="85" t="s">
        <v>490</v>
      </c>
      <c r="E12" s="85" t="s">
        <v>491</v>
      </c>
      <c r="F12" s="86" t="s">
        <v>189</v>
      </c>
      <c r="G12" s="86" t="s">
        <v>109</v>
      </c>
    </row>
    <row r="13" spans="1:26" s="76" customFormat="1" ht="15.75" customHeight="1" x14ac:dyDescent="0.25">
      <c r="A13" s="75">
        <f t="shared" si="0"/>
        <v>9</v>
      </c>
      <c r="B13" s="85" t="s">
        <v>408</v>
      </c>
      <c r="C13" s="85" t="s">
        <v>409</v>
      </c>
      <c r="D13" s="85" t="s">
        <v>410</v>
      </c>
      <c r="E13" s="85" t="s">
        <v>110</v>
      </c>
      <c r="F13" s="86" t="s">
        <v>363</v>
      </c>
      <c r="G13" s="86" t="s">
        <v>109</v>
      </c>
    </row>
    <row r="14" spans="1:26" s="76" customFormat="1" ht="15.75" customHeight="1" x14ac:dyDescent="0.25">
      <c r="A14" s="75">
        <f t="shared" si="0"/>
        <v>10</v>
      </c>
      <c r="B14" s="85" t="s">
        <v>499</v>
      </c>
      <c r="C14" s="85" t="s">
        <v>500</v>
      </c>
      <c r="D14" s="85" t="s">
        <v>501</v>
      </c>
      <c r="E14" s="85" t="s">
        <v>395</v>
      </c>
      <c r="F14" s="86" t="s">
        <v>432</v>
      </c>
      <c r="G14" s="86" t="s">
        <v>111</v>
      </c>
    </row>
    <row r="15" spans="1:26" s="76" customFormat="1" ht="15.75" customHeight="1" x14ac:dyDescent="0.25">
      <c r="A15" s="75">
        <f t="shared" si="0"/>
        <v>11</v>
      </c>
      <c r="B15" s="85" t="s">
        <v>509</v>
      </c>
      <c r="C15" s="85" t="s">
        <v>510</v>
      </c>
      <c r="D15" s="85" t="s">
        <v>511</v>
      </c>
      <c r="E15" s="85" t="s">
        <v>512</v>
      </c>
      <c r="F15" s="86" t="s">
        <v>513</v>
      </c>
      <c r="G15" s="86" t="s">
        <v>111</v>
      </c>
    </row>
    <row r="16" spans="1:26" s="76" customFormat="1" ht="15.75" customHeight="1" x14ac:dyDescent="0.25">
      <c r="A16" s="75">
        <f t="shared" si="0"/>
        <v>12</v>
      </c>
      <c r="B16" s="85" t="s">
        <v>404</v>
      </c>
      <c r="C16" s="85" t="s">
        <v>405</v>
      </c>
      <c r="D16" s="85" t="s">
        <v>406</v>
      </c>
      <c r="E16" s="85" t="s">
        <v>407</v>
      </c>
      <c r="F16" s="86" t="s">
        <v>189</v>
      </c>
      <c r="G16" s="86" t="s">
        <v>111</v>
      </c>
    </row>
    <row r="17" spans="1:7" s="76" customFormat="1" ht="15.75" customHeight="1" x14ac:dyDescent="0.25">
      <c r="A17" s="75">
        <f t="shared" si="0"/>
        <v>13</v>
      </c>
      <c r="B17" s="85" t="s">
        <v>502</v>
      </c>
      <c r="C17" s="85" t="s">
        <v>503</v>
      </c>
      <c r="D17" s="85" t="s">
        <v>504</v>
      </c>
      <c r="E17" s="85" t="s">
        <v>396</v>
      </c>
      <c r="F17" s="86" t="s">
        <v>505</v>
      </c>
      <c r="G17" s="86" t="s">
        <v>111</v>
      </c>
    </row>
    <row r="18" spans="1:7" s="76" customFormat="1" ht="15.75" customHeight="1" x14ac:dyDescent="0.25">
      <c r="A18" s="75">
        <f t="shared" si="0"/>
        <v>14</v>
      </c>
      <c r="B18" s="85" t="s">
        <v>528</v>
      </c>
      <c r="C18" s="85" t="s">
        <v>529</v>
      </c>
      <c r="D18" s="85" t="s">
        <v>530</v>
      </c>
      <c r="E18" s="85" t="s">
        <v>395</v>
      </c>
      <c r="F18" s="86" t="s">
        <v>189</v>
      </c>
      <c r="G18" s="86" t="s">
        <v>111</v>
      </c>
    </row>
    <row r="19" spans="1:7" s="76" customFormat="1" ht="15.75" customHeight="1" x14ac:dyDescent="0.25">
      <c r="A19" s="75">
        <f t="shared" si="0"/>
        <v>15</v>
      </c>
      <c r="B19" s="85" t="s">
        <v>506</v>
      </c>
      <c r="C19" s="85" t="s">
        <v>507</v>
      </c>
      <c r="D19" s="85" t="s">
        <v>508</v>
      </c>
      <c r="E19" s="85" t="s">
        <v>493</v>
      </c>
      <c r="F19" s="86" t="s">
        <v>421</v>
      </c>
      <c r="G19" s="86" t="s">
        <v>109</v>
      </c>
    </row>
    <row r="20" spans="1:7" s="76" customFormat="1" ht="15.75" customHeight="1" x14ac:dyDescent="0.25">
      <c r="A20" s="75">
        <f t="shared" si="0"/>
        <v>16</v>
      </c>
      <c r="B20" s="85" t="s">
        <v>528</v>
      </c>
      <c r="C20" s="85" t="s">
        <v>529</v>
      </c>
      <c r="D20" s="85" t="s">
        <v>530</v>
      </c>
      <c r="E20" s="85" t="s">
        <v>395</v>
      </c>
      <c r="F20" s="86" t="s">
        <v>189</v>
      </c>
      <c r="G20" s="86" t="s">
        <v>111</v>
      </c>
    </row>
    <row r="21" spans="1:7" s="76" customFormat="1" ht="15.75" customHeight="1" x14ac:dyDescent="0.25">
      <c r="A21" s="75">
        <f t="shared" si="0"/>
        <v>17</v>
      </c>
      <c r="B21" s="85" t="s">
        <v>404</v>
      </c>
      <c r="C21" s="85" t="s">
        <v>405</v>
      </c>
      <c r="D21" s="85" t="s">
        <v>406</v>
      </c>
      <c r="E21" s="85" t="s">
        <v>407</v>
      </c>
      <c r="F21" s="86" t="s">
        <v>189</v>
      </c>
      <c r="G21" s="86" t="s">
        <v>111</v>
      </c>
    </row>
    <row r="22" spans="1:7" s="76" customFormat="1" ht="15.75" customHeight="1" x14ac:dyDescent="0.25">
      <c r="A22" s="75">
        <f t="shared" si="0"/>
        <v>18</v>
      </c>
      <c r="B22" s="85" t="s">
        <v>499</v>
      </c>
      <c r="C22" s="85" t="s">
        <v>500</v>
      </c>
      <c r="D22" s="85" t="s">
        <v>501</v>
      </c>
      <c r="E22" s="85" t="s">
        <v>395</v>
      </c>
      <c r="F22" s="86" t="s">
        <v>432</v>
      </c>
      <c r="G22" s="86" t="s">
        <v>111</v>
      </c>
    </row>
    <row r="23" spans="1:7" s="76" customFormat="1" ht="15.75" customHeight="1" x14ac:dyDescent="0.25">
      <c r="A23" s="75">
        <f t="shared" si="0"/>
        <v>19</v>
      </c>
      <c r="B23" s="85" t="s">
        <v>502</v>
      </c>
      <c r="C23" s="85" t="s">
        <v>503</v>
      </c>
      <c r="D23" s="85" t="s">
        <v>504</v>
      </c>
      <c r="E23" s="85" t="s">
        <v>396</v>
      </c>
      <c r="F23" s="86" t="s">
        <v>505</v>
      </c>
      <c r="G23" s="86" t="s">
        <v>111</v>
      </c>
    </row>
    <row r="24" spans="1:7" s="76" customFormat="1" ht="15.75" customHeight="1" x14ac:dyDescent="0.25">
      <c r="A24" s="75">
        <f t="shared" si="0"/>
        <v>20</v>
      </c>
      <c r="B24" s="85" t="s">
        <v>506</v>
      </c>
      <c r="C24" s="85" t="s">
        <v>507</v>
      </c>
      <c r="D24" s="85" t="s">
        <v>508</v>
      </c>
      <c r="E24" s="85" t="s">
        <v>493</v>
      </c>
      <c r="F24" s="86" t="s">
        <v>421</v>
      </c>
      <c r="G24" s="86" t="s">
        <v>109</v>
      </c>
    </row>
    <row r="25" spans="1:7" s="76" customFormat="1" ht="15.75" customHeight="1" x14ac:dyDescent="0.25">
      <c r="A25" s="75">
        <f t="shared" si="0"/>
        <v>21</v>
      </c>
      <c r="B25" s="85" t="s">
        <v>509</v>
      </c>
      <c r="C25" s="85" t="s">
        <v>510</v>
      </c>
      <c r="D25" s="85" t="s">
        <v>511</v>
      </c>
      <c r="E25" s="85" t="s">
        <v>512</v>
      </c>
      <c r="F25" s="86" t="s">
        <v>513</v>
      </c>
      <c r="G25" s="86" t="s">
        <v>111</v>
      </c>
    </row>
    <row r="26" spans="1:7" s="76" customFormat="1" ht="15.75" customHeight="1" x14ac:dyDescent="0.25">
      <c r="A26" s="75" t="str">
        <f t="shared" si="0"/>
        <v/>
      </c>
      <c r="B26" s="85"/>
      <c r="C26" s="85"/>
      <c r="D26" s="85"/>
      <c r="E26" s="85"/>
      <c r="F26" s="86"/>
      <c r="G26" s="86"/>
    </row>
    <row r="27" spans="1:7" s="76" customFormat="1" ht="15.75" customHeight="1" x14ac:dyDescent="0.25">
      <c r="A27" s="75" t="str">
        <f t="shared" si="0"/>
        <v/>
      </c>
      <c r="B27" s="85"/>
      <c r="C27" s="85"/>
      <c r="D27" s="85"/>
      <c r="E27" s="85"/>
      <c r="F27" s="86"/>
      <c r="G27" s="86"/>
    </row>
    <row r="28" spans="1:7" s="76" customFormat="1" ht="15.75" customHeight="1" x14ac:dyDescent="0.25">
      <c r="A28" s="75" t="str">
        <f t="shared" si="0"/>
        <v/>
      </c>
      <c r="B28" s="85"/>
      <c r="C28" s="85"/>
      <c r="D28" s="85"/>
      <c r="E28" s="85"/>
      <c r="F28" s="86"/>
      <c r="G28" s="86"/>
    </row>
    <row r="29" spans="1:7" s="76" customFormat="1" ht="15.75" customHeight="1" x14ac:dyDescent="0.25">
      <c r="A29" s="75" t="str">
        <f t="shared" si="0"/>
        <v/>
      </c>
      <c r="B29" s="85"/>
      <c r="C29" s="85"/>
      <c r="D29" s="85"/>
      <c r="E29" s="85"/>
      <c r="F29" s="86"/>
      <c r="G29" s="86"/>
    </row>
    <row r="30" spans="1:7" s="76" customFormat="1" ht="15.75" customHeight="1" x14ac:dyDescent="0.25">
      <c r="A30" s="75" t="str">
        <f t="shared" si="0"/>
        <v/>
      </c>
      <c r="B30" s="85"/>
      <c r="C30" s="85"/>
      <c r="D30" s="85"/>
      <c r="E30" s="85"/>
      <c r="F30" s="86"/>
      <c r="G30" s="86"/>
    </row>
    <row r="31" spans="1:7" s="76" customFormat="1" ht="15.75" customHeight="1" x14ac:dyDescent="0.25">
      <c r="A31" s="75" t="str">
        <f t="shared" si="0"/>
        <v/>
      </c>
      <c r="B31" s="85"/>
      <c r="C31" s="85"/>
      <c r="D31" s="85"/>
      <c r="E31" s="85"/>
      <c r="F31" s="86"/>
      <c r="G31" s="86"/>
    </row>
    <row r="32" spans="1:7" s="76" customFormat="1" ht="15.75" customHeight="1" x14ac:dyDescent="0.25">
      <c r="A32" s="75" t="str">
        <f t="shared" si="0"/>
        <v/>
      </c>
      <c r="B32" s="85"/>
      <c r="C32" s="85"/>
      <c r="D32" s="85"/>
      <c r="E32" s="85"/>
      <c r="F32" s="86"/>
      <c r="G32" s="86"/>
    </row>
    <row r="33" spans="1:10" s="76" customFormat="1" ht="15.75" customHeight="1" x14ac:dyDescent="0.25">
      <c r="A33" s="75" t="str">
        <f t="shared" si="0"/>
        <v/>
      </c>
      <c r="B33" s="85"/>
      <c r="C33" s="85"/>
      <c r="D33" s="85"/>
      <c r="E33" s="85"/>
      <c r="F33" s="86"/>
      <c r="G33" s="86"/>
    </row>
    <row r="34" spans="1:10" s="76" customFormat="1" ht="15.75" customHeight="1" x14ac:dyDescent="0.25">
      <c r="A34" s="75" t="str">
        <f t="shared" si="0"/>
        <v/>
      </c>
      <c r="B34" s="85"/>
      <c r="C34" s="85"/>
      <c r="D34" s="85"/>
      <c r="E34" s="85"/>
      <c r="F34" s="86"/>
      <c r="G34" s="86"/>
    </row>
    <row r="35" spans="1:10" s="76" customFormat="1" ht="15.75" customHeight="1" x14ac:dyDescent="0.25">
      <c r="A35" s="75" t="str">
        <f t="shared" si="0"/>
        <v/>
      </c>
      <c r="B35" s="85"/>
      <c r="C35" s="85"/>
      <c r="D35" s="85"/>
      <c r="E35" s="85"/>
      <c r="F35" s="86"/>
      <c r="G35" s="86"/>
    </row>
    <row r="36" spans="1:10" s="76" customFormat="1" ht="15.75" customHeight="1" x14ac:dyDescent="0.25">
      <c r="A36" s="75" t="str">
        <f t="shared" si="0"/>
        <v/>
      </c>
      <c r="B36" s="85"/>
      <c r="C36" s="85"/>
      <c r="D36" s="85"/>
      <c r="E36" s="85"/>
      <c r="F36" s="86"/>
      <c r="G36" s="86"/>
    </row>
    <row r="37" spans="1:10" s="76" customFormat="1" ht="15.75" customHeight="1" x14ac:dyDescent="0.25">
      <c r="A37" s="75" t="str">
        <f t="shared" si="0"/>
        <v/>
      </c>
      <c r="B37" s="85"/>
      <c r="C37" s="85"/>
      <c r="D37" s="85"/>
      <c r="E37" s="85"/>
      <c r="F37" s="86"/>
      <c r="G37" s="86"/>
    </row>
    <row r="38" spans="1:10" s="76" customFormat="1" ht="15.75" customHeight="1" x14ac:dyDescent="0.25">
      <c r="A38" s="75" t="str">
        <f t="shared" si="0"/>
        <v/>
      </c>
      <c r="B38" s="85"/>
      <c r="C38" s="85"/>
      <c r="D38" s="85"/>
      <c r="E38" s="85"/>
      <c r="F38" s="86"/>
      <c r="G38" s="86"/>
    </row>
    <row r="39" spans="1:10" s="76" customFormat="1" ht="15.75" customHeight="1" x14ac:dyDescent="0.25">
      <c r="A39" s="75" t="str">
        <f t="shared" si="0"/>
        <v/>
      </c>
      <c r="B39" s="85"/>
      <c r="C39" s="85"/>
      <c r="D39" s="85"/>
      <c r="E39" s="85"/>
      <c r="F39" s="86"/>
      <c r="G39" s="86"/>
    </row>
    <row r="40" spans="1:10" s="76" customFormat="1" ht="15.75" customHeight="1" x14ac:dyDescent="0.25">
      <c r="A40" s="75" t="str">
        <f t="shared" si="0"/>
        <v/>
      </c>
      <c r="B40" s="85"/>
      <c r="C40" s="85"/>
      <c r="D40" s="85"/>
      <c r="E40" s="85"/>
      <c r="F40" s="86"/>
      <c r="G40" s="86"/>
    </row>
    <row r="41" spans="1:10" ht="15.75" x14ac:dyDescent="0.25">
      <c r="A41" s="93" t="str">
        <f t="shared" si="0"/>
        <v/>
      </c>
      <c r="B41" s="96"/>
      <c r="C41" s="96"/>
      <c r="D41" s="96"/>
      <c r="E41" s="96"/>
      <c r="F41" s="97"/>
      <c r="G41" s="86"/>
      <c r="H41" s="76"/>
      <c r="I41" s="76"/>
      <c r="J41" s="76"/>
    </row>
    <row r="42" spans="1:10" ht="15.75" x14ac:dyDescent="0.25">
      <c r="A42" s="93" t="str">
        <f t="shared" si="0"/>
        <v/>
      </c>
      <c r="B42" s="96"/>
      <c r="C42" s="96"/>
      <c r="D42" s="96"/>
      <c r="E42" s="96"/>
      <c r="F42" s="97"/>
      <c r="G42" s="86"/>
      <c r="H42" s="76"/>
      <c r="I42" s="76"/>
      <c r="J42" s="76"/>
    </row>
    <row r="43" spans="1:10" ht="15.75" x14ac:dyDescent="0.25">
      <c r="A43" s="93" t="str">
        <f t="shared" si="0"/>
        <v/>
      </c>
      <c r="B43" s="96"/>
      <c r="C43" s="96"/>
      <c r="D43" s="96"/>
      <c r="E43" s="96"/>
      <c r="F43" s="97"/>
      <c r="G43" s="86"/>
      <c r="H43" s="76"/>
      <c r="I43" s="76"/>
      <c r="J43" s="76"/>
    </row>
    <row r="44" spans="1:10" ht="15.75" x14ac:dyDescent="0.25">
      <c r="A44" s="93" t="str">
        <f t="shared" si="0"/>
        <v/>
      </c>
      <c r="B44" s="96"/>
      <c r="C44" s="96"/>
      <c r="D44" s="96"/>
      <c r="E44" s="96"/>
      <c r="F44" s="97"/>
      <c r="G44" s="86"/>
      <c r="H44" s="76"/>
      <c r="I44" s="76"/>
      <c r="J44" s="76"/>
    </row>
    <row r="45" spans="1:10" ht="15.75" x14ac:dyDescent="0.25">
      <c r="A45" s="93" t="str">
        <f t="shared" si="0"/>
        <v/>
      </c>
      <c r="B45" s="96"/>
      <c r="C45" s="96"/>
      <c r="D45" s="96"/>
      <c r="E45" s="96"/>
      <c r="F45" s="97"/>
      <c r="G45" s="86"/>
      <c r="H45" s="76"/>
      <c r="I45" s="76"/>
      <c r="J45" s="76"/>
    </row>
    <row r="46" spans="1:10" ht="15.75" x14ac:dyDescent="0.25">
      <c r="A46" s="93" t="str">
        <f t="shared" si="0"/>
        <v/>
      </c>
      <c r="B46" s="96"/>
      <c r="C46" s="96"/>
      <c r="D46" s="96"/>
      <c r="E46" s="96"/>
      <c r="F46" s="97"/>
      <c r="G46" s="86"/>
      <c r="H46" s="76"/>
      <c r="I46" s="76"/>
      <c r="J46" s="76"/>
    </row>
    <row r="47" spans="1:10" ht="15.75" x14ac:dyDescent="0.25">
      <c r="A47" s="75"/>
      <c r="B47" s="72"/>
      <c r="C47" s="72"/>
      <c r="D47" s="72"/>
      <c r="E47" s="72"/>
      <c r="F47" s="72"/>
      <c r="G47" s="72"/>
      <c r="H47" s="76"/>
      <c r="I47" s="76"/>
      <c r="J47" s="76"/>
    </row>
    <row r="48" spans="1:10" ht="15.75" x14ac:dyDescent="0.25">
      <c r="A48" s="75"/>
      <c r="B48" s="72"/>
      <c r="C48" s="72"/>
      <c r="D48" s="72"/>
      <c r="E48" s="72"/>
      <c r="F48" s="72"/>
      <c r="G48" s="72"/>
      <c r="H48" s="76"/>
      <c r="I48" s="76"/>
      <c r="J48" s="76"/>
    </row>
    <row r="49" spans="1:10" ht="15.75" x14ac:dyDescent="0.25">
      <c r="A49" s="75"/>
      <c r="B49" s="72"/>
      <c r="C49" s="72"/>
      <c r="D49" s="72"/>
      <c r="E49" s="72"/>
      <c r="F49" s="72"/>
      <c r="G49" s="72"/>
      <c r="H49" s="76"/>
      <c r="I49" s="76"/>
      <c r="J49" s="76"/>
    </row>
    <row r="50" spans="1:10" ht="15.75" x14ac:dyDescent="0.25">
      <c r="A50" s="75"/>
      <c r="B50" s="72"/>
      <c r="C50" s="72"/>
      <c r="D50" s="72"/>
      <c r="E50" s="72"/>
      <c r="F50" s="72"/>
      <c r="G50" s="72"/>
      <c r="H50" s="76"/>
      <c r="I50" s="76"/>
      <c r="J50" s="76"/>
    </row>
    <row r="51" spans="1:10" ht="15.75" x14ac:dyDescent="0.25">
      <c r="A51" s="75"/>
      <c r="B51" s="72"/>
      <c r="C51" s="72"/>
      <c r="D51" s="72"/>
      <c r="E51" s="72"/>
      <c r="F51" s="72"/>
      <c r="G51" s="72"/>
      <c r="H51" s="76"/>
      <c r="I51" s="76"/>
      <c r="J51" s="76"/>
    </row>
    <row r="52" spans="1:10" ht="15.75" x14ac:dyDescent="0.25">
      <c r="A52" s="75"/>
      <c r="B52" s="72"/>
      <c r="C52" s="72"/>
      <c r="D52" s="72"/>
      <c r="E52" s="72"/>
      <c r="F52" s="72"/>
      <c r="G52" s="72"/>
      <c r="H52" s="76"/>
      <c r="I52" s="76"/>
      <c r="J52" s="76"/>
    </row>
    <row r="53" spans="1:10" ht="15.75" x14ac:dyDescent="0.25">
      <c r="A53" s="75"/>
      <c r="B53" s="72"/>
      <c r="C53" s="72"/>
      <c r="D53" s="72"/>
      <c r="E53" s="72"/>
      <c r="F53" s="72"/>
      <c r="G53" s="72"/>
      <c r="H53" s="76"/>
      <c r="I53" s="76"/>
      <c r="J53" s="76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11:F14 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2021-10-22T18:13:33Z</cp:lastPrinted>
  <dcterms:created xsi:type="dcterms:W3CDTF">2015-06-05T18:19:34Z</dcterms:created>
  <dcterms:modified xsi:type="dcterms:W3CDTF">2021-10-22T20:22:51Z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