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2.2023 - місячний\"/>
    </mc:Choice>
  </mc:AlternateContent>
  <bookViews>
    <workbookView xWindow="-120" yWindow="-120" windowWidth="24240" windowHeight="13140" tabRatio="931" firstSheet="1" activeTab="10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">[1]Отчет!$M$2:$M$3</definedName>
    <definedName name="___">#REF!</definedName>
    <definedName name="_______">[11]!Таблица3[_ДОЗа_]</definedName>
    <definedName name="dd">[2]Звіт!$M$2:$M$3</definedName>
    <definedName name="dfghdfg">#REF!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івап">#REF!</definedName>
    <definedName name="кош_вак">[5]Список_если!$E$4:$E$11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62913"/>
</workbook>
</file>

<file path=xl/calcChain.xml><?xml version="1.0" encoding="utf-8"?>
<calcChain xmlns="http://schemas.openxmlformats.org/spreadsheetml/2006/main">
  <c r="U35" i="9" l="1"/>
  <c r="U31" i="9"/>
  <c r="U25" i="9"/>
  <c r="U21" i="9"/>
  <c r="U17" i="9"/>
  <c r="S24" i="7" l="1"/>
  <c r="S20" i="7"/>
  <c r="R25" i="3"/>
  <c r="R19" i="3"/>
  <c r="S23" i="5"/>
  <c r="S21" i="5"/>
  <c r="S19" i="5"/>
  <c r="U33" i="9" l="1"/>
  <c r="U29" i="9"/>
  <c r="U23" i="9"/>
  <c r="U19" i="9"/>
  <c r="S18" i="7"/>
  <c r="S16" i="7"/>
  <c r="R23" i="3"/>
  <c r="S17" i="5"/>
  <c r="U27" i="9" l="1"/>
  <c r="S26" i="7" l="1"/>
  <c r="S22" i="7"/>
  <c r="R21" i="3"/>
  <c r="A36" i="4"/>
  <c r="A37" i="4" s="1"/>
  <c r="A38" i="4" s="1"/>
  <c r="A39" i="4" s="1"/>
  <c r="A40" i="4" s="1"/>
  <c r="A41" i="4" s="1"/>
  <c r="A42" i="4" s="1"/>
  <c r="A43" i="4" s="1"/>
  <c r="A21" i="6"/>
  <c r="A22" i="6" s="1"/>
  <c r="A23" i="6"/>
  <c r="A24" i="6"/>
  <c r="A25" i="6"/>
  <c r="A26" i="6"/>
  <c r="A27" i="6"/>
  <c r="A28" i="6"/>
  <c r="A29" i="6"/>
  <c r="A30" i="6"/>
  <c r="A31" i="6"/>
  <c r="A32" i="6"/>
  <c r="A33" i="6"/>
  <c r="J3" i="11" l="1"/>
  <c r="G4" i="9"/>
  <c r="G4" i="7"/>
  <c r="G4" i="3"/>
  <c r="G5" i="5"/>
  <c r="I33" i="2"/>
  <c r="R17" i="3"/>
  <c r="S25" i="5"/>
  <c r="T12" i="14" l="1"/>
  <c r="J8" i="14" l="1"/>
  <c r="J5" i="14"/>
  <c r="C4" i="9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19" i="6"/>
  <c r="A20" i="6"/>
  <c r="E5" i="11"/>
  <c r="L10" i="3"/>
  <c r="G10" i="5"/>
  <c r="G9" i="3" s="1"/>
  <c r="E13" i="5" l="1"/>
  <c r="E13" i="3"/>
  <c r="D3" i="1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I13" i="9" l="1"/>
  <c r="H12" i="11" s="1"/>
  <c r="E12" i="7"/>
  <c r="F29" i="5" l="1"/>
  <c r="G13" i="5" s="1"/>
  <c r="H11" i="11"/>
  <c r="M5" i="11"/>
  <c r="F39" i="9"/>
  <c r="H29" i="5" l="1"/>
  <c r="M40" i="9"/>
  <c r="J15" i="11"/>
  <c r="J16" i="11" s="1"/>
  <c r="G14" i="11"/>
  <c r="G10" i="11"/>
  <c r="F41" i="9"/>
  <c r="L10" i="9"/>
  <c r="G9" i="9"/>
  <c r="E28" i="7"/>
  <c r="F30" i="7" s="1"/>
  <c r="M10" i="7"/>
  <c r="L33" i="5"/>
  <c r="G31" i="5"/>
  <c r="I31" i="5" s="1"/>
  <c r="F29" i="3"/>
  <c r="G31" i="3" s="1"/>
  <c r="J44" i="9" l="1"/>
  <c r="Q39" i="9"/>
  <c r="H40" i="9"/>
  <c r="S29" i="5"/>
  <c r="O30" i="5"/>
  <c r="S29" i="3"/>
  <c r="O30" i="3"/>
  <c r="L34" i="3"/>
  <c r="I30" i="3"/>
  <c r="I30" i="5"/>
  <c r="P28" i="7"/>
  <c r="M29" i="7"/>
  <c r="J32" i="7"/>
  <c r="H29" i="7"/>
</calcChain>
</file>

<file path=xl/sharedStrings.xml><?xml version="1.0" encoding="utf-8"?>
<sst xmlns="http://schemas.openxmlformats.org/spreadsheetml/2006/main" count="1324" uniqueCount="568">
  <si>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</si>
  <si>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</si>
  <si>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</si>
  <si>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</si>
  <si>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</si>
  <si>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</si>
  <si>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</si>
  <si>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</si>
  <si>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</si>
  <si>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</si>
  <si>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</si>
  <si>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</si>
  <si>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</si>
  <si>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</si>
  <si>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</si>
  <si>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</si>
  <si>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</si>
  <si>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</si>
  <si>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</si>
  <si>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</si>
  <si>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</si>
  <si>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</si>
  <si>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</si>
  <si>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</si>
  <si>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</si>
  <si>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</si>
  <si>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</si>
  <si>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</si>
  <si>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</si>
  <si>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</si>
  <si>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</si>
  <si>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</si>
  <si>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</si>
  <si>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</si>
  <si>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</si>
  <si>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</si>
  <si>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</si>
  <si>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</si>
  <si>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</si>
  <si>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</si>
  <si>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</si>
  <si>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</si>
  <si>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</si>
  <si>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</si>
  <si>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</si>
  <si>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</si>
  <si>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</si>
  <si>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</si>
  <si>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</si>
  <si>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</si>
  <si>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</si>
  <si>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</si>
  <si>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</si>
  <si>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</si>
  <si>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</si>
  <si>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</si>
  <si>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</si>
  <si>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</si>
  <si>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</si>
  <si>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</si>
  <si>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</si>
  <si>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</si>
  <si>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</si>
  <si>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</si>
  <si>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</si>
  <si>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</si>
  <si>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</si>
  <si>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</si>
  <si>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</si>
  <si>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</si>
  <si>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</si>
  <si>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</si>
  <si>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</si>
  <si>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</si>
  <si>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</si>
  <si>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</si>
  <si>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</si>
  <si>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</si>
  <si>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</si>
  <si>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</si>
  <si>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</si>
  <si>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</si>
  <si>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</si>
  <si>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</si>
  <si>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</si>
  <si>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</si>
  <si>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</si>
  <si>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</si>
  <si>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</si>
  <si>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</si>
  <si>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</si>
  <si>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</si>
  <si>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</si>
  <si>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</si>
  <si>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</si>
  <si>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</si>
  <si>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</si>
  <si>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</si>
  <si>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</si>
  <si>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</si>
  <si>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</si>
  <si>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</si>
  <si>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</si>
  <si>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</si>
  <si>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</si>
  <si>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</si>
  <si>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</si>
  <si>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</si>
  <si>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</si>
  <si>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</si>
  <si>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</si>
  <si>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</si>
  <si>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</si>
  <si>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</si>
  <si>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</si>
  <si>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</si>
  <si>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</si>
  <si>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</si>
  <si>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</si>
  <si>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</si>
  <si>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</si>
  <si>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</si>
  <si>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</si>
  <si>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</si>
  <si>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</si>
  <si>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</si>
  <si>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</si>
  <si>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</si>
  <si>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</si>
  <si>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</si>
  <si>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</si>
  <si>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</si>
  <si>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</si>
  <si>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</si>
  <si>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</si>
  <si>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</si>
  <si>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</si>
  <si>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</si>
  <si>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</si>
  <si>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</si>
  <si>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</si>
  <si>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</si>
  <si>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</si>
  <si>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</si>
  <si>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</si>
  <si>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</si>
  <si>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</si>
  <si>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</si>
  <si>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</si>
  <si>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</si>
  <si>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</si>
  <si>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</si>
  <si>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</si>
  <si>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</si>
  <si>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</si>
  <si>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</si>
  <si>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</si>
  <si>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</si>
  <si>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</si>
  <si>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</si>
  <si>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</si>
  <si>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</si>
  <si>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</si>
  <si>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</si>
  <si>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</si>
  <si>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</si>
  <si>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</si>
  <si>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</si>
  <si>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</si>
  <si>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</si>
  <si>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</si>
  <si>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</si>
  <si>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</si>
  <si>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</si>
  <si>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</si>
  <si>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</si>
  <si>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</si>
  <si>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</si>
  <si>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</si>
  <si>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</si>
  <si>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</si>
  <si>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</si>
  <si>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</si>
  <si>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</si>
  <si>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</si>
  <si>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</si>
  <si>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</si>
  <si>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428362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</si>
  <si>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</si>
  <si>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</si>
  <si>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</si>
  <si>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</si>
  <si>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</si>
  <si>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</si>
  <si>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</si>
  <si>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</si>
  <si>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</si>
  <si>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</si>
  <si>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</si>
  <si>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</si>
  <si>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</si>
  <si>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</si>
  <si>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</si>
  <si>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</si>
  <si>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</si>
  <si>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</si>
  <si>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</si>
  <si>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</si>
  <si>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</si>
  <si>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</si>
  <si>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</si>
  <si>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</si>
  <si>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</si>
  <si>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</si>
  <si>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</si>
  <si>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</si>
  <si>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</si>
  <si>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</si>
  <si>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</si>
  <si>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</si>
  <si>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</si>
  <si>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</si>
  <si>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</si>
  <si>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</si>
  <si>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</si>
  <si>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</si>
  <si>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</si>
  <si>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</si>
  <si>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</si>
  <si>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</si>
  <si>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</si>
  <si>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</si>
  <si>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</si>
  <si>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</si>
  <si>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</si>
  <si>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</si>
  <si>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</si>
  <si>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</si>
  <si>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</si>
  <si>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</si>
  <si>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</si>
  <si>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</si>
  <si>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</si>
  <si>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</si>
  <si>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</si>
  <si>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</si>
  <si>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</si>
  <si>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</si>
  <si>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</si>
  <si>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6р.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</si>
  <si>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</si>
  <si>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</si>
  <si>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</si>
  <si>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</si>
  <si>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</si>
  <si>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</si>
  <si>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</si>
  <si>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</si>
  <si>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</si>
  <si>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</si>
  <si>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</si>
  <si>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</si>
  <si>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</si>
  <si>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</si>
  <si>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</si>
  <si>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</si>
  <si>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</si>
  <si>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</si>
  <si>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</si>
  <si>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</si>
  <si>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</si>
  <si>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</si>
  <si>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</si>
  <si>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</si>
  <si>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</si>
  <si>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</si>
  <si>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</si>
  <si>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</si>
  <si>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</si>
  <si>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</si>
  <si>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</si>
  <si>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</si>
  <si>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</si>
  <si>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</si>
  <si>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</si>
  <si>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</si>
  <si>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</si>
  <si>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</si>
  <si>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</si>
  <si>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</si>
  <si>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</si>
  <si>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</si>
  <si>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</si>
  <si>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</si>
  <si>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</si>
  <si>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</si>
  <si>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</si>
  <si>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</si>
  <si>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</si>
  <si>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</si>
  <si>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</si>
  <si>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</si>
  <si>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</si>
  <si>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</si>
  <si>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</si>
  <si>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</si>
  <si>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</si>
  <si>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</si>
  <si>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</si>
  <si>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</si>
  <si>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</si>
  <si>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</si>
  <si>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</si>
  <si>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</si>
  <si>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</si>
  <si>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</si>
  <si>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</si>
  <si>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</si>
  <si>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</si>
  <si>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</si>
  <si>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</si>
  <si>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</si>
  <si>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</si>
  <si>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</si>
  <si>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</si>
  <si>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</si>
  <si>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</si>
  <si>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</si>
  <si>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</si>
  <si>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</si>
  <si>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</si>
  <si>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</si>
  <si>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</si>
  <si>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</si>
  <si>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</si>
  <si>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</si>
  <si>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</si>
  <si>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</si>
  <si>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</si>
  <si>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</si>
  <si>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</si>
  <si>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</si>
  <si>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</si>
  <si>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</si>
  <si>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</si>
  <si>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</si>
  <si>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</si>
  <si>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</si>
  <si>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</si>
  <si>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</si>
  <si>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</si>
  <si>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</si>
  <si>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</si>
  <si>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</si>
  <si>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</si>
  <si>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2р.</t>
  </si>
  <si>
    <t>скотіш</t>
  </si>
  <si>
    <t xml:space="preserve"> При цьому витрачено </t>
  </si>
  <si>
    <t>йорк</t>
  </si>
  <si>
    <t>8р.</t>
  </si>
  <si>
    <t>071121</t>
  </si>
  <si>
    <t>11.23</t>
  </si>
  <si>
    <t>Орел М.Е.</t>
  </si>
  <si>
    <t>П.Тичини - 5А/21</t>
  </si>
  <si>
    <t xml:space="preserve">1) „Purevax RCPCh”, біофабрики Merial ,  серія № </t>
  </si>
  <si>
    <t>L493897</t>
  </si>
  <si>
    <t>01.23</t>
  </si>
  <si>
    <t>05.23</t>
  </si>
  <si>
    <t>2)„Рабізін R”, біофабрики Merial   серія</t>
  </si>
  <si>
    <t>04.24</t>
  </si>
  <si>
    <t>06.23</t>
  </si>
  <si>
    <t>р.</t>
  </si>
  <si>
    <t>08.24</t>
  </si>
  <si>
    <t>53266 OB</t>
  </si>
  <si>
    <t>ши-тцу</t>
  </si>
  <si>
    <t>5р.</t>
  </si>
  <si>
    <t>A300 A01</t>
  </si>
  <si>
    <t>06.24</t>
  </si>
  <si>
    <t xml:space="preserve"> A677C01</t>
  </si>
  <si>
    <t>Меліса</t>
  </si>
  <si>
    <t>588344</t>
  </si>
  <si>
    <t xml:space="preserve"> 01.25</t>
  </si>
  <si>
    <t>шпіц</t>
  </si>
  <si>
    <t>2</t>
  </si>
  <si>
    <t xml:space="preserve">Дніпровського р-ну,  не були зареєстровані  випадки захворювання тварин </t>
  </si>
  <si>
    <t xml:space="preserve"> заразними хворобами.</t>
  </si>
  <si>
    <t>Оскар</t>
  </si>
  <si>
    <t>Рей</t>
  </si>
  <si>
    <t>E18682</t>
  </si>
  <si>
    <t>3)„Рабізін R”, біофабрики Merial   серія</t>
  </si>
  <si>
    <t>E43868</t>
  </si>
  <si>
    <t>01.10.2023</t>
  </si>
  <si>
    <t>Рудницька О.О.</t>
  </si>
  <si>
    <t>П.Тичини - 14 а / 201</t>
  </si>
  <si>
    <t>Річард</t>
  </si>
  <si>
    <t>Балабан А.І.</t>
  </si>
  <si>
    <t>Дніпровська - 13/43</t>
  </si>
  <si>
    <t>Джері</t>
  </si>
  <si>
    <t>нім.вівч.</t>
  </si>
  <si>
    <t>чихуа</t>
  </si>
  <si>
    <t>кокер</t>
  </si>
  <si>
    <t>4р.</t>
  </si>
  <si>
    <t>Коньков О.Р.</t>
  </si>
  <si>
    <t>П.Тичини - 10/60</t>
  </si>
  <si>
    <t>Доллі</t>
  </si>
  <si>
    <t xml:space="preserve">5) „Нобівак RL”, біофабрики Інтервет серія </t>
  </si>
  <si>
    <t xml:space="preserve"> 11.23</t>
  </si>
  <si>
    <t xml:space="preserve">3) „Вангард+”, біофабрики Zoetis,  серія </t>
  </si>
  <si>
    <t>A564447A</t>
  </si>
  <si>
    <t xml:space="preserve">4) „Лептоферм”, біофабрики Zoetis,  серія </t>
  </si>
  <si>
    <t>581530</t>
  </si>
  <si>
    <t>12.23</t>
  </si>
  <si>
    <t xml:space="preserve">9) „Нобівак RL”, біофабрики Інтервет серія </t>
  </si>
  <si>
    <t xml:space="preserve">10) „Нобівак RL”, біофабрики Інтервет серія </t>
  </si>
  <si>
    <t>Лікар ветеринарної медицини</t>
  </si>
  <si>
    <t>Бобир К.Г.</t>
  </si>
  <si>
    <t>Лютий</t>
  </si>
  <si>
    <t>лютого</t>
  </si>
  <si>
    <t>Омельченко А.В.</t>
  </si>
  <si>
    <t>Дніпровська - 5а/193</t>
  </si>
  <si>
    <t>Кухарук У.Р.</t>
  </si>
  <si>
    <t>П.Тичини - 4/23</t>
  </si>
  <si>
    <t>Северус</t>
  </si>
  <si>
    <t>Смулка А.І.</t>
  </si>
  <si>
    <t>Маяковського - 72б/120</t>
  </si>
  <si>
    <t>Тигран</t>
  </si>
  <si>
    <t>Іпатьева В.О.</t>
  </si>
  <si>
    <t>Березняківска - 16 / 211</t>
  </si>
  <si>
    <t>Катана</t>
  </si>
  <si>
    <t>Касперська О.В.</t>
  </si>
  <si>
    <t>Ентузіастів - 11/1/122</t>
  </si>
  <si>
    <t>Лямур</t>
  </si>
  <si>
    <t>Джос В.П.</t>
  </si>
  <si>
    <t>Шумського - 3/70</t>
  </si>
  <si>
    <t>Фей</t>
  </si>
  <si>
    <t>регдол</t>
  </si>
  <si>
    <t>Тіса</t>
  </si>
  <si>
    <t>Гордиенко О.С.</t>
  </si>
  <si>
    <t>Дніпровська - д9а / 22</t>
  </si>
  <si>
    <t>Абрикос</t>
  </si>
  <si>
    <t>Ема</t>
  </si>
  <si>
    <t>Макс</t>
  </si>
  <si>
    <t>Пусік</t>
  </si>
  <si>
    <t>8м.</t>
  </si>
  <si>
    <t>Маша</t>
  </si>
  <si>
    <t>Павлуша</t>
  </si>
  <si>
    <t xml:space="preserve"> 21.01.2022 по 20.02.2023 року </t>
  </si>
  <si>
    <t xml:space="preserve">2) „Дефенсор-3”, біофабрики Зоетіс серія № </t>
  </si>
  <si>
    <t>595584</t>
  </si>
  <si>
    <t>11.2023</t>
  </si>
  <si>
    <t xml:space="preserve">4) „Нобівак RL”, біофабрики Інтервет серія </t>
  </si>
  <si>
    <t xml:space="preserve">4) „Нобівак R”, біофабрики Інтервет серія </t>
  </si>
  <si>
    <t>A450A02</t>
  </si>
  <si>
    <t xml:space="preserve">5) „Рабістар”, б-ки Укрветпродпостач серія </t>
  </si>
  <si>
    <t>Адамов О.В.</t>
  </si>
  <si>
    <t>Науки - 30/1</t>
  </si>
  <si>
    <t>Умка</t>
  </si>
  <si>
    <t>5м.</t>
  </si>
  <si>
    <t>Голуб С.А.</t>
  </si>
  <si>
    <t>Березняківска - 38/157</t>
  </si>
  <si>
    <t>Ламборжині</t>
  </si>
  <si>
    <t>Піскова Ю.Г.</t>
  </si>
  <si>
    <t>Дніпровська - 5а / 155</t>
  </si>
  <si>
    <t>Мрія</t>
  </si>
  <si>
    <t>Герніченко Г.Д.</t>
  </si>
  <si>
    <t>Шумського - 8а/123</t>
  </si>
  <si>
    <t>Петя</t>
  </si>
  <si>
    <t>10м.</t>
  </si>
  <si>
    <t>Білоус Д.В.</t>
  </si>
  <si>
    <t>Шумського - 1а / 44</t>
  </si>
  <si>
    <t>Тео</t>
  </si>
  <si>
    <t>Ніколенко Д.В.</t>
  </si>
  <si>
    <t>Дніпровська - 9/74</t>
  </si>
  <si>
    <t>Кася</t>
  </si>
  <si>
    <t>7м.</t>
  </si>
  <si>
    <t>Базілік</t>
  </si>
  <si>
    <t>Кирик Т.М.</t>
  </si>
  <si>
    <t>Бучми - 7/143</t>
  </si>
  <si>
    <t>Лео</t>
  </si>
  <si>
    <t>Тріщук К.І.</t>
  </si>
  <si>
    <t>Соборності - 17/1256</t>
  </si>
  <si>
    <t>Сіма</t>
  </si>
  <si>
    <t xml:space="preserve">2) „Purevax RCPCh”, біофабрики Merial ,  серія № </t>
  </si>
  <si>
    <t>L496942</t>
  </si>
  <si>
    <t xml:space="preserve">3) „Нобівак Tricat”, б-ки Інтервет, серія  № </t>
  </si>
  <si>
    <t xml:space="preserve"> A417E03</t>
  </si>
  <si>
    <t xml:space="preserve">4)”Фелоцел 4” біофабрики Зоетіс,  серія № </t>
  </si>
  <si>
    <t xml:space="preserve">5)”Фелоцел 4” біофабрики Зоетіс,  серія № </t>
  </si>
  <si>
    <t>558865 OB</t>
  </si>
  <si>
    <t>Муренко В.А.</t>
  </si>
  <si>
    <t>Дніпровська - 9/45</t>
  </si>
  <si>
    <t>Сімба</t>
  </si>
  <si>
    <t>Машьянова В.Ю.</t>
  </si>
  <si>
    <t>Шумського - 3Г/123</t>
  </si>
  <si>
    <t>Арт</t>
  </si>
  <si>
    <t>Моніка</t>
  </si>
  <si>
    <t>самоїд</t>
  </si>
  <si>
    <t>Журавель С.І.</t>
  </si>
  <si>
    <t>П.Тичини - 5 /168</t>
  </si>
  <si>
    <t>Тейл</t>
  </si>
  <si>
    <t>такса</t>
  </si>
  <si>
    <t>Дементьева Л.В.</t>
  </si>
  <si>
    <t>Березняківска - 22 б / 11</t>
  </si>
  <si>
    <t>Марта</t>
  </si>
  <si>
    <t>голд.ретр.</t>
  </si>
  <si>
    <t>Філоненко Ю.М.</t>
  </si>
  <si>
    <t>Шумського - 3г /371</t>
  </si>
  <si>
    <t>Рябошапка М.В.</t>
  </si>
  <si>
    <t>Шумського - 4А /94</t>
  </si>
  <si>
    <t>Томас</t>
  </si>
  <si>
    <t>тойтер'єр</t>
  </si>
  <si>
    <t>Гончаренко В.Б.</t>
  </si>
  <si>
    <t>Шумського - 3г/141</t>
  </si>
  <si>
    <t>Роні</t>
  </si>
  <si>
    <t>Тимофєєв П.А.</t>
  </si>
  <si>
    <t>Дніпровська - 13 / 133</t>
  </si>
  <si>
    <t>Митюк О.Г.</t>
  </si>
  <si>
    <t>Бучми - 8/310</t>
  </si>
  <si>
    <t>Дейзі</t>
  </si>
  <si>
    <t>Шелбі</t>
  </si>
  <si>
    <t>10р.</t>
  </si>
  <si>
    <t>Томилина А.А.</t>
  </si>
  <si>
    <t>Дніпровська - 11а/212</t>
  </si>
  <si>
    <t>Снупи</t>
  </si>
  <si>
    <t>Єрошенко Н.В.</t>
  </si>
  <si>
    <t>Богаевського - 1/37 / 53</t>
  </si>
  <si>
    <t>Тейвас</t>
  </si>
  <si>
    <t>ам.стаф</t>
  </si>
  <si>
    <t>Кравчук С.Л.</t>
  </si>
  <si>
    <t>Шумського - 8/190</t>
  </si>
  <si>
    <t>Блек</t>
  </si>
  <si>
    <t>Коврига Н.О.</t>
  </si>
  <si>
    <t>Березняківска - 36 / 77</t>
  </si>
  <si>
    <t>Филя</t>
  </si>
  <si>
    <t>Медзик Т.В.</t>
  </si>
  <si>
    <t>Дніпровська - 11 а / 129</t>
  </si>
  <si>
    <t>Джессі</t>
  </si>
  <si>
    <t>Нестеришина С.О.</t>
  </si>
  <si>
    <t>С.Ліфаря - 11а/143</t>
  </si>
  <si>
    <t>Пепа</t>
  </si>
  <si>
    <t>мопс</t>
  </si>
  <si>
    <t>Мізернюк В.В.</t>
  </si>
  <si>
    <t>Березняківска - 38Г/28</t>
  </si>
  <si>
    <t>Джесі</t>
  </si>
  <si>
    <t>14р.</t>
  </si>
  <si>
    <t>A300 A02</t>
  </si>
  <si>
    <t xml:space="preserve">6) „Рабістар”, біофабрики Укрветпродпостач серія </t>
  </si>
  <si>
    <t>Клименко А.П.</t>
  </si>
  <si>
    <t>Миколайчука - 9/20</t>
  </si>
  <si>
    <t>Хелла</t>
  </si>
  <si>
    <t>Чорна Н.С.</t>
  </si>
  <si>
    <t>Злагоди - 35(чс)</t>
  </si>
  <si>
    <t>Юміко</t>
  </si>
  <si>
    <t xml:space="preserve">1) „Еурікан DHPPi2-multi”, б-ки Інтервет, серія </t>
  </si>
  <si>
    <t>L480030</t>
  </si>
  <si>
    <t xml:space="preserve"> 03.24</t>
  </si>
  <si>
    <t>6</t>
  </si>
  <si>
    <t xml:space="preserve">2) „Вангард+”, біофабрики Zoetis,  серія </t>
  </si>
  <si>
    <t>599024A</t>
  </si>
  <si>
    <t xml:space="preserve"> 09.23</t>
  </si>
  <si>
    <t>4</t>
  </si>
  <si>
    <t>592921A</t>
  </si>
  <si>
    <t xml:space="preserve">5) „Лептоферм”, біофабрики Zoetis,  серія </t>
  </si>
  <si>
    <t>614252</t>
  </si>
  <si>
    <t xml:space="preserve">6) „Нобівак DHPPi”, б-ки Інтервет, серія </t>
  </si>
  <si>
    <t>7) „Дурамун 5L4”, б-ки Зоетіс, cерія</t>
  </si>
  <si>
    <t>8) „Дурамун рідк. компонент”, б-ки Зоетіс, cерія</t>
  </si>
  <si>
    <t xml:space="preserve"> 511532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</si>
</sst>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b/>
      <u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7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5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35" fillId="0" borderId="0" xfId="1" applyFill="1"/>
    <xf numFmtId="0" fontId="0" fillId="0" borderId="0" xfId="1" applyNumberFormat="1" applyFont="1" applyFill="1" applyAlignment="1"/>
    <xf numFmtId="0" fontId="42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2" fillId="0" borderId="15" xfId="1" applyNumberFormat="1" applyFont="1" applyFill="1" applyBorder="1" applyAlignment="1">
      <alignment horizontal="left" vertical="center"/>
    </xf>
    <xf numFmtId="0" fontId="42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0" fontId="0" fillId="0" borderId="2" xfId="0" applyBorder="1"/>
    <xf numFmtId="165" fontId="2" fillId="0" borderId="0" xfId="0" applyNumberFormat="1" applyFont="1" applyBorder="1" applyAlignment="1" applyProtection="1">
      <alignment vertical="center"/>
      <protection locked="0"/>
    </xf>
    <xf numFmtId="0" fontId="19" fillId="0" borderId="3" xfId="0" applyFont="1" applyBorder="1" applyAlignment="1">
      <alignment horizontal="center" vertical="center"/>
    </xf>
    <xf numFmtId="0" fontId="30" fillId="0" borderId="8" xfId="0" applyFont="1" applyFill="1" applyBorder="1" applyAlignment="1">
      <alignment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 applyFill="1" applyBorder="1" applyAlignment="1">
      <alignment horizontal="center" vertical="center" wrapText="1"/>
    </xf>
    <xf numFmtId="0" fontId="16" fillId="0" borderId="0" xfId="0" applyFont="1"/>
    <xf numFmtId="49" fontId="16" fillId="0" borderId="0" xfId="0" applyNumberFormat="1" applyFont="1"/>
    <xf numFmtId="0" fontId="7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</cellXfs>
  <cellStyles count="3">
    <cellStyle name="Звичайний" xfId="0" builtinId="0"/>
    <cellStyle name="Обычный 2" xfId="1"/>
    <cellStyle name="Обычный 3" xfId="2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4;&#1080;&#1076;&#1082;&#1080;&#1081;%20&#1079;&#1074;&#1110;&#1090;%2002.202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%20&#1069;&#1087;&#1080;&#1079;&#1086;&#1090;&#1086;&#1083;&#1086;&#1075;/2022_&#1079;%20&#1078;&#1086;&#1074;&#1090;&#1085;&#1103;/11.2022%20-%20&#1084;&#1110;&#1089;&#1103;&#1095;&#1085;&#1080;&#1081;/&#1064;&#1074;&#1080;&#1076;&#1082;&#1080;&#1081;%20&#1079;&#1074;&#1110;&#1090;%2011.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боче"/>
      <sheetName val="Кішки"/>
      <sheetName val="Собаки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37" dataDxfId="36">
  <autoFilter ref="AQ2:AQ20"/>
  <tableColumns count="1">
    <tableColumn id="1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34">
  <autoFilter ref="AS2:AS42"/>
  <tableColumns count="1">
    <tableColumn id="1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32" dataDxfId="30" headerRowBorderDxfId="31" tableBorderDxfId="29" headerRowCellStyle="Обычный 2" dataCellStyle="Обычный 2">
  <autoFilter ref="F2:I5"/>
  <tableColumns count="4">
    <tableColumn id="1" name="&quot;Дурамун Плюс 5L4&quot;, б-ки Зоетіс" dataDxfId="28" dataCellStyle="Обычный 2"/>
    <tableColumn id="2" name="„Дурамун Плюс CVK”, б-ки Зоетіс" dataDxfId="27" dataCellStyle="Обычный 2"/>
    <tableColumn id="3" name="жид.комп. Дурамун_Плюс_5L4" dataDxfId="26" dataCellStyle="Обычный 2"/>
    <tableColumn id="4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Вакцини5" displayName="Вакцини5" ref="B2:N5" totalsRowShown="0" headerRowDxfId="24" dataDxfId="22" headerRowBorderDxfId="23" tableBorderDxfId="21" headerRowCellStyle="Обычный 2" dataCellStyle="Обычный 2">
  <autoFilter ref="B2:N5"/>
  <tableColumns count="13">
    <tableColumn id="1" name="&quot;Дурамун Плюс 5L4&quot;, б-ки Зоетіс" dataDxfId="20" dataCellStyle="Обычный 2"/>
    <tableColumn id="2" name="„Дурамун Плюс CVK”, б-ки Зоетіс" dataDxfId="19" dataCellStyle="Обычный 2"/>
    <tableColumn id="3" name="жид.комп. Дурамун_Плюс_5L4, б-ки Зоетіс" dataDxfId="18" dataCellStyle="Обычный 2"/>
    <tableColumn id="4" name="„Нобівак DHPPi”, б-ки Інтервет" dataDxfId="17" dataCellStyle="Обычный 2"/>
    <tableColumn id="5" name="„Нобівак L4”, б-ки Інтервет" dataDxfId="16" dataCellStyle="Обычный 2"/>
    <tableColumn id="6" name="„Нобівак L”, б-ки Інтервет" dataDxfId="15" dataCellStyle="Обычный 2"/>
    <tableColumn id="7" name="„Нобівак RL”, б-ки Інтервет" dataDxfId="14" dataCellStyle="Обычный 2"/>
    <tableColumn id="8" name="„Біокан  DHPPi+L”,  б-ки Bioveta" dataDxfId="13" dataCellStyle="Обычный 2"/>
    <tableColumn id="9" name="„Біокан  DHPPi+RL”,  б-ки Bioveta" dataDxfId="12" dataCellStyle="Обычный 2"/>
    <tableColumn id="10" name=" „Вангард+5L”, біофабрики Zoetis" dataDxfId="11" dataCellStyle="Обычный 2"/>
    <tableColumn id="11" name=" „Лептоферм”, біофабрики Zoetis" dataDxfId="10" dataCellStyle="Обычный 2"/>
    <tableColumn id="12" name=" „Вангард_CV”, біофабрики Zoetis" dataDxfId="9" dataCellStyle="Обычный 2"/>
    <tableColumn id="13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Кіт_серія_номер" displayName="Кіт_серія_номер" ref="B3:E5" totalsRowShown="0" headerRowDxfId="7" headerRowBorderDxfId="6" tableBorderDxfId="5" headerRowCellStyle="Обычный 2" dataCellStyle="Обычный 2">
  <autoFilter ref="B3:E5"/>
  <tableColumns count="4">
    <tableColumn id="1" name="”Фелоцел 4” біофабрики Зоетіс" dataCellStyle="Обычный 2"/>
    <tableColumn id="2" name=" „Біофел PCH”,  б-ки Bioveta" dataCellStyle="Обычный 2"/>
    <tableColumn id="3" name=" „Біофел PCHR”,  б-ки Bioveta" dataCellStyle="Обычный 2"/>
    <tableColumn id="4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7" displayName="Таблица7" ref="B3:E6" totalsRowShown="0" dataDxfId="4">
  <autoFilter ref="B3:E6"/>
  <tableColumns count="4">
    <tableColumn id="1" name="„Рабізін R”, біофабрики Merial" dataDxfId="3" dataCellStyle="Обычный 2"/>
    <tableColumn id="2" name="„Дефенсор-3”, біофабрики Зоетіс" dataDxfId="2" dataCellStyle="Обычный 2"/>
    <tableColumn id="3" name=" „Рабістар”, біофабрики Укрветпродпостач" dataDxfId="1"/>
    <tableColumn id="4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58" customWidth="1"/>
    <col min="42" max="16384" width="8.6640625" style="58"/>
  </cols>
  <sheetData>
    <row r="4" spans="1:36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" x14ac:dyDescent="0.3">
      <c r="A9" s="162" t="s">
        <v>0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3" t="s">
        <v>1</v>
      </c>
      <c r="S9" s="163"/>
      <c r="T9" s="163"/>
      <c r="U9" s="163"/>
      <c r="V9" s="163"/>
      <c r="W9" s="163"/>
      <c r="X9" s="163"/>
      <c r="Y9" s="60"/>
      <c r="Z9" s="164" t="s">
        <v>2</v>
      </c>
      <c r="AA9" s="164"/>
      <c r="AB9" s="164"/>
      <c r="AC9" s="164"/>
      <c r="AD9" s="164"/>
      <c r="AE9" s="164"/>
      <c r="AF9" s="164"/>
      <c r="AG9" s="164"/>
      <c r="AH9" s="164"/>
      <c r="AI9" s="164"/>
      <c r="AJ9" s="164"/>
    </row>
    <row r="10" spans="1:36" ht="18.75" customHeight="1" x14ac:dyDescent="0.3">
      <c r="A10" s="165" t="s">
        <v>3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 t="s">
        <v>4</v>
      </c>
      <c r="S10" s="165"/>
      <c r="T10" s="165"/>
      <c r="U10" s="165"/>
      <c r="V10" s="165"/>
      <c r="W10" s="165"/>
      <c r="X10" s="165"/>
      <c r="Y10" s="60"/>
      <c r="Z10" s="166" t="s">
        <v>5</v>
      </c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</row>
    <row r="11" spans="1:36" ht="18" x14ac:dyDescent="0.3">
      <c r="A11" s="165"/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60"/>
      <c r="Z11" s="166" t="s">
        <v>6</v>
      </c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</row>
    <row r="12" spans="1:36" ht="18" x14ac:dyDescent="0.3">
      <c r="A12" s="165"/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60"/>
      <c r="Z12" s="166" t="s">
        <v>7</v>
      </c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</row>
    <row r="13" spans="1:36" ht="18" x14ac:dyDescent="0.3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60"/>
      <c r="Z13" s="166" t="s">
        <v>8</v>
      </c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</row>
    <row r="14" spans="1:36" ht="18" x14ac:dyDescent="0.3">
      <c r="A14" s="165"/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60"/>
      <c r="Z14" s="167" t="s">
        <v>9</v>
      </c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</row>
    <row r="15" spans="1:36" ht="18" x14ac:dyDescent="0.3">
      <c r="A15" s="165"/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60"/>
      <c r="Z15" s="167" t="s">
        <v>10</v>
      </c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</row>
    <row r="16" spans="1:36" ht="18" x14ac:dyDescent="0.3">
      <c r="A16" s="165"/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60"/>
      <c r="Z16" s="168" t="s">
        <v>11</v>
      </c>
      <c r="AA16" s="168"/>
      <c r="AB16" s="168"/>
      <c r="AC16" s="168"/>
      <c r="AD16" s="168"/>
      <c r="AE16" s="168"/>
      <c r="AF16" s="168"/>
      <c r="AG16" s="60"/>
      <c r="AH16" s="60"/>
      <c r="AI16" s="60"/>
      <c r="AJ16" s="60"/>
    </row>
    <row r="17" spans="1:36" x14ac:dyDescent="0.3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" x14ac:dyDescent="0.3">
      <c r="A18" s="169" t="s">
        <v>12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</row>
    <row r="19" spans="1:36" ht="18" x14ac:dyDescent="0.3">
      <c r="A19" s="169" t="s">
        <v>13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</row>
    <row r="20" spans="1:36" ht="18" x14ac:dyDescent="0.3">
      <c r="A20" s="169" t="s">
        <v>14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</row>
    <row r="21" spans="1:36" ht="15" customHeight="1" x14ac:dyDescent="0.3">
      <c r="A21" s="170" t="s">
        <v>15</v>
      </c>
      <c r="B21" s="170"/>
      <c r="C21" s="170"/>
      <c r="D21" s="170"/>
      <c r="E21" s="170"/>
      <c r="F21" s="170" t="s">
        <v>16</v>
      </c>
      <c r="G21" s="170"/>
      <c r="H21" s="170"/>
      <c r="I21" s="170"/>
      <c r="J21" s="170"/>
      <c r="K21" s="170" t="s">
        <v>17</v>
      </c>
      <c r="L21" s="170"/>
      <c r="M21" s="170"/>
      <c r="N21" s="170"/>
      <c r="O21" s="170" t="s">
        <v>18</v>
      </c>
      <c r="P21" s="170"/>
      <c r="Q21" s="170"/>
      <c r="R21" s="170"/>
      <c r="S21" s="170" t="s">
        <v>19</v>
      </c>
      <c r="T21" s="170"/>
      <c r="U21" s="170"/>
      <c r="V21" s="170"/>
      <c r="W21" s="170"/>
      <c r="X21" s="170"/>
      <c r="Y21" s="171" t="s">
        <v>20</v>
      </c>
      <c r="Z21" s="171"/>
      <c r="AA21" s="171"/>
      <c r="AB21" s="171"/>
      <c r="AC21" s="171"/>
      <c r="AD21" s="171"/>
      <c r="AE21" s="171"/>
      <c r="AF21" s="171"/>
      <c r="AG21" s="171"/>
      <c r="AH21" s="171"/>
      <c r="AI21" s="172"/>
      <c r="AJ21" s="172"/>
    </row>
    <row r="22" spans="1:36" ht="15" customHeight="1" x14ac:dyDescent="0.3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2"/>
      <c r="AJ22" s="172"/>
    </row>
    <row r="23" spans="1:36" ht="15" customHeight="1" x14ac:dyDescent="0.3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2"/>
      <c r="AJ23" s="172"/>
    </row>
    <row r="24" spans="1:36" ht="15" customHeight="1" x14ac:dyDescent="0.3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2"/>
      <c r="AJ24" s="172"/>
    </row>
    <row r="25" spans="1:36" ht="15" customHeight="1" x14ac:dyDescent="0.3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2"/>
      <c r="AJ25" s="172"/>
    </row>
    <row r="26" spans="1:36" ht="15" customHeight="1" x14ac:dyDescent="0.35">
      <c r="A26" s="178" t="s">
        <v>21</v>
      </c>
      <c r="B26" s="178"/>
      <c r="C26" s="178"/>
      <c r="D26" s="178"/>
      <c r="E26" s="178"/>
      <c r="F26" s="176">
        <v>2</v>
      </c>
      <c r="G26" s="176"/>
      <c r="H26" s="176"/>
      <c r="I26" s="176"/>
      <c r="J26" s="176"/>
      <c r="K26" s="173">
        <v>3</v>
      </c>
      <c r="L26" s="173"/>
      <c r="M26" s="173"/>
      <c r="N26" s="173"/>
      <c r="O26" s="173">
        <v>4</v>
      </c>
      <c r="P26" s="173"/>
      <c r="Q26" s="173"/>
      <c r="R26" s="173"/>
      <c r="S26" s="173">
        <v>5</v>
      </c>
      <c r="T26" s="173"/>
      <c r="U26" s="173"/>
      <c r="V26" s="173"/>
      <c r="W26" s="173"/>
      <c r="X26" s="173"/>
      <c r="Y26" s="173">
        <v>6</v>
      </c>
      <c r="Z26" s="173"/>
      <c r="AA26" s="173"/>
      <c r="AB26" s="173"/>
      <c r="AC26" s="173"/>
      <c r="AD26" s="173"/>
      <c r="AE26" s="173"/>
      <c r="AF26" s="173"/>
      <c r="AG26" s="173"/>
      <c r="AH26" s="173"/>
      <c r="AI26" s="174">
        <v>7</v>
      </c>
      <c r="AJ26" s="174"/>
    </row>
    <row r="27" spans="1:36" ht="18.75" customHeight="1" x14ac:dyDescent="0.3">
      <c r="A27" s="175">
        <v>2951615791</v>
      </c>
      <c r="B27" s="175"/>
      <c r="C27" s="175"/>
      <c r="D27" s="175"/>
      <c r="E27" s="175"/>
      <c r="F27" s="176"/>
      <c r="G27" s="176"/>
      <c r="H27" s="176"/>
      <c r="I27" s="176"/>
      <c r="J27" s="176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</row>
    <row r="28" spans="1:36" ht="15" customHeight="1" x14ac:dyDescent="0.3">
      <c r="A28" s="175"/>
      <c r="B28" s="175"/>
      <c r="C28" s="175"/>
      <c r="D28" s="175"/>
      <c r="E28" s="175"/>
      <c r="F28" s="176"/>
      <c r="G28" s="176"/>
      <c r="H28" s="176"/>
      <c r="I28" s="176"/>
      <c r="J28" s="176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</row>
    <row r="29" spans="1:36" x14ac:dyDescent="0.3">
      <c r="A29" s="175"/>
      <c r="B29" s="175"/>
      <c r="C29" s="175"/>
      <c r="D29" s="175"/>
      <c r="E29" s="175"/>
      <c r="F29" s="176"/>
      <c r="G29" s="176"/>
      <c r="H29" s="176"/>
      <c r="I29" s="176"/>
      <c r="J29" s="176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</row>
    <row r="30" spans="1:36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6" x14ac:dyDescent="0.3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3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" x14ac:dyDescent="0.35">
      <c r="A36" s="59"/>
    </row>
    <row r="37" spans="1:36" ht="18" x14ac:dyDescent="0.35">
      <c r="A37" s="59"/>
    </row>
    <row r="38" spans="1:36" ht="18" x14ac:dyDescent="0.35">
      <c r="A38" s="59"/>
    </row>
    <row r="39" spans="1:36" ht="18" x14ac:dyDescent="0.35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58"/>
  <sheetViews>
    <sheetView zoomScaleNormal="100" workbookViewId="0">
      <selection activeCell="AA22" activeCellId="1" sqref="AB26 AA22"/>
    </sheetView>
  </sheetViews>
  <sheetFormatPr defaultColWidth="8.6640625" defaultRowHeight="14.4" x14ac:dyDescent="0.3"/>
  <cols>
    <col min="1" max="28" width="3.6640625" customWidth="1"/>
    <col min="29" max="29" width="34.21875" bestFit="1" customWidth="1"/>
    <col min="30" max="30" width="3" bestFit="1" customWidth="1"/>
    <col min="1007" max="1008" width="11.5546875" customWidth="1"/>
  </cols>
  <sheetData>
    <row r="1" spans="1:23" ht="15" customHeight="1" x14ac:dyDescent="0.3">
      <c r="A1" s="231" t="s">
        <v>60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99"/>
    </row>
    <row r="2" spans="1:23" ht="15" customHeight="1" x14ac:dyDescent="0.3">
      <c r="A2" s="230" t="s">
        <v>61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98"/>
    </row>
    <row r="3" spans="1:23" ht="15" customHeight="1" x14ac:dyDescent="0.3">
      <c r="A3" s="231" t="s">
        <v>62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99"/>
    </row>
    <row r="4" spans="1:23" ht="15" customHeight="1" x14ac:dyDescent="0.3">
      <c r="A4" s="215">
        <v>20</v>
      </c>
      <c r="B4" s="215"/>
      <c r="C4" s="216" t="str">
        <f>'2-я 1-ВЕТ'!D33</f>
        <v>лютого</v>
      </c>
      <c r="D4" s="216"/>
      <c r="E4" s="216"/>
      <c r="F4" s="216"/>
      <c r="G4" s="215">
        <f>'2-я 1-ВЕТ'!S3</f>
        <v>2023</v>
      </c>
      <c r="H4" s="215"/>
      <c r="I4" s="80" t="s">
        <v>144</v>
      </c>
      <c r="J4" s="80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</row>
    <row r="5" spans="1:23" ht="15" customHeight="1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spans="1:23" ht="15" customHeight="1" x14ac:dyDescent="0.3">
      <c r="A6" s="190" t="s">
        <v>63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00"/>
    </row>
    <row r="7" spans="1:23" ht="15" customHeight="1" x14ac:dyDescent="0.3">
      <c r="A7" s="10" t="s">
        <v>131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6" x14ac:dyDescent="0.3">
      <c r="A8" s="31" t="s">
        <v>123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 t="s">
        <v>66</v>
      </c>
      <c r="B9" s="1"/>
      <c r="C9" s="1"/>
      <c r="D9" s="1"/>
      <c r="E9" s="1"/>
      <c r="F9" s="1"/>
      <c r="G9" s="224" t="str">
        <f>'Акт собаки R'!G9</f>
        <v>Муренко В.А.</v>
      </c>
      <c r="H9" s="224"/>
      <c r="I9" s="224"/>
      <c r="J9" s="224"/>
      <c r="K9" s="224"/>
      <c r="L9" s="224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 t="s">
        <v>117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2" t="str">
        <f>'Акт коты PCHCh'!L10</f>
        <v xml:space="preserve"> 21.01.2022 по 20.02.2023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44" t="s">
        <v>243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232" t="s">
        <v>244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97"/>
    </row>
    <row r="13" spans="1:23" ht="15.6" x14ac:dyDescent="0.3">
      <c r="A13" s="27" t="s">
        <v>245</v>
      </c>
      <c r="B13" s="27"/>
      <c r="C13" s="27"/>
      <c r="D13" s="27"/>
      <c r="I13" s="14">
        <f>MAX('Список собаки L'!A5:A51)</f>
        <v>28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246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 t="s">
        <v>553</v>
      </c>
      <c r="B16" s="10"/>
      <c r="C16" s="1"/>
      <c r="D16" s="1"/>
      <c r="E16" s="1"/>
      <c r="F16" s="1"/>
      <c r="G16" s="272"/>
      <c r="H16" s="272"/>
      <c r="I16" s="272"/>
      <c r="J16" s="10"/>
      <c r="K16" s="10"/>
      <c r="L16" s="10"/>
      <c r="M16" s="10"/>
      <c r="N16" s="1"/>
      <c r="O16" s="273"/>
      <c r="P16" s="83"/>
      <c r="Q16" s="240" t="s">
        <v>554</v>
      </c>
      <c r="R16" s="240"/>
      <c r="S16" s="240"/>
      <c r="T16" s="1"/>
      <c r="U16" s="1"/>
      <c r="V16" s="1"/>
      <c r="W16" s="1"/>
    </row>
    <row r="17" spans="1:25" ht="15.6" x14ac:dyDescent="0.3">
      <c r="A17" s="1"/>
      <c r="B17" s="1" t="s">
        <v>120</v>
      </c>
      <c r="C17" s="1"/>
      <c r="D17" s="1"/>
      <c r="E17" s="1"/>
      <c r="F17" s="274" t="s">
        <v>555</v>
      </c>
      <c r="G17" s="274"/>
      <c r="H17" s="274"/>
      <c r="I17" s="272"/>
      <c r="J17" s="10"/>
      <c r="K17" s="1" t="s">
        <v>132</v>
      </c>
      <c r="L17" s="10"/>
      <c r="M17" s="10"/>
      <c r="N17" s="1"/>
      <c r="O17" s="273"/>
      <c r="P17" s="83"/>
      <c r="T17" s="275" t="s">
        <v>556</v>
      </c>
      <c r="U17" s="276" t="str">
        <f>IF(COUNTIF(_______,T17),"доза",IF(COUNTIF(ДОЗИ,T17),"дози","доз"))</f>
        <v>доз</v>
      </c>
      <c r="V17" s="276"/>
      <c r="W17" s="1"/>
    </row>
    <row r="18" spans="1:25" ht="15.6" x14ac:dyDescent="0.3">
      <c r="A18" s="1" t="s">
        <v>557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/>
      <c r="O18" s="25"/>
      <c r="P18" s="228" t="s">
        <v>558</v>
      </c>
      <c r="Q18" s="228"/>
      <c r="R18" s="228"/>
      <c r="S18" s="228"/>
      <c r="T18" s="25"/>
      <c r="V18" s="1"/>
      <c r="W18" s="1"/>
    </row>
    <row r="19" spans="1:25" ht="15.6" x14ac:dyDescent="0.3">
      <c r="A19" s="1"/>
      <c r="B19" s="1" t="s">
        <v>120</v>
      </c>
      <c r="C19" s="1"/>
      <c r="D19" s="1"/>
      <c r="E19" s="1"/>
      <c r="F19" s="229">
        <v>45200</v>
      </c>
      <c r="G19" s="229"/>
      <c r="H19" s="229"/>
      <c r="I19" s="16"/>
      <c r="J19" s="17"/>
      <c r="K19" s="27" t="s">
        <v>132</v>
      </c>
      <c r="L19" s="17"/>
      <c r="M19" s="17"/>
      <c r="N19" s="1"/>
      <c r="O19" s="18"/>
      <c r="P19" s="19"/>
      <c r="T19" s="43" t="s">
        <v>383</v>
      </c>
      <c r="U19" s="1" t="str">
        <f>IF(COUNTIF(ДОЗА,T19),"доза",IF(COUNTIF(ДОЗИ,T19),"дози","доз"))</f>
        <v>дози</v>
      </c>
      <c r="V19" s="1"/>
      <c r="W19" s="1"/>
    </row>
    <row r="20" spans="1:25" ht="15.6" x14ac:dyDescent="0.3">
      <c r="A20" s="1" t="s">
        <v>407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O20" s="25"/>
      <c r="P20" s="228" t="s">
        <v>408</v>
      </c>
      <c r="Q20" s="228"/>
      <c r="R20" s="228"/>
      <c r="S20" s="228"/>
      <c r="T20" s="25"/>
      <c r="V20" s="1"/>
      <c r="W20" s="1"/>
    </row>
    <row r="21" spans="1:25" ht="15.6" x14ac:dyDescent="0.3">
      <c r="A21" s="1"/>
      <c r="B21" s="1" t="s">
        <v>120</v>
      </c>
      <c r="C21" s="1"/>
      <c r="D21" s="1"/>
      <c r="E21" s="1"/>
      <c r="F21" s="229" t="s">
        <v>559</v>
      </c>
      <c r="G21" s="229"/>
      <c r="H21" s="229"/>
      <c r="I21" s="16"/>
      <c r="J21" s="17"/>
      <c r="K21" s="27" t="s">
        <v>132</v>
      </c>
      <c r="L21" s="17"/>
      <c r="M21" s="17"/>
      <c r="N21" s="1"/>
      <c r="O21" s="18"/>
      <c r="P21" s="19"/>
      <c r="T21" s="43" t="s">
        <v>560</v>
      </c>
      <c r="U21" s="1" t="str">
        <f>IF(COUNTIF(ДОЗА,T21),"доза",IF(COUNTIF(ДОЗИ,T21),"дози","доз"))</f>
        <v>дози</v>
      </c>
      <c r="V21" s="1"/>
      <c r="W21" s="1"/>
    </row>
    <row r="22" spans="1:25" ht="15.6" x14ac:dyDescent="0.3">
      <c r="A22" s="1" t="s">
        <v>409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/>
      <c r="O22" s="25"/>
      <c r="P22" s="228" t="s">
        <v>410</v>
      </c>
      <c r="Q22" s="228"/>
      <c r="R22" s="228"/>
      <c r="S22" s="228"/>
      <c r="W22" s="1"/>
    </row>
    <row r="23" spans="1:25" ht="15.6" x14ac:dyDescent="0.3">
      <c r="A23" s="1"/>
      <c r="B23" s="1" t="s">
        <v>120</v>
      </c>
      <c r="C23" s="1"/>
      <c r="D23" s="1"/>
      <c r="E23" s="1"/>
      <c r="F23" s="229">
        <v>45566</v>
      </c>
      <c r="G23" s="229"/>
      <c r="H23" s="229"/>
      <c r="I23" s="16"/>
      <c r="J23" s="17"/>
      <c r="K23" s="27" t="s">
        <v>132</v>
      </c>
      <c r="L23" s="17"/>
      <c r="M23" s="17"/>
      <c r="N23" s="1"/>
      <c r="O23" s="18"/>
      <c r="P23" s="19"/>
      <c r="T23" s="43" t="s">
        <v>560</v>
      </c>
      <c r="U23" s="1" t="str">
        <f>IF(COUNTIF(ДОЗА,T23),"доза",IF(COUNTIF(ДОЗИ,T23),"дози","доз"))</f>
        <v>дози</v>
      </c>
      <c r="W23" s="1"/>
    </row>
    <row r="24" spans="1:25" ht="15.6" x14ac:dyDescent="0.3">
      <c r="A24" s="1" t="s">
        <v>562</v>
      </c>
      <c r="B24" s="10"/>
      <c r="C24" s="1"/>
      <c r="D24" s="1"/>
      <c r="E24" s="1"/>
      <c r="F24" s="1"/>
      <c r="G24" s="16"/>
      <c r="H24" s="16"/>
      <c r="I24" s="16"/>
      <c r="J24" s="17"/>
      <c r="K24" s="17"/>
      <c r="L24" s="17"/>
      <c r="M24" s="17"/>
      <c r="O24" s="25"/>
      <c r="P24" s="228" t="s">
        <v>563</v>
      </c>
      <c r="Q24" s="228"/>
      <c r="R24" s="228"/>
      <c r="S24" s="228"/>
      <c r="W24" s="1"/>
    </row>
    <row r="25" spans="1:25" ht="15.6" x14ac:dyDescent="0.3">
      <c r="A25" s="1"/>
      <c r="B25" s="1" t="s">
        <v>120</v>
      </c>
      <c r="C25" s="1"/>
      <c r="D25" s="1"/>
      <c r="E25" s="1"/>
      <c r="F25" s="229">
        <v>45992</v>
      </c>
      <c r="G25" s="229"/>
      <c r="H25" s="229"/>
      <c r="I25" s="16"/>
      <c r="J25" s="17"/>
      <c r="K25" s="27" t="s">
        <v>132</v>
      </c>
      <c r="L25" s="17"/>
      <c r="M25" s="17"/>
      <c r="N25" s="1"/>
      <c r="O25" s="18"/>
      <c r="P25" s="19"/>
      <c r="T25" s="43" t="s">
        <v>383</v>
      </c>
      <c r="U25" s="1" t="str">
        <f>IF(COUNTIF(ДОЗА,T25),"доза",IF(COUNTIF(ДОЗИ,T25),"дози","доз"))</f>
        <v>дози</v>
      </c>
      <c r="W25" s="1"/>
    </row>
    <row r="26" spans="1:25" ht="15.6" x14ac:dyDescent="0.3">
      <c r="A26" s="1" t="s">
        <v>564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O26" s="25"/>
      <c r="P26" s="228" t="s">
        <v>378</v>
      </c>
      <c r="Q26" s="228"/>
      <c r="R26" s="228"/>
      <c r="S26" s="228"/>
      <c r="V26" s="1"/>
      <c r="W26" s="1"/>
    </row>
    <row r="27" spans="1:25" ht="15.6" x14ac:dyDescent="0.3">
      <c r="A27" s="1"/>
      <c r="B27" s="1" t="s">
        <v>120</v>
      </c>
      <c r="C27" s="1"/>
      <c r="D27" s="1"/>
      <c r="E27" s="1"/>
      <c r="F27" s="228" t="s">
        <v>369</v>
      </c>
      <c r="G27" s="228"/>
      <c r="H27" s="228"/>
      <c r="I27" s="16"/>
      <c r="J27" s="17"/>
      <c r="K27" s="27" t="s">
        <v>132</v>
      </c>
      <c r="L27" s="17"/>
      <c r="M27" s="17"/>
      <c r="N27" s="1"/>
      <c r="O27" s="18"/>
      <c r="P27" s="19"/>
      <c r="T27" s="43" t="s">
        <v>560</v>
      </c>
      <c r="U27" s="1" t="str">
        <f>IF(COUNTIF(ДОЗА,T27),"доза",IF(COUNTIF(ДОЗИ,T27),"дози","доз"))</f>
        <v>дози</v>
      </c>
      <c r="V27" s="1"/>
      <c r="W27" s="1"/>
    </row>
    <row r="28" spans="1:25" ht="15.6" x14ac:dyDescent="0.3">
      <c r="A28" s="1" t="s">
        <v>565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/>
      <c r="O28" s="25"/>
      <c r="P28" s="228" t="s">
        <v>561</v>
      </c>
      <c r="Q28" s="228"/>
      <c r="R28" s="228"/>
      <c r="S28" s="228"/>
      <c r="Y28" s="25"/>
    </row>
    <row r="29" spans="1:25" ht="15.6" x14ac:dyDescent="0.3">
      <c r="A29" s="1"/>
      <c r="B29" s="1" t="s">
        <v>120</v>
      </c>
      <c r="C29" s="1"/>
      <c r="D29" s="1"/>
      <c r="E29" s="1"/>
      <c r="F29" s="228" t="s">
        <v>411</v>
      </c>
      <c r="G29" s="228"/>
      <c r="H29" s="228"/>
      <c r="I29" s="16"/>
      <c r="J29" s="17"/>
      <c r="K29" s="27" t="s">
        <v>132</v>
      </c>
      <c r="L29" s="17"/>
      <c r="M29" s="17"/>
      <c r="N29" s="1"/>
      <c r="O29" s="18"/>
      <c r="P29" s="19"/>
      <c r="T29" s="43" t="s">
        <v>21</v>
      </c>
      <c r="U29" s="1" t="str">
        <f>IF(COUNTIF(ДОЗА,T29),"доза",IF(COUNTIF(ДОЗИ,T29),"дози","доз"))</f>
        <v>доза</v>
      </c>
    </row>
    <row r="30" spans="1:25" ht="15.6" x14ac:dyDescent="0.3">
      <c r="A30" s="1" t="s">
        <v>566</v>
      </c>
      <c r="B30" s="10"/>
      <c r="C30" s="1"/>
      <c r="D30" s="1"/>
      <c r="E30" s="1"/>
      <c r="F30" s="1"/>
      <c r="G30" s="16"/>
      <c r="H30" s="16"/>
      <c r="I30" s="16"/>
      <c r="J30" s="17"/>
      <c r="K30" s="17"/>
      <c r="L30" s="17"/>
      <c r="M30" s="17"/>
      <c r="O30" s="25"/>
      <c r="P30" s="228" t="s">
        <v>567</v>
      </c>
      <c r="Q30" s="228"/>
      <c r="R30" s="228"/>
      <c r="S30" s="228"/>
      <c r="Y30" s="25"/>
    </row>
    <row r="31" spans="1:25" ht="15.6" x14ac:dyDescent="0.3">
      <c r="A31" s="1"/>
      <c r="B31" s="1" t="s">
        <v>120</v>
      </c>
      <c r="C31" s="1"/>
      <c r="D31" s="1"/>
      <c r="E31" s="1"/>
      <c r="F31" s="228" t="s">
        <v>411</v>
      </c>
      <c r="G31" s="228"/>
      <c r="H31" s="228"/>
      <c r="I31" s="16"/>
      <c r="J31" s="17"/>
      <c r="K31" s="27" t="s">
        <v>132</v>
      </c>
      <c r="L31" s="17"/>
      <c r="M31" s="17"/>
      <c r="N31" s="1"/>
      <c r="O31" s="18"/>
      <c r="P31" s="19"/>
      <c r="T31" s="43" t="s">
        <v>21</v>
      </c>
      <c r="U31" s="1" t="str">
        <f>IF(COUNTIF(ДОЗА,T31),"доза",IF(COUNTIF(ДОЗИ,T31),"дози","доз"))</f>
        <v>доза</v>
      </c>
    </row>
    <row r="32" spans="1:25" ht="15.6" x14ac:dyDescent="0.3">
      <c r="A32" s="30" t="s">
        <v>412</v>
      </c>
      <c r="B32" s="31"/>
      <c r="C32" s="30"/>
      <c r="D32" s="30"/>
      <c r="E32" s="30"/>
      <c r="F32" s="30"/>
      <c r="G32" s="35"/>
      <c r="H32" s="35"/>
      <c r="I32" s="35"/>
      <c r="J32" s="35"/>
      <c r="K32" s="35"/>
      <c r="L32" s="35"/>
      <c r="N32" s="37"/>
      <c r="P32" s="205" t="s">
        <v>376</v>
      </c>
      <c r="Q32" s="205"/>
      <c r="R32" s="205"/>
      <c r="S32" s="205"/>
      <c r="W32" s="37"/>
      <c r="Y32" s="25"/>
    </row>
    <row r="33" spans="1:25" ht="15.6" x14ac:dyDescent="0.3">
      <c r="A33" s="30"/>
      <c r="B33" s="30" t="s">
        <v>120</v>
      </c>
      <c r="C33" s="30"/>
      <c r="D33" s="30"/>
      <c r="E33" s="30"/>
      <c r="F33" s="206" t="s">
        <v>377</v>
      </c>
      <c r="G33" s="206"/>
      <c r="H33" s="206"/>
      <c r="I33" s="206"/>
      <c r="J33" s="35"/>
      <c r="K33" s="30" t="s">
        <v>75</v>
      </c>
      <c r="L33" s="30"/>
      <c r="M33" s="30"/>
      <c r="N33" s="30"/>
      <c r="O33" s="30"/>
      <c r="P33" s="35"/>
      <c r="Q33" s="35"/>
      <c r="T33" s="151">
        <v>3</v>
      </c>
      <c r="U33" s="207" t="str">
        <f>IF(COUNTIF(ДОЗА,T33),"доза",IF(COUNTIF(ДОЗИ,T33),"дози","доз"))</f>
        <v>дози</v>
      </c>
      <c r="V33" s="207"/>
    </row>
    <row r="34" spans="1:25" ht="15.6" x14ac:dyDescent="0.3">
      <c r="A34" s="30" t="s">
        <v>413</v>
      </c>
      <c r="B34" s="31"/>
      <c r="C34" s="30"/>
      <c r="D34" s="30"/>
      <c r="E34" s="30"/>
      <c r="F34" s="30"/>
      <c r="G34" s="35"/>
      <c r="H34" s="35"/>
      <c r="I34" s="35"/>
      <c r="J34" s="35"/>
      <c r="K34" s="35"/>
      <c r="L34" s="35"/>
      <c r="N34" s="37"/>
      <c r="P34" s="205" t="s">
        <v>545</v>
      </c>
      <c r="Q34" s="205"/>
      <c r="R34" s="205"/>
      <c r="S34" s="205"/>
      <c r="Y34" s="25"/>
    </row>
    <row r="35" spans="1:25" ht="15.6" x14ac:dyDescent="0.3">
      <c r="A35" s="30"/>
      <c r="B35" s="30" t="s">
        <v>120</v>
      </c>
      <c r="C35" s="30"/>
      <c r="D35" s="30"/>
      <c r="E35" s="30"/>
      <c r="F35" s="206" t="s">
        <v>377</v>
      </c>
      <c r="G35" s="206"/>
      <c r="H35" s="206"/>
      <c r="I35" s="206"/>
      <c r="J35" s="35"/>
      <c r="K35" s="30" t="s">
        <v>75</v>
      </c>
      <c r="L35" s="30"/>
      <c r="M35" s="30"/>
      <c r="N35" s="30"/>
      <c r="O35" s="30"/>
      <c r="P35" s="35"/>
      <c r="Q35" s="35"/>
      <c r="T35" s="152">
        <v>1</v>
      </c>
      <c r="U35" s="207" t="str">
        <f>IF(COUNTIF(ДОЗА,T35),"доза",IF(COUNTIF(ДОЗИ,T35),"дози","доз"))</f>
        <v>доза</v>
      </c>
      <c r="V35" s="207"/>
    </row>
    <row r="37" spans="1:25" ht="15.6" x14ac:dyDescent="0.3">
      <c r="A37" s="30" t="s">
        <v>77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5" ht="15.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5" ht="15.6" x14ac:dyDescent="0.3">
      <c r="A39" s="30" t="s">
        <v>78</v>
      </c>
      <c r="B39" s="30"/>
      <c r="C39" s="30"/>
      <c r="D39" s="30"/>
      <c r="E39" s="30"/>
      <c r="F39" s="227">
        <f>I13</f>
        <v>28</v>
      </c>
      <c r="G39" s="227"/>
      <c r="H39" s="30" t="s">
        <v>79</v>
      </c>
      <c r="I39" s="30"/>
      <c r="J39" s="30"/>
      <c r="K39" s="30"/>
      <c r="L39" s="30"/>
      <c r="M39" s="30"/>
      <c r="N39" s="30"/>
      <c r="O39" s="30"/>
      <c r="P39" s="30"/>
      <c r="Q39" s="227">
        <f>F39</f>
        <v>28</v>
      </c>
      <c r="R39" s="227"/>
      <c r="S39" s="30" t="s">
        <v>80</v>
      </c>
      <c r="V39" s="30"/>
      <c r="W39" s="30"/>
    </row>
    <row r="40" spans="1:25" ht="15.6" x14ac:dyDescent="0.3">
      <c r="A40" s="30"/>
      <c r="B40" s="30" t="s">
        <v>81</v>
      </c>
      <c r="C40" s="30"/>
      <c r="D40" s="30"/>
      <c r="E40" s="30"/>
      <c r="F40" s="30"/>
      <c r="G40" s="30"/>
      <c r="H40" s="225">
        <f>F39*0.5</f>
        <v>14</v>
      </c>
      <c r="I40" s="225"/>
      <c r="J40" s="30" t="s">
        <v>82</v>
      </c>
      <c r="L40" s="30"/>
      <c r="M40" s="227">
        <f>F39*0.5</f>
        <v>14</v>
      </c>
      <c r="N40" s="227"/>
      <c r="O40" s="30" t="s">
        <v>83</v>
      </c>
      <c r="R40" s="30"/>
      <c r="S40" s="30"/>
      <c r="T40" s="30"/>
      <c r="U40" s="30"/>
      <c r="V40" s="30"/>
      <c r="W40" s="30"/>
    </row>
    <row r="41" spans="1:25" ht="15.6" x14ac:dyDescent="0.3">
      <c r="A41" s="30"/>
      <c r="B41" s="30" t="s">
        <v>84</v>
      </c>
      <c r="C41" s="30"/>
      <c r="D41" s="30"/>
      <c r="E41" s="30"/>
      <c r="F41" s="225">
        <f>F39</f>
        <v>28</v>
      </c>
      <c r="G41" s="225"/>
      <c r="H41" s="30" t="s">
        <v>85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5" ht="15.6" x14ac:dyDescent="0.3">
      <c r="A42" s="30"/>
      <c r="B42" s="30"/>
      <c r="C42" s="30"/>
      <c r="D42" s="30"/>
      <c r="E42" s="30"/>
      <c r="F42" s="30"/>
      <c r="G42" s="40"/>
      <c r="H42" s="4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5" ht="15.6" x14ac:dyDescent="0.3">
      <c r="A43" s="30" t="s">
        <v>86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5" ht="15.6" x14ac:dyDescent="0.3">
      <c r="A44" s="30"/>
      <c r="B44" s="30"/>
      <c r="C44" s="30" t="s">
        <v>87</v>
      </c>
      <c r="D44" s="30"/>
      <c r="E44" s="30"/>
      <c r="F44" s="30"/>
      <c r="G44" s="30"/>
      <c r="H44" s="30"/>
      <c r="I44" s="30"/>
      <c r="J44" s="227">
        <f>F39</f>
        <v>28</v>
      </c>
      <c r="K44" s="227"/>
      <c r="L44" s="30" t="s">
        <v>88</v>
      </c>
      <c r="O44" s="30"/>
      <c r="P44" s="30"/>
      <c r="Q44" s="30"/>
      <c r="R44" s="30"/>
      <c r="S44" s="30"/>
      <c r="T44" s="30"/>
      <c r="U44" s="30"/>
      <c r="V44" s="30"/>
      <c r="W44" s="30"/>
    </row>
    <row r="45" spans="1:25" ht="15.6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40"/>
      <c r="M45" s="4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5" ht="15.6" x14ac:dyDescent="0.3">
      <c r="A46" s="30" t="s">
        <v>89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5" ht="15.6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5" ht="15.6" x14ac:dyDescent="0.3">
      <c r="A48" s="41" t="s">
        <v>134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spans="1:23" ht="15.6" x14ac:dyDescent="0.3">
      <c r="A49" s="4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spans="1:23" ht="15.6" x14ac:dyDescent="0.3">
      <c r="A50" s="23" t="s">
        <v>91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ht="15.6" x14ac:dyDescent="0.3">
      <c r="A51" s="23"/>
      <c r="B51" s="23" t="s">
        <v>92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15.6" x14ac:dyDescent="0.3">
      <c r="A52" s="23"/>
      <c r="B52" s="30" t="s">
        <v>93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41" t="s">
        <v>94</v>
      </c>
      <c r="N52" s="30"/>
      <c r="O52" s="30"/>
      <c r="P52" s="30"/>
      <c r="Q52" s="30"/>
      <c r="R52" s="226" t="s">
        <v>95</v>
      </c>
      <c r="S52" s="226"/>
      <c r="T52" s="226"/>
      <c r="U52" s="226"/>
      <c r="V52" s="226"/>
      <c r="W52" s="36"/>
    </row>
    <row r="53" spans="1:23" ht="15.6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T53" s="30"/>
      <c r="U53" s="30"/>
      <c r="V53" s="30"/>
      <c r="W53" s="30"/>
    </row>
    <row r="54" spans="1:23" ht="15.6" x14ac:dyDescent="0.3">
      <c r="A54" s="30"/>
      <c r="B54" s="30" t="s">
        <v>96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T54" s="30"/>
      <c r="U54" s="30"/>
      <c r="V54" s="30"/>
      <c r="W54" s="30"/>
    </row>
    <row r="55" spans="1:23" ht="15.6" x14ac:dyDescent="0.3">
      <c r="A55" s="30"/>
      <c r="B55" s="24" t="s">
        <v>97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41" t="s">
        <v>98</v>
      </c>
      <c r="N55" s="30"/>
      <c r="O55" s="30"/>
      <c r="P55" s="30"/>
      <c r="Q55" s="30"/>
      <c r="R55" s="226" t="s">
        <v>95</v>
      </c>
      <c r="S55" s="226"/>
      <c r="T55" s="226"/>
      <c r="U55" s="226"/>
      <c r="V55" s="226"/>
      <c r="W55" s="36"/>
    </row>
    <row r="56" spans="1:2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T56" s="1"/>
      <c r="U56" s="1"/>
      <c r="V56" s="1"/>
      <c r="W56" s="1"/>
    </row>
    <row r="57" spans="1:23" ht="15.6" x14ac:dyDescent="0.3">
      <c r="B57" s="30"/>
      <c r="W57" s="36"/>
    </row>
    <row r="58" spans="1:23" ht="15.6" x14ac:dyDescent="0.3">
      <c r="B58" s="119" t="s">
        <v>414</v>
      </c>
      <c r="C58" s="104"/>
      <c r="D58" s="58"/>
      <c r="E58" s="58"/>
      <c r="F58" s="58"/>
      <c r="G58" s="58"/>
      <c r="H58" s="58"/>
      <c r="I58" s="58"/>
      <c r="J58" s="58"/>
      <c r="K58" s="58"/>
      <c r="L58" s="58"/>
      <c r="M58" s="107" t="s">
        <v>415</v>
      </c>
      <c r="N58" s="58"/>
      <c r="O58" s="58"/>
      <c r="P58" s="58"/>
      <c r="Q58" s="58"/>
      <c r="R58" s="58"/>
      <c r="S58" s="208" t="s">
        <v>95</v>
      </c>
      <c r="T58" s="208"/>
      <c r="U58" s="208"/>
      <c r="V58" s="208"/>
      <c r="W58" s="208"/>
    </row>
  </sheetData>
  <mergeCells count="41">
    <mergeCell ref="J44:K44"/>
    <mergeCell ref="R52:V52"/>
    <mergeCell ref="R55:V55"/>
    <mergeCell ref="F39:G39"/>
    <mergeCell ref="Q39:R39"/>
    <mergeCell ref="A12:V12"/>
    <mergeCell ref="H40:I40"/>
    <mergeCell ref="M40:N40"/>
    <mergeCell ref="F41:G41"/>
    <mergeCell ref="F31:H31"/>
    <mergeCell ref="Q16:S16"/>
    <mergeCell ref="F17:H17"/>
    <mergeCell ref="P20:S20"/>
    <mergeCell ref="F21:H21"/>
    <mergeCell ref="P24:S24"/>
    <mergeCell ref="F25:H25"/>
    <mergeCell ref="F35:I35"/>
    <mergeCell ref="U35:V35"/>
    <mergeCell ref="U17:V17"/>
    <mergeCell ref="A1:V1"/>
    <mergeCell ref="A3:V3"/>
    <mergeCell ref="A6:V6"/>
    <mergeCell ref="G9:L9"/>
    <mergeCell ref="A4:B4"/>
    <mergeCell ref="C4:F4"/>
    <mergeCell ref="G4:H4"/>
    <mergeCell ref="F27:H27"/>
    <mergeCell ref="F19:H19"/>
    <mergeCell ref="F23:H23"/>
    <mergeCell ref="A2:V2"/>
    <mergeCell ref="P34:S34"/>
    <mergeCell ref="P28:S28"/>
    <mergeCell ref="U33:V33"/>
    <mergeCell ref="F29:H29"/>
    <mergeCell ref="F33:I33"/>
    <mergeCell ref="P30:S30"/>
    <mergeCell ref="P18:S18"/>
    <mergeCell ref="P22:S22"/>
    <mergeCell ref="P26:S26"/>
    <mergeCell ref="S58:W58"/>
    <mergeCell ref="P32:S32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tabSelected="1" zoomScaleNormal="100" workbookViewId="0">
      <selection activeCell="E24" sqref="E24"/>
    </sheetView>
  </sheetViews>
  <sheetFormatPr defaultColWidth="9.109375" defaultRowHeight="14.4" x14ac:dyDescent="0.3"/>
  <cols>
    <col min="1" max="27" width="3.6640625" style="38" customWidth="1"/>
    <col min="28" max="992" width="9.109375" style="38"/>
  </cols>
  <sheetData>
    <row r="1" spans="1:25" ht="20.399999999999999" x14ac:dyDescent="0.3">
      <c r="A1" s="233" t="s">
        <v>138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</row>
    <row r="2" spans="1:25" ht="15.6" x14ac:dyDescent="0.3">
      <c r="A2" s="30"/>
      <c r="B2" s="30" t="s">
        <v>139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8" x14ac:dyDescent="0.3">
      <c r="A3" s="30"/>
      <c r="B3" s="30"/>
      <c r="C3" s="30" t="s">
        <v>140</v>
      </c>
      <c r="D3" s="182" t="str">
        <f>'2-я 1-ВЕТ'!M3</f>
        <v>Лютий</v>
      </c>
      <c r="E3" s="182"/>
      <c r="F3" s="182"/>
      <c r="G3" s="182"/>
      <c r="H3" s="182"/>
      <c r="I3" s="182"/>
      <c r="J3" s="237">
        <f>'2-я 1-ВЕТ'!S3</f>
        <v>2023</v>
      </c>
      <c r="K3" s="237"/>
      <c r="L3" s="23" t="s">
        <v>141</v>
      </c>
      <c r="M3" s="30"/>
      <c r="N3" s="30"/>
      <c r="O3" s="30"/>
      <c r="P3" s="30"/>
      <c r="Q3" s="30"/>
      <c r="R3" s="30"/>
      <c r="X3" s="30"/>
      <c r="Y3" s="30"/>
    </row>
    <row r="4" spans="1:25" ht="15.6" x14ac:dyDescent="0.3">
      <c r="A4" s="30"/>
      <c r="B4" s="30"/>
      <c r="C4" s="30"/>
      <c r="D4" s="49"/>
      <c r="E4" s="49"/>
      <c r="F4" s="49"/>
      <c r="G4" s="49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7.399999999999999" x14ac:dyDescent="0.3">
      <c r="A5" s="234" t="s">
        <v>142</v>
      </c>
      <c r="B5" s="234"/>
      <c r="C5" s="234"/>
      <c r="D5" s="234"/>
      <c r="E5" s="235" t="str">
        <f>'2-я 1-ВЕТ'!D33</f>
        <v>лютого</v>
      </c>
      <c r="F5" s="235"/>
      <c r="G5" s="235"/>
      <c r="H5" s="235"/>
      <c r="I5" s="235"/>
      <c r="J5" s="70" t="s">
        <v>143</v>
      </c>
      <c r="K5" s="70"/>
      <c r="L5" s="70"/>
      <c r="M5" s="236">
        <f>J3</f>
        <v>2023</v>
      </c>
      <c r="N5" s="236"/>
      <c r="O5" s="69" t="s">
        <v>144</v>
      </c>
      <c r="P5" s="70"/>
      <c r="Q5" s="70" t="s">
        <v>145</v>
      </c>
      <c r="R5" s="70"/>
      <c r="S5" s="70"/>
      <c r="T5" s="70"/>
      <c r="U5" s="30"/>
      <c r="V5" s="30"/>
      <c r="W5" s="30"/>
      <c r="X5" s="30"/>
      <c r="Y5" s="30"/>
    </row>
    <row r="6" spans="1:25" ht="15.6" x14ac:dyDescent="0.3">
      <c r="A6" s="68"/>
      <c r="B6" s="69" t="s">
        <v>384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5" ht="15.6" x14ac:dyDescent="0.3">
      <c r="A7" s="68"/>
      <c r="B7" s="69" t="s">
        <v>385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5" ht="15.6" x14ac:dyDescent="0.3">
      <c r="A8" s="68"/>
      <c r="B8" s="69"/>
      <c r="C8" s="70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23"/>
      <c r="R8" s="23"/>
      <c r="S8" s="23"/>
      <c r="T8" s="23"/>
      <c r="U8" s="23"/>
      <c r="V8" s="23"/>
      <c r="W8" s="23"/>
      <c r="X8" s="23"/>
      <c r="Y8" s="23"/>
    </row>
    <row r="9" spans="1:25" ht="15.6" x14ac:dyDescent="0.3">
      <c r="A9" s="71" t="s">
        <v>146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30"/>
      <c r="R9" s="30"/>
      <c r="S9" s="30"/>
      <c r="T9" s="30"/>
      <c r="U9" s="30"/>
      <c r="V9" s="30"/>
      <c r="W9" s="30"/>
      <c r="X9" s="30"/>
      <c r="Y9" s="30"/>
    </row>
    <row r="10" spans="1:25" ht="15.6" x14ac:dyDescent="0.3">
      <c r="A10" s="30"/>
      <c r="B10" s="30" t="s">
        <v>147</v>
      </c>
      <c r="C10" s="30"/>
      <c r="D10" s="30"/>
      <c r="E10" s="30"/>
      <c r="F10" s="30"/>
      <c r="G10" s="225">
        <f>'Акт собаки R'!E12</f>
        <v>24</v>
      </c>
      <c r="H10" s="225"/>
      <c r="I10" s="30" t="s">
        <v>148</v>
      </c>
      <c r="J10" s="30"/>
      <c r="K10" s="30"/>
      <c r="L10" s="30"/>
      <c r="M10" s="30"/>
      <c r="N10" s="30"/>
      <c r="O10" s="30"/>
      <c r="P10" s="30"/>
      <c r="Q10" s="225"/>
      <c r="R10" s="225"/>
      <c r="S10" s="30"/>
      <c r="U10" s="30"/>
      <c r="Y10" s="30"/>
    </row>
    <row r="11" spans="1:25" ht="15.6" x14ac:dyDescent="0.3">
      <c r="A11" s="30"/>
      <c r="B11" s="30" t="s">
        <v>149</v>
      </c>
      <c r="C11" s="30"/>
      <c r="D11" s="30"/>
      <c r="E11" s="30"/>
      <c r="F11" s="30"/>
      <c r="G11" s="30"/>
      <c r="H11" s="225">
        <f>'Акт собаки L'!I13</f>
        <v>28</v>
      </c>
      <c r="I11" s="225"/>
      <c r="J11" s="30" t="s">
        <v>148</v>
      </c>
      <c r="L11" s="30"/>
      <c r="M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5.6" x14ac:dyDescent="0.3">
      <c r="A12" s="30"/>
      <c r="B12" s="30" t="s">
        <v>150</v>
      </c>
      <c r="C12" s="30"/>
      <c r="D12" s="30"/>
      <c r="E12" s="30"/>
      <c r="F12" s="30"/>
      <c r="G12" s="30"/>
      <c r="H12" s="225">
        <f>'Акт собаки L'!I13</f>
        <v>28</v>
      </c>
      <c r="I12" s="225"/>
      <c r="J12" s="30" t="s">
        <v>148</v>
      </c>
      <c r="L12" s="30"/>
      <c r="M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5.6" x14ac:dyDescent="0.3">
      <c r="A13" s="50" t="s">
        <v>151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5.6" x14ac:dyDescent="0.3">
      <c r="A14" s="50"/>
      <c r="B14" s="30" t="s">
        <v>147</v>
      </c>
      <c r="C14" s="30"/>
      <c r="D14" s="30"/>
      <c r="E14" s="30"/>
      <c r="G14" s="225">
        <f>'Акт коты R'!E13</f>
        <v>13</v>
      </c>
      <c r="H14" s="225"/>
      <c r="I14" s="30" t="s">
        <v>148</v>
      </c>
      <c r="J14" s="30"/>
      <c r="K14" s="30"/>
      <c r="L14" s="30"/>
      <c r="M14" s="30"/>
      <c r="N14" s="30"/>
      <c r="O14" s="30"/>
      <c r="P14" s="30"/>
      <c r="Q14" s="225"/>
      <c r="R14" s="225"/>
      <c r="S14" s="30"/>
      <c r="T14" s="30"/>
      <c r="V14" s="30"/>
    </row>
    <row r="15" spans="1:25" ht="15.6" x14ac:dyDescent="0.3">
      <c r="A15" s="50"/>
      <c r="B15" s="30" t="s">
        <v>152</v>
      </c>
      <c r="C15" s="30"/>
      <c r="D15" s="30"/>
      <c r="E15" s="30"/>
      <c r="F15" s="30"/>
      <c r="G15" s="30"/>
      <c r="H15" s="30"/>
      <c r="I15" s="30"/>
      <c r="J15" s="225">
        <f>'Акт коты PCHCh'!E13</f>
        <v>21</v>
      </c>
      <c r="K15" s="225"/>
      <c r="L15" s="30" t="s">
        <v>148</v>
      </c>
      <c r="N15" s="30"/>
      <c r="O15" s="30"/>
      <c r="S15" s="30"/>
      <c r="T15" s="30"/>
      <c r="U15" s="30"/>
      <c r="V15" s="30"/>
      <c r="W15" s="30"/>
      <c r="X15" s="30"/>
      <c r="Y15" s="30"/>
    </row>
    <row r="16" spans="1:25" ht="15.6" x14ac:dyDescent="0.3">
      <c r="A16" s="50"/>
      <c r="B16" s="30" t="s">
        <v>153</v>
      </c>
      <c r="C16" s="30"/>
      <c r="D16" s="30"/>
      <c r="E16" s="30"/>
      <c r="F16" s="30"/>
      <c r="G16" s="30"/>
      <c r="H16" s="30"/>
      <c r="I16" s="30"/>
      <c r="J16" s="225">
        <f>J15</f>
        <v>21</v>
      </c>
      <c r="K16" s="225"/>
      <c r="L16" s="30" t="s">
        <v>148</v>
      </c>
      <c r="N16" s="30"/>
      <c r="O16" s="30"/>
      <c r="S16" s="30"/>
      <c r="T16" s="30"/>
      <c r="U16" s="30"/>
      <c r="V16" s="30"/>
      <c r="W16" s="30"/>
      <c r="X16" s="30"/>
      <c r="Y16" s="30"/>
    </row>
    <row r="17" spans="1:25" ht="18" x14ac:dyDescent="0.3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25" ht="18" x14ac:dyDescent="0.35">
      <c r="J18" s="238"/>
      <c r="K18" s="238"/>
      <c r="L18" s="238"/>
      <c r="M18" s="238"/>
      <c r="N18" s="238"/>
      <c r="O18" s="52"/>
      <c r="Q18" s="239" t="s">
        <v>154</v>
      </c>
      <c r="R18" s="239"/>
      <c r="S18" s="239"/>
      <c r="T18" s="239"/>
      <c r="U18" s="239"/>
      <c r="V18" s="239"/>
      <c r="W18" s="239"/>
      <c r="X18" s="239"/>
      <c r="Y18" s="239"/>
    </row>
  </sheetData>
  <mergeCells count="16">
    <mergeCell ref="J18:N18"/>
    <mergeCell ref="Q18:Y18"/>
    <mergeCell ref="H12:I12"/>
    <mergeCell ref="G14:H14"/>
    <mergeCell ref="Q14:R14"/>
    <mergeCell ref="J15:K15"/>
    <mergeCell ref="J16:K16"/>
    <mergeCell ref="G10:H10"/>
    <mergeCell ref="Q10:R10"/>
    <mergeCell ref="H11:I11"/>
    <mergeCell ref="A1:Y1"/>
    <mergeCell ref="A5:D5"/>
    <mergeCell ref="E5:I5"/>
    <mergeCell ref="M5:N5"/>
    <mergeCell ref="D3:I3"/>
    <mergeCell ref="J3:K3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2"/>
  <sheetViews>
    <sheetView workbookViewId="0">
      <selection activeCell="A3" sqref="A3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7" t="s">
        <v>113</v>
      </c>
    </row>
    <row r="2" spans="1:45" ht="15.6" x14ac:dyDescent="0.3">
      <c r="V2" s="53" t="s">
        <v>106</v>
      </c>
      <c r="W2" t="s">
        <v>107</v>
      </c>
      <c r="AB2" s="27" t="s">
        <v>111</v>
      </c>
      <c r="AI2" s="63" t="s">
        <v>173</v>
      </c>
      <c r="AQ2" s="101" t="s">
        <v>250</v>
      </c>
      <c r="AS2" t="s">
        <v>251</v>
      </c>
    </row>
    <row r="3" spans="1:45" ht="15.6" x14ac:dyDescent="0.3">
      <c r="A3" s="44" t="s">
        <v>158</v>
      </c>
      <c r="B3" s="1"/>
      <c r="C3" s="1"/>
      <c r="D3" s="1"/>
      <c r="E3" s="1"/>
      <c r="F3" s="1"/>
      <c r="G3" s="1"/>
      <c r="H3" s="1"/>
      <c r="N3" s="1"/>
      <c r="O3" s="1"/>
      <c r="Q3" s="192"/>
      <c r="R3" s="192"/>
      <c r="S3" s="192"/>
      <c r="V3" s="53" t="s">
        <v>108</v>
      </c>
      <c r="W3" s="1" t="s">
        <v>110</v>
      </c>
      <c r="AB3" s="27" t="s">
        <v>116</v>
      </c>
      <c r="AI3" s="63" t="s">
        <v>180</v>
      </c>
      <c r="AQ3" s="101">
        <v>1</v>
      </c>
      <c r="AS3" s="101">
        <v>2</v>
      </c>
    </row>
    <row r="4" spans="1:45" ht="15.6" x14ac:dyDescent="0.3">
      <c r="A4" s="44" t="s">
        <v>160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161</v>
      </c>
      <c r="AB4" s="27" t="s">
        <v>155</v>
      </c>
      <c r="AI4" s="63" t="s">
        <v>181</v>
      </c>
      <c r="AQ4" s="101">
        <v>21</v>
      </c>
      <c r="AS4" s="101">
        <v>3</v>
      </c>
    </row>
    <row r="5" spans="1:45" ht="15.6" x14ac:dyDescent="0.3">
      <c r="A5" s="44" t="s">
        <v>162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112</v>
      </c>
      <c r="AI5" s="63" t="s">
        <v>174</v>
      </c>
      <c r="AQ5" s="101">
        <v>31</v>
      </c>
      <c r="AS5" s="101">
        <v>4</v>
      </c>
    </row>
    <row r="6" spans="1:45" ht="15.6" x14ac:dyDescent="0.3">
      <c r="A6" s="1" t="s">
        <v>242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133</v>
      </c>
      <c r="N6" s="1"/>
      <c r="O6" s="18"/>
      <c r="P6" s="19"/>
      <c r="Q6" s="228" t="s">
        <v>237</v>
      </c>
      <c r="R6" s="228"/>
      <c r="S6" s="228"/>
      <c r="AB6" s="27" t="s">
        <v>115</v>
      </c>
      <c r="AI6" s="63" t="s">
        <v>157</v>
      </c>
      <c r="AQ6" s="101">
        <v>41</v>
      </c>
      <c r="AS6" s="101">
        <v>22</v>
      </c>
    </row>
    <row r="7" spans="1:45" ht="15.6" x14ac:dyDescent="0.3">
      <c r="A7" s="1"/>
      <c r="B7" s="1" t="s">
        <v>120</v>
      </c>
      <c r="C7" s="1"/>
      <c r="D7" s="1"/>
      <c r="E7" s="1"/>
      <c r="F7" s="228" t="s">
        <v>186</v>
      </c>
      <c r="G7" s="228"/>
      <c r="H7" s="228"/>
      <c r="I7" s="16"/>
      <c r="J7" s="17"/>
      <c r="K7" s="27" t="s">
        <v>132</v>
      </c>
      <c r="L7" s="17"/>
      <c r="M7" s="17"/>
      <c r="N7" s="1"/>
      <c r="O7" s="18"/>
      <c r="P7" s="19"/>
      <c r="R7" s="43" t="s">
        <v>21</v>
      </c>
      <c r="S7" s="19" t="s">
        <v>76</v>
      </c>
      <c r="AB7" s="27" t="s">
        <v>159</v>
      </c>
      <c r="AI7" s="63" t="s">
        <v>172</v>
      </c>
      <c r="AQ7" s="101">
        <v>51</v>
      </c>
      <c r="AS7" s="101">
        <v>23</v>
      </c>
    </row>
    <row r="8" spans="1:45" ht="15.6" x14ac:dyDescent="0.3">
      <c r="A8" s="1"/>
      <c r="B8" s="1"/>
      <c r="C8" s="1"/>
      <c r="D8" s="1"/>
      <c r="E8" s="1"/>
      <c r="F8" s="90"/>
      <c r="G8" s="90"/>
      <c r="H8" s="90"/>
      <c r="I8" s="16"/>
      <c r="J8" s="17"/>
      <c r="K8" s="27"/>
      <c r="L8" s="17"/>
      <c r="M8" s="17"/>
      <c r="N8" s="1"/>
      <c r="O8" s="18"/>
      <c r="P8" s="19"/>
      <c r="R8" s="43"/>
      <c r="S8" s="19"/>
      <c r="AB8" s="27" t="s">
        <v>128</v>
      </c>
      <c r="AI8" s="63" t="s">
        <v>176</v>
      </c>
      <c r="AQ8" s="101">
        <v>61</v>
      </c>
      <c r="AS8" s="101">
        <v>24</v>
      </c>
    </row>
    <row r="9" spans="1:45" ht="15.6" x14ac:dyDescent="0.3">
      <c r="A9" s="1"/>
      <c r="B9" s="1"/>
      <c r="C9" s="1"/>
      <c r="D9" s="1"/>
      <c r="E9" s="1"/>
      <c r="F9" s="90"/>
      <c r="G9" s="90"/>
      <c r="H9" s="90"/>
      <c r="I9" s="16"/>
      <c r="J9" s="17"/>
      <c r="K9" s="27"/>
      <c r="L9" s="17"/>
      <c r="M9" s="17"/>
      <c r="N9" s="1"/>
      <c r="O9" s="18"/>
      <c r="P9" s="19"/>
      <c r="R9" s="43"/>
      <c r="S9" s="19"/>
      <c r="AB9" s="27" t="s">
        <v>105</v>
      </c>
      <c r="AI9" s="63" t="s">
        <v>171</v>
      </c>
      <c r="AQ9" s="101">
        <v>71</v>
      </c>
      <c r="AS9" s="101">
        <v>32</v>
      </c>
    </row>
    <row r="10" spans="1:45" ht="15.6" x14ac:dyDescent="0.3">
      <c r="A10" s="44" t="s">
        <v>163</v>
      </c>
      <c r="B10" s="10"/>
      <c r="C10" s="1"/>
      <c r="D10" s="1"/>
      <c r="E10" s="1"/>
      <c r="F10" s="1"/>
      <c r="G10" s="16"/>
      <c r="H10" s="16"/>
      <c r="AB10" s="27" t="s">
        <v>127</v>
      </c>
      <c r="AI10" s="63" t="s">
        <v>175</v>
      </c>
      <c r="AQ10" s="101">
        <v>81</v>
      </c>
      <c r="AS10" s="101">
        <v>33</v>
      </c>
    </row>
    <row r="11" spans="1:45" ht="15.6" x14ac:dyDescent="0.3">
      <c r="A11" s="44" t="s">
        <v>164</v>
      </c>
      <c r="B11" s="10"/>
      <c r="C11" s="1"/>
      <c r="D11" s="1"/>
      <c r="E11" s="1"/>
      <c r="F11" s="1"/>
      <c r="G11" s="16"/>
      <c r="H11" s="16"/>
      <c r="AB11" s="27" t="s">
        <v>114</v>
      </c>
      <c r="AI11" s="63" t="s">
        <v>130</v>
      </c>
      <c r="AQ11" s="101">
        <v>91</v>
      </c>
      <c r="AS11" s="101">
        <v>34</v>
      </c>
    </row>
    <row r="12" spans="1:45" ht="15.6" x14ac:dyDescent="0.3">
      <c r="A12" s="44" t="s">
        <v>165</v>
      </c>
      <c r="B12" s="10"/>
      <c r="C12" s="1"/>
      <c r="D12" s="1"/>
      <c r="E12" s="1"/>
      <c r="F12" s="1"/>
      <c r="G12" s="16"/>
      <c r="H12" s="16"/>
      <c r="AB12" s="27" t="s">
        <v>109</v>
      </c>
      <c r="AI12" s="63" t="s">
        <v>177</v>
      </c>
      <c r="AQ12" s="101">
        <v>101</v>
      </c>
      <c r="AS12" s="101">
        <v>42</v>
      </c>
    </row>
    <row r="13" spans="1:45" ht="15.6" x14ac:dyDescent="0.3">
      <c r="A13" s="44" t="s">
        <v>166</v>
      </c>
      <c r="B13" s="10"/>
      <c r="C13" s="1"/>
      <c r="D13" s="1"/>
      <c r="E13" s="1"/>
      <c r="F13" s="1"/>
      <c r="G13" s="16"/>
      <c r="H13" s="16"/>
      <c r="AB13" s="27" t="s">
        <v>129</v>
      </c>
      <c r="AQ13" s="101">
        <v>121</v>
      </c>
      <c r="AS13" s="101">
        <v>43</v>
      </c>
    </row>
    <row r="14" spans="1:45" ht="15.6" x14ac:dyDescent="0.3">
      <c r="A14" s="44"/>
      <c r="B14" s="10"/>
      <c r="C14" s="1"/>
      <c r="D14" s="1"/>
      <c r="E14" s="1"/>
      <c r="F14" s="1"/>
      <c r="G14" s="16"/>
      <c r="H14" s="16"/>
      <c r="AB14" s="27" t="s">
        <v>137</v>
      </c>
      <c r="AQ14" s="101">
        <v>131</v>
      </c>
      <c r="AS14" s="101">
        <v>44</v>
      </c>
    </row>
    <row r="15" spans="1:45" ht="15.6" x14ac:dyDescent="0.3">
      <c r="A15" s="44"/>
      <c r="B15" s="1"/>
      <c r="C15" s="1"/>
      <c r="D15" s="1"/>
      <c r="E15" s="1"/>
      <c r="F15" s="55"/>
      <c r="G15" s="28"/>
      <c r="H15" s="28"/>
      <c r="L15" s="27"/>
      <c r="M15" s="63"/>
      <c r="N15" s="27"/>
      <c r="O15" s="27"/>
      <c r="AB15" s="27" t="s">
        <v>156</v>
      </c>
      <c r="AQ15" s="101">
        <v>141</v>
      </c>
      <c r="AS15" s="101">
        <v>52</v>
      </c>
    </row>
    <row r="16" spans="1:45" ht="15.6" x14ac:dyDescent="0.3">
      <c r="A16" s="64"/>
      <c r="B16" s="46"/>
      <c r="C16" s="38"/>
      <c r="D16" s="38"/>
      <c r="E16" s="38"/>
      <c r="F16" s="38"/>
      <c r="G16" s="47"/>
      <c r="H16" s="47"/>
      <c r="L16" s="27"/>
      <c r="M16" s="63"/>
      <c r="N16" s="27"/>
      <c r="O16" s="27"/>
      <c r="AB16" s="27" t="s">
        <v>178</v>
      </c>
      <c r="AQ16" s="101">
        <v>151</v>
      </c>
      <c r="AS16" s="101">
        <v>53</v>
      </c>
    </row>
    <row r="17" spans="1:45" ht="15.6" x14ac:dyDescent="0.3">
      <c r="A17" s="64"/>
      <c r="B17" s="38"/>
      <c r="C17" s="38"/>
      <c r="D17" s="38"/>
      <c r="E17" s="38"/>
      <c r="F17" s="56"/>
      <c r="G17" s="48"/>
      <c r="H17" s="48"/>
      <c r="L17" s="27"/>
      <c r="M17" s="63"/>
      <c r="N17" s="27"/>
      <c r="O17" s="27"/>
      <c r="AB17" s="63" t="s">
        <v>179</v>
      </c>
      <c r="AQ17" s="101">
        <v>161</v>
      </c>
      <c r="AS17" s="101">
        <v>54</v>
      </c>
    </row>
    <row r="18" spans="1:45" ht="15.6" x14ac:dyDescent="0.3">
      <c r="A18" s="64"/>
      <c r="B18" s="38"/>
      <c r="C18" s="38"/>
      <c r="D18" s="38"/>
      <c r="E18" s="38"/>
      <c r="F18" s="91"/>
      <c r="G18" s="48"/>
      <c r="H18" s="48"/>
      <c r="L18" s="27"/>
      <c r="M18" s="63"/>
      <c r="N18" s="27"/>
      <c r="O18" s="27"/>
      <c r="AQ18" s="101">
        <v>171</v>
      </c>
      <c r="AS18" s="101">
        <v>62</v>
      </c>
    </row>
    <row r="19" spans="1:45" ht="15.6" x14ac:dyDescent="0.3">
      <c r="A19" s="1" t="s">
        <v>239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9" t="s">
        <v>240</v>
      </c>
      <c r="N19" s="189"/>
      <c r="O19" s="189"/>
      <c r="P19" s="13" t="s">
        <v>119</v>
      </c>
      <c r="Q19" s="25"/>
      <c r="R19" s="25"/>
      <c r="S19" s="1"/>
      <c r="T19" s="260">
        <v>44652</v>
      </c>
      <c r="U19" s="260"/>
      <c r="V19" s="260"/>
      <c r="AQ19" s="101">
        <v>181</v>
      </c>
      <c r="AS19" s="101">
        <v>63</v>
      </c>
    </row>
    <row r="20" spans="1:45" ht="15.6" x14ac:dyDescent="0.3">
      <c r="A20" s="1"/>
      <c r="B20" s="1" t="s">
        <v>75</v>
      </c>
      <c r="C20" s="1"/>
      <c r="D20" s="1"/>
      <c r="E20" s="1"/>
      <c r="F20" s="1"/>
      <c r="G20" s="17"/>
      <c r="H20" s="17"/>
      <c r="I20" s="26">
        <v>1</v>
      </c>
      <c r="J20" s="27" t="s">
        <v>76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101">
        <v>191</v>
      </c>
      <c r="AS20" s="101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101">
        <v>72</v>
      </c>
    </row>
    <row r="22" spans="1:45" ht="15.6" x14ac:dyDescent="0.3">
      <c r="A22" s="1" t="s">
        <v>241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9">
        <v>185827</v>
      </c>
      <c r="Q22" s="189"/>
      <c r="R22" s="189"/>
      <c r="S22" s="13" t="s">
        <v>119</v>
      </c>
      <c r="T22" s="25"/>
      <c r="U22" s="25"/>
      <c r="V22" s="1"/>
      <c r="W22" s="260">
        <v>44621</v>
      </c>
      <c r="X22" s="260"/>
      <c r="Y22" s="260"/>
      <c r="AS22" s="101">
        <v>73</v>
      </c>
    </row>
    <row r="23" spans="1:45" ht="15.6" x14ac:dyDescent="0.3">
      <c r="A23" s="1"/>
      <c r="B23" s="1" t="s">
        <v>75</v>
      </c>
      <c r="C23" s="1"/>
      <c r="D23" s="1"/>
      <c r="E23" s="1"/>
      <c r="F23" s="1"/>
      <c r="G23" s="17"/>
      <c r="H23" s="17"/>
      <c r="I23" s="26">
        <v>1</v>
      </c>
      <c r="J23" s="27" t="s">
        <v>76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101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101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101">
        <v>83</v>
      </c>
    </row>
    <row r="26" spans="1:45" ht="15.6" x14ac:dyDescent="0.3">
      <c r="A26" s="44" t="s">
        <v>167</v>
      </c>
      <c r="B26" s="10"/>
      <c r="C26" s="1"/>
      <c r="D26" s="1"/>
      <c r="E26" s="1"/>
      <c r="F26" s="1"/>
      <c r="G26" s="16"/>
      <c r="H26" s="16"/>
      <c r="L26" s="27"/>
      <c r="M26" s="63"/>
      <c r="N26" s="27"/>
      <c r="O26" s="27"/>
      <c r="AS26" s="101">
        <v>84</v>
      </c>
    </row>
    <row r="27" spans="1:45" ht="15.6" x14ac:dyDescent="0.3">
      <c r="A27" s="44" t="s">
        <v>168</v>
      </c>
      <c r="B27" s="10"/>
      <c r="C27" s="1"/>
      <c r="D27" s="1"/>
      <c r="E27" s="1"/>
      <c r="F27" s="1"/>
      <c r="G27" s="16"/>
      <c r="H27" s="16"/>
      <c r="M27" s="63"/>
      <c r="N27" s="27"/>
      <c r="O27" s="27"/>
      <c r="AS27" s="101">
        <v>92</v>
      </c>
    </row>
    <row r="28" spans="1:45" ht="15.6" x14ac:dyDescent="0.3">
      <c r="A28" s="44" t="s">
        <v>167</v>
      </c>
      <c r="B28" s="10"/>
      <c r="C28" s="1"/>
      <c r="D28" s="1"/>
      <c r="E28" s="1"/>
      <c r="F28" s="1"/>
      <c r="G28" s="16"/>
      <c r="H28" s="16"/>
      <c r="K28" s="63"/>
      <c r="M28" s="63"/>
      <c r="N28" s="27"/>
      <c r="O28" s="27"/>
      <c r="AS28" s="101">
        <v>93</v>
      </c>
    </row>
    <row r="29" spans="1:45" ht="15.6" x14ac:dyDescent="0.3">
      <c r="A29" s="44" t="s">
        <v>168</v>
      </c>
      <c r="B29" s="10"/>
      <c r="C29" s="1"/>
      <c r="D29" s="1"/>
      <c r="E29" s="1"/>
      <c r="F29" s="1"/>
      <c r="G29" s="16"/>
      <c r="H29" s="16"/>
      <c r="K29" s="63"/>
      <c r="M29" s="63"/>
      <c r="N29" s="27"/>
      <c r="O29" s="27"/>
      <c r="AS29" s="101">
        <v>94</v>
      </c>
    </row>
    <row r="30" spans="1:45" ht="15.6" x14ac:dyDescent="0.3">
      <c r="A30" s="44" t="s">
        <v>169</v>
      </c>
      <c r="B30" s="1"/>
      <c r="C30" s="1"/>
      <c r="D30" s="1"/>
      <c r="E30" s="1"/>
      <c r="F30" s="54"/>
      <c r="G30" s="45"/>
      <c r="H30" s="45"/>
      <c r="K30" s="63"/>
      <c r="M30" s="63"/>
      <c r="N30" s="27"/>
      <c r="O30" s="27"/>
      <c r="AS30" s="101">
        <v>102</v>
      </c>
    </row>
    <row r="31" spans="1:45" ht="15.6" x14ac:dyDescent="0.3">
      <c r="A31" s="38"/>
      <c r="B31" s="38"/>
      <c r="C31" s="38"/>
      <c r="D31" s="38"/>
      <c r="E31" s="38"/>
      <c r="F31" s="56"/>
      <c r="G31" s="48"/>
      <c r="H31" s="48"/>
      <c r="K31" s="63"/>
      <c r="M31" s="63"/>
      <c r="N31" s="27"/>
      <c r="O31" s="27"/>
      <c r="AS31" s="101">
        <v>103</v>
      </c>
    </row>
    <row r="32" spans="1:45" ht="15" customHeight="1" x14ac:dyDescent="0.3">
      <c r="A32" s="65"/>
      <c r="B32" s="1"/>
      <c r="C32" s="1"/>
      <c r="D32" s="1"/>
      <c r="E32" s="1"/>
      <c r="F32" s="54"/>
      <c r="G32" s="45"/>
      <c r="H32" s="45"/>
      <c r="K32" s="63"/>
      <c r="M32" s="63"/>
      <c r="N32" s="27"/>
      <c r="O32" s="27"/>
      <c r="AS32" s="101">
        <v>104</v>
      </c>
    </row>
    <row r="33" spans="1:45" ht="15.6" x14ac:dyDescent="0.3">
      <c r="A33" s="1" t="s">
        <v>170</v>
      </c>
      <c r="B33" s="10"/>
      <c r="C33" s="1"/>
      <c r="D33" s="1"/>
      <c r="E33" s="1"/>
      <c r="F33" s="1"/>
      <c r="G33" s="16"/>
      <c r="H33" s="16"/>
      <c r="K33" s="63"/>
      <c r="M33" s="63"/>
      <c r="N33" s="27"/>
      <c r="O33" s="27"/>
      <c r="AS33" s="101">
        <v>122</v>
      </c>
    </row>
    <row r="34" spans="1:45" ht="15.6" x14ac:dyDescent="0.3">
      <c r="A34" s="1"/>
      <c r="B34" s="1"/>
      <c r="C34" s="1"/>
      <c r="D34" s="1"/>
      <c r="E34" s="1"/>
      <c r="F34" s="45"/>
      <c r="G34" s="45"/>
      <c r="H34" s="45"/>
      <c r="K34" s="63"/>
      <c r="M34" s="63"/>
      <c r="N34" s="27"/>
      <c r="O34" s="27"/>
      <c r="AS34" s="101">
        <v>123</v>
      </c>
    </row>
    <row r="35" spans="1:45" ht="15.6" x14ac:dyDescent="0.3">
      <c r="A35" s="1" t="s">
        <v>188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40"/>
      <c r="O35" s="240"/>
      <c r="P35" s="240"/>
      <c r="Q35" s="83"/>
      <c r="S35" s="28"/>
      <c r="T35" s="30"/>
      <c r="AS35" s="101">
        <v>124</v>
      </c>
    </row>
    <row r="36" spans="1:45" ht="15.6" x14ac:dyDescent="0.3">
      <c r="A36" s="1"/>
      <c r="B36" s="1"/>
      <c r="C36" s="1"/>
      <c r="D36" s="1"/>
      <c r="E36" s="1"/>
      <c r="F36" s="240"/>
      <c r="G36" s="240"/>
      <c r="H36" s="240"/>
      <c r="I36" s="240"/>
      <c r="J36" s="10"/>
      <c r="K36" s="1"/>
      <c r="L36" s="1"/>
      <c r="M36" s="1"/>
      <c r="N36" s="1"/>
      <c r="O36" s="1"/>
      <c r="P36" s="10"/>
      <c r="Q36" s="10"/>
      <c r="R36" s="14"/>
      <c r="S36" s="1"/>
      <c r="T36" s="30"/>
      <c r="AS36" s="101">
        <v>132</v>
      </c>
    </row>
    <row r="37" spans="1:45" ht="15.6" x14ac:dyDescent="0.3">
      <c r="A37" s="38"/>
      <c r="B37" s="38"/>
      <c r="C37" s="38"/>
      <c r="D37" s="38"/>
      <c r="E37" s="38"/>
      <c r="F37" s="56"/>
      <c r="G37" s="48"/>
      <c r="H37" s="48"/>
      <c r="K37" s="63"/>
      <c r="M37" s="63"/>
      <c r="N37" s="27"/>
      <c r="O37" s="27"/>
      <c r="AS37" s="101">
        <v>133</v>
      </c>
    </row>
    <row r="38" spans="1:45" ht="15.6" x14ac:dyDescent="0.3">
      <c r="A38" s="241" t="s">
        <v>142</v>
      </c>
      <c r="B38" s="241"/>
      <c r="C38" s="241"/>
      <c r="D38" s="241"/>
      <c r="E38" s="242" t="s">
        <v>210</v>
      </c>
      <c r="F38" s="242"/>
      <c r="G38" s="242"/>
      <c r="H38" s="242"/>
      <c r="I38" s="242"/>
      <c r="J38" s="84" t="s">
        <v>143</v>
      </c>
      <c r="K38" s="84"/>
      <c r="L38" s="254" t="s">
        <v>218</v>
      </c>
      <c r="M38" s="254"/>
      <c r="N38" s="254"/>
      <c r="O38" s="87" t="s">
        <v>144</v>
      </c>
      <c r="P38" s="84"/>
      <c r="Q38" s="84" t="s">
        <v>145</v>
      </c>
      <c r="R38" s="84"/>
      <c r="S38" s="84"/>
      <c r="T38" s="84"/>
      <c r="U38" s="84"/>
      <c r="V38" s="84"/>
      <c r="W38" s="84"/>
      <c r="X38" s="84"/>
      <c r="Y38" s="84"/>
      <c r="AS38" s="101">
        <v>134</v>
      </c>
    </row>
    <row r="39" spans="1:45" ht="15.6" x14ac:dyDescent="0.3">
      <c r="A39" s="88"/>
      <c r="B39" s="87" t="s">
        <v>211</v>
      </c>
      <c r="C39" s="84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AS39" s="101">
        <v>142</v>
      </c>
    </row>
    <row r="40" spans="1:45" ht="15.6" x14ac:dyDescent="0.3">
      <c r="A40" s="88"/>
      <c r="B40" s="87" t="s">
        <v>212</v>
      </c>
      <c r="C40" s="84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AS40" s="101">
        <v>143</v>
      </c>
    </row>
    <row r="41" spans="1:45" ht="15.6" x14ac:dyDescent="0.3">
      <c r="A41" s="84" t="s">
        <v>190</v>
      </c>
      <c r="B41" s="85">
        <v>1</v>
      </c>
      <c r="C41" s="84" t="s">
        <v>191</v>
      </c>
      <c r="D41" s="84"/>
      <c r="E41" s="84"/>
      <c r="F41" s="243" t="s">
        <v>192</v>
      </c>
      <c r="G41" s="243"/>
      <c r="H41" s="243"/>
      <c r="I41" s="243"/>
      <c r="J41" s="243"/>
      <c r="K41" s="84" t="s">
        <v>193</v>
      </c>
      <c r="L41" s="243" t="s">
        <v>194</v>
      </c>
      <c r="M41" s="243"/>
      <c r="N41" s="243"/>
      <c r="O41" s="86"/>
      <c r="P41" s="87"/>
      <c r="Q41" s="84"/>
      <c r="R41" s="84"/>
      <c r="S41" s="84"/>
      <c r="T41" s="84"/>
      <c r="U41" s="84"/>
      <c r="V41" s="84"/>
      <c r="W41" s="84"/>
      <c r="X41" s="84"/>
      <c r="Y41" s="84"/>
      <c r="AS41" s="101">
        <v>144</v>
      </c>
    </row>
    <row r="42" spans="1:45" ht="15.6" x14ac:dyDescent="0.3">
      <c r="A42" s="84" t="s">
        <v>190</v>
      </c>
      <c r="B42" s="85">
        <v>1</v>
      </c>
      <c r="C42" s="84" t="s">
        <v>195</v>
      </c>
      <c r="D42" s="84"/>
      <c r="E42" s="84"/>
      <c r="F42" s="243" t="s">
        <v>196</v>
      </c>
      <c r="G42" s="243"/>
      <c r="H42" s="243"/>
      <c r="I42" s="243"/>
      <c r="J42" s="243"/>
      <c r="K42" s="84" t="s">
        <v>193</v>
      </c>
      <c r="L42" s="243" t="s">
        <v>194</v>
      </c>
      <c r="M42" s="243"/>
      <c r="N42" s="243"/>
      <c r="O42" s="86"/>
      <c r="P42" s="87"/>
      <c r="Q42" s="84"/>
      <c r="R42" s="84"/>
      <c r="S42" s="84"/>
      <c r="T42" s="84"/>
      <c r="U42" s="84"/>
      <c r="V42" s="84"/>
      <c r="W42" s="84"/>
      <c r="X42" s="84"/>
      <c r="Y42" s="84"/>
      <c r="AS42" s="101">
        <v>152</v>
      </c>
    </row>
    <row r="43" spans="1:45" x14ac:dyDescent="0.3">
      <c r="A43" s="244" t="s">
        <v>197</v>
      </c>
      <c r="B43" s="246" t="s">
        <v>198</v>
      </c>
      <c r="C43" s="246"/>
      <c r="D43" s="246"/>
      <c r="E43" s="246"/>
      <c r="F43" s="247" t="s">
        <v>199</v>
      </c>
      <c r="G43" s="247"/>
      <c r="H43" s="247"/>
      <c r="I43" s="246" t="s">
        <v>200</v>
      </c>
      <c r="J43" s="246"/>
      <c r="K43" s="246"/>
      <c r="L43" s="246"/>
      <c r="M43" s="249" t="s">
        <v>201</v>
      </c>
      <c r="N43" s="249"/>
      <c r="O43" s="249"/>
      <c r="P43" s="250"/>
      <c r="Q43" s="253" t="s">
        <v>202</v>
      </c>
      <c r="R43" s="253"/>
      <c r="S43" s="253"/>
      <c r="T43" s="253"/>
      <c r="U43" s="253" t="s">
        <v>203</v>
      </c>
      <c r="V43" s="253"/>
      <c r="W43" s="253"/>
      <c r="X43" s="253"/>
      <c r="Y43" s="253"/>
    </row>
    <row r="44" spans="1:45" x14ac:dyDescent="0.3">
      <c r="A44" s="245"/>
      <c r="B44" s="246"/>
      <c r="C44" s="246"/>
      <c r="D44" s="246"/>
      <c r="E44" s="246"/>
      <c r="F44" s="248"/>
      <c r="G44" s="248"/>
      <c r="H44" s="248"/>
      <c r="I44" s="246"/>
      <c r="J44" s="246"/>
      <c r="K44" s="246"/>
      <c r="L44" s="246"/>
      <c r="M44" s="251"/>
      <c r="N44" s="251"/>
      <c r="O44" s="251"/>
      <c r="P44" s="252"/>
      <c r="Q44" s="253"/>
      <c r="R44" s="253"/>
      <c r="S44" s="253"/>
      <c r="T44" s="253"/>
      <c r="U44" s="253"/>
      <c r="V44" s="253"/>
      <c r="W44" s="253"/>
      <c r="X44" s="253"/>
      <c r="Y44" s="253"/>
    </row>
    <row r="45" spans="1:45" x14ac:dyDescent="0.3">
      <c r="A45" s="253">
        <v>1</v>
      </c>
      <c r="B45" s="246" t="s">
        <v>204</v>
      </c>
      <c r="C45" s="246"/>
      <c r="D45" s="246"/>
      <c r="E45" s="246"/>
      <c r="F45" s="246" t="s">
        <v>219</v>
      </c>
      <c r="G45" s="246"/>
      <c r="H45" s="246"/>
      <c r="I45" s="246" t="s">
        <v>205</v>
      </c>
      <c r="J45" s="246"/>
      <c r="K45" s="246"/>
      <c r="L45" s="246"/>
      <c r="M45" s="246" t="s">
        <v>206</v>
      </c>
      <c r="N45" s="246"/>
      <c r="O45" s="246"/>
      <c r="P45" s="246"/>
      <c r="Q45" s="246" t="s">
        <v>48</v>
      </c>
      <c r="R45" s="246"/>
      <c r="S45" s="246"/>
      <c r="T45" s="246"/>
      <c r="U45" s="246" t="s">
        <v>207</v>
      </c>
      <c r="V45" s="246"/>
      <c r="W45" s="246"/>
      <c r="X45" s="246"/>
      <c r="Y45" s="246"/>
    </row>
    <row r="46" spans="1:45" x14ac:dyDescent="0.3">
      <c r="A46" s="253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</row>
    <row r="47" spans="1:45" x14ac:dyDescent="0.3">
      <c r="A47" s="253"/>
      <c r="B47" s="246"/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</row>
    <row r="48" spans="1:45" x14ac:dyDescent="0.3">
      <c r="A48" s="253">
        <v>2</v>
      </c>
      <c r="B48" s="246" t="s">
        <v>213</v>
      </c>
      <c r="C48" s="246"/>
      <c r="D48" s="246"/>
      <c r="E48" s="246"/>
      <c r="F48" s="246" t="s">
        <v>214</v>
      </c>
      <c r="G48" s="246"/>
      <c r="H48" s="246"/>
      <c r="I48" s="246" t="s">
        <v>215</v>
      </c>
      <c r="J48" s="246"/>
      <c r="K48" s="246"/>
      <c r="L48" s="246"/>
      <c r="M48" s="246" t="s">
        <v>216</v>
      </c>
      <c r="N48" s="246"/>
      <c r="O48" s="246"/>
      <c r="P48" s="246"/>
      <c r="Q48" s="246" t="s">
        <v>47</v>
      </c>
      <c r="R48" s="246"/>
      <c r="S48" s="246"/>
      <c r="T48" s="246"/>
      <c r="U48" s="246" t="s">
        <v>217</v>
      </c>
      <c r="V48" s="246"/>
      <c r="W48" s="246"/>
      <c r="X48" s="246"/>
      <c r="Y48" s="246"/>
    </row>
    <row r="49" spans="1:25" x14ac:dyDescent="0.3">
      <c r="A49" s="253"/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</row>
    <row r="50" spans="1:25" x14ac:dyDescent="0.3">
      <c r="A50" s="253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</row>
    <row r="51" spans="1:25" x14ac:dyDescent="0.3">
      <c r="A51" s="253">
        <v>3</v>
      </c>
      <c r="B51" s="246" t="s">
        <v>223</v>
      </c>
      <c r="C51" s="246"/>
      <c r="D51" s="246"/>
      <c r="E51" s="246"/>
      <c r="F51" s="246" t="s">
        <v>224</v>
      </c>
      <c r="G51" s="246"/>
      <c r="H51" s="246"/>
      <c r="I51" s="246" t="s">
        <v>221</v>
      </c>
      <c r="J51" s="246"/>
      <c r="K51" s="246"/>
      <c r="L51" s="246"/>
      <c r="M51" s="246" t="s">
        <v>225</v>
      </c>
      <c r="N51" s="246"/>
      <c r="O51" s="246"/>
      <c r="P51" s="246"/>
      <c r="Q51" s="246" t="s">
        <v>50</v>
      </c>
      <c r="R51" s="246"/>
      <c r="S51" s="246"/>
      <c r="T51" s="246"/>
      <c r="U51" s="246" t="s">
        <v>222</v>
      </c>
      <c r="V51" s="246"/>
      <c r="W51" s="246"/>
      <c r="X51" s="246"/>
      <c r="Y51" s="246"/>
    </row>
    <row r="52" spans="1:25" x14ac:dyDescent="0.3">
      <c r="A52" s="253"/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</row>
    <row r="53" spans="1:25" x14ac:dyDescent="0.3">
      <c r="A53" s="253"/>
      <c r="B53" s="246"/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</row>
    <row r="54" spans="1:25" x14ac:dyDescent="0.3">
      <c r="A54" s="253">
        <v>4</v>
      </c>
      <c r="B54" s="246" t="s">
        <v>208</v>
      </c>
      <c r="C54" s="246"/>
      <c r="D54" s="246"/>
      <c r="E54" s="246"/>
      <c r="F54" s="246" t="s">
        <v>209</v>
      </c>
      <c r="G54" s="246"/>
      <c r="H54" s="246"/>
      <c r="I54" s="246" t="s">
        <v>221</v>
      </c>
      <c r="J54" s="246"/>
      <c r="K54" s="246"/>
      <c r="L54" s="246"/>
      <c r="M54" s="246" t="s">
        <v>220</v>
      </c>
      <c r="N54" s="246"/>
      <c r="O54" s="246"/>
      <c r="P54" s="246"/>
      <c r="Q54" s="246" t="s">
        <v>50</v>
      </c>
      <c r="R54" s="246"/>
      <c r="S54" s="246"/>
      <c r="T54" s="246"/>
      <c r="U54" s="246" t="s">
        <v>222</v>
      </c>
      <c r="V54" s="246"/>
      <c r="W54" s="246"/>
      <c r="X54" s="246"/>
      <c r="Y54" s="246"/>
    </row>
    <row r="55" spans="1:25" x14ac:dyDescent="0.3">
      <c r="A55" s="253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</row>
    <row r="56" spans="1:25" x14ac:dyDescent="0.3">
      <c r="A56" s="253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</row>
    <row r="57" spans="1:25" x14ac:dyDescent="0.3">
      <c r="A57" s="253">
        <v>5</v>
      </c>
      <c r="B57" s="246" t="s">
        <v>226</v>
      </c>
      <c r="C57" s="246"/>
      <c r="D57" s="246"/>
      <c r="E57" s="246"/>
      <c r="F57" s="246" t="s">
        <v>227</v>
      </c>
      <c r="G57" s="246"/>
      <c r="H57" s="246"/>
      <c r="I57" s="246" t="s">
        <v>221</v>
      </c>
      <c r="J57" s="246"/>
      <c r="K57" s="246"/>
      <c r="L57" s="246"/>
      <c r="M57" s="246" t="s">
        <v>228</v>
      </c>
      <c r="N57" s="246"/>
      <c r="O57" s="246"/>
      <c r="P57" s="246"/>
      <c r="Q57" s="246" t="s">
        <v>229</v>
      </c>
      <c r="R57" s="246"/>
      <c r="S57" s="246"/>
      <c r="T57" s="246"/>
      <c r="U57" s="246" t="s">
        <v>230</v>
      </c>
      <c r="V57" s="246"/>
      <c r="W57" s="246"/>
      <c r="X57" s="246"/>
      <c r="Y57" s="246"/>
    </row>
    <row r="58" spans="1:25" x14ac:dyDescent="0.3">
      <c r="A58" s="253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</row>
    <row r="59" spans="1:25" x14ac:dyDescent="0.3">
      <c r="A59" s="253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</row>
    <row r="60" spans="1:25" ht="15" customHeight="1" x14ac:dyDescent="0.3">
      <c r="A60" s="253">
        <v>6</v>
      </c>
      <c r="B60" s="246" t="s">
        <v>231</v>
      </c>
      <c r="C60" s="246"/>
      <c r="D60" s="246"/>
      <c r="E60" s="246"/>
      <c r="F60" s="255" t="s">
        <v>232</v>
      </c>
      <c r="G60" s="249"/>
      <c r="H60" s="250"/>
      <c r="I60" s="255" t="s">
        <v>233</v>
      </c>
      <c r="J60" s="249"/>
      <c r="K60" s="249"/>
      <c r="L60" s="250"/>
      <c r="M60" s="255" t="s">
        <v>234</v>
      </c>
      <c r="N60" s="249"/>
      <c r="O60" s="249"/>
      <c r="P60" s="250"/>
      <c r="Q60" s="255" t="s">
        <v>43</v>
      </c>
      <c r="R60" s="249"/>
      <c r="S60" s="249"/>
      <c r="T60" s="250"/>
      <c r="U60" s="255" t="s">
        <v>235</v>
      </c>
      <c r="V60" s="249"/>
      <c r="W60" s="249"/>
      <c r="X60" s="249"/>
      <c r="Y60" s="250"/>
    </row>
    <row r="61" spans="1:25" x14ac:dyDescent="0.3">
      <c r="A61" s="253"/>
      <c r="B61" s="246"/>
      <c r="C61" s="246"/>
      <c r="D61" s="246"/>
      <c r="E61" s="246"/>
      <c r="F61" s="256"/>
      <c r="G61" s="257"/>
      <c r="H61" s="258"/>
      <c r="I61" s="256"/>
      <c r="J61" s="257"/>
      <c r="K61" s="257"/>
      <c r="L61" s="258"/>
      <c r="M61" s="256"/>
      <c r="N61" s="257"/>
      <c r="O61" s="257"/>
      <c r="P61" s="258"/>
      <c r="Q61" s="256"/>
      <c r="R61" s="257"/>
      <c r="S61" s="257"/>
      <c r="T61" s="258"/>
      <c r="U61" s="256"/>
      <c r="V61" s="257"/>
      <c r="W61" s="257"/>
      <c r="X61" s="257"/>
      <c r="Y61" s="258"/>
    </row>
    <row r="62" spans="1:25" x14ac:dyDescent="0.3">
      <c r="A62" s="253"/>
      <c r="B62" s="246"/>
      <c r="C62" s="246"/>
      <c r="D62" s="246"/>
      <c r="E62" s="246"/>
      <c r="F62" s="259"/>
      <c r="G62" s="251"/>
      <c r="H62" s="252"/>
      <c r="I62" s="259"/>
      <c r="J62" s="251"/>
      <c r="K62" s="251"/>
      <c r="L62" s="252"/>
      <c r="M62" s="259"/>
      <c r="N62" s="251"/>
      <c r="O62" s="251"/>
      <c r="P62" s="252"/>
      <c r="Q62" s="259"/>
      <c r="R62" s="251"/>
      <c r="S62" s="251"/>
      <c r="T62" s="252"/>
      <c r="U62" s="259"/>
      <c r="V62" s="251"/>
      <c r="W62" s="251"/>
      <c r="X62" s="251"/>
      <c r="Y62" s="252"/>
    </row>
  </sheetData>
  <sortState ref="M2:M37">
    <sortCondition ref="M2"/>
  </sortState>
  <mergeCells count="65">
    <mergeCell ref="T19:V19"/>
    <mergeCell ref="P22:R22"/>
    <mergeCell ref="W22:Y22"/>
    <mergeCell ref="Q6:S6"/>
    <mergeCell ref="F7:H7"/>
    <mergeCell ref="Q60:T62"/>
    <mergeCell ref="U60:Y62"/>
    <mergeCell ref="A60:A62"/>
    <mergeCell ref="B60:E62"/>
    <mergeCell ref="F60:H62"/>
    <mergeCell ref="I60:L62"/>
    <mergeCell ref="M60:P62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Q3:S3"/>
    <mergeCell ref="N35:P35"/>
    <mergeCell ref="F36:I36"/>
    <mergeCell ref="A38:D38"/>
    <mergeCell ref="E38:I38"/>
    <mergeCell ref="M19:O19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"/>
  <sheetViews>
    <sheetView workbookViewId="0">
      <selection activeCell="A7" sqref="A7:V8"/>
    </sheetView>
  </sheetViews>
  <sheetFormatPr defaultRowHeight="14.4" x14ac:dyDescent="0.3"/>
  <cols>
    <col min="1" max="28" width="3.6640625" customWidth="1"/>
  </cols>
  <sheetData>
    <row r="3" spans="1:28" ht="15.6" x14ac:dyDescent="0.3">
      <c r="A3" s="104" t="s">
        <v>74</v>
      </c>
      <c r="B3" s="104"/>
      <c r="C3" s="104"/>
      <c r="D3" s="104"/>
      <c r="E3" s="104"/>
      <c r="F3" s="104"/>
      <c r="G3" s="104"/>
      <c r="H3" s="104"/>
      <c r="I3" s="104"/>
      <c r="J3" s="104"/>
      <c r="K3" s="108"/>
      <c r="L3" s="108"/>
      <c r="M3" s="108"/>
      <c r="N3" s="104"/>
      <c r="O3" s="104"/>
      <c r="P3" s="104"/>
      <c r="Q3" s="104"/>
      <c r="R3" s="104"/>
      <c r="S3" s="104"/>
      <c r="T3" s="104"/>
      <c r="U3" s="104"/>
      <c r="V3" s="104"/>
    </row>
    <row r="4" spans="1:28" ht="15.6" x14ac:dyDescent="0.3">
      <c r="A4" s="104" t="s">
        <v>236</v>
      </c>
      <c r="B4" s="109"/>
      <c r="C4" s="108"/>
      <c r="D4" s="108"/>
      <c r="E4" s="108"/>
      <c r="F4" s="110"/>
      <c r="G4" s="110"/>
      <c r="H4" s="110"/>
      <c r="I4" s="110"/>
      <c r="J4" s="110"/>
      <c r="K4" s="110"/>
      <c r="L4" s="110"/>
      <c r="M4" s="196" t="s">
        <v>187</v>
      </c>
      <c r="N4" s="196"/>
      <c r="O4" s="196"/>
      <c r="P4" s="108" t="s">
        <v>119</v>
      </c>
      <c r="Q4" s="111"/>
      <c r="R4" s="111"/>
      <c r="S4" s="104"/>
      <c r="T4" s="261">
        <v>44470</v>
      </c>
      <c r="U4" s="261"/>
      <c r="V4" s="261"/>
    </row>
    <row r="5" spans="1:28" ht="15.6" x14ac:dyDescent="0.3">
      <c r="A5" s="104"/>
      <c r="B5" s="104" t="s">
        <v>75</v>
      </c>
      <c r="C5" s="104"/>
      <c r="D5" s="104"/>
      <c r="E5" s="104"/>
      <c r="F5" s="104"/>
      <c r="G5" s="110"/>
      <c r="H5" s="110"/>
      <c r="I5" s="112">
        <v>2</v>
      </c>
      <c r="J5" s="207" t="str">
        <f>IF(COUNTIF(ДОЗА,I5),"доза",IF(COUNTIF(ДОЗИ,I5),"дози","доз"))</f>
        <v>дози</v>
      </c>
      <c r="K5" s="207"/>
      <c r="L5" s="110"/>
      <c r="M5" s="110"/>
      <c r="N5" s="104"/>
      <c r="O5" s="113"/>
      <c r="P5" s="114"/>
      <c r="Q5" s="114"/>
      <c r="R5" s="114"/>
      <c r="S5" s="104"/>
      <c r="T5" s="104"/>
      <c r="U5" s="104"/>
      <c r="V5" s="104"/>
    </row>
    <row r="6" spans="1:28" ht="15.6" x14ac:dyDescent="0.3">
      <c r="A6" s="104"/>
      <c r="B6" s="104"/>
      <c r="C6" s="104"/>
      <c r="D6" s="104"/>
      <c r="E6" s="104"/>
      <c r="F6" s="104"/>
      <c r="G6" s="110"/>
      <c r="H6" s="110"/>
      <c r="I6" s="112"/>
      <c r="J6" s="115"/>
      <c r="K6" s="110"/>
      <c r="L6" s="110"/>
      <c r="M6" s="110"/>
      <c r="N6" s="104"/>
      <c r="O6" s="113"/>
      <c r="P6" s="114"/>
      <c r="Q6" s="114"/>
      <c r="R6" s="114"/>
      <c r="S6" s="104"/>
      <c r="T6" s="104"/>
      <c r="U6" s="104"/>
      <c r="V6" s="104"/>
    </row>
    <row r="7" spans="1:28" ht="15.6" x14ac:dyDescent="0.3">
      <c r="A7" s="104" t="s">
        <v>239</v>
      </c>
      <c r="B7" s="105"/>
      <c r="C7" s="104"/>
      <c r="D7" s="104"/>
      <c r="E7" s="104"/>
      <c r="F7" s="104"/>
      <c r="G7" s="110"/>
      <c r="H7" s="110"/>
      <c r="I7" s="110"/>
      <c r="J7" s="110"/>
      <c r="K7" s="110"/>
      <c r="L7" s="110"/>
      <c r="M7" s="262" t="s">
        <v>240</v>
      </c>
      <c r="N7" s="262"/>
      <c r="O7" s="262"/>
      <c r="P7" s="108" t="s">
        <v>119</v>
      </c>
      <c r="Q7" s="111"/>
      <c r="R7" s="111"/>
      <c r="S7" s="104"/>
      <c r="T7" s="261">
        <v>44652</v>
      </c>
      <c r="U7" s="261"/>
      <c r="V7" s="261"/>
    </row>
    <row r="8" spans="1:28" ht="15.6" x14ac:dyDescent="0.3">
      <c r="A8" s="104"/>
      <c r="B8" s="104" t="s">
        <v>75</v>
      </c>
      <c r="C8" s="104"/>
      <c r="D8" s="104"/>
      <c r="E8" s="104"/>
      <c r="F8" s="104"/>
      <c r="G8" s="110"/>
      <c r="H8" s="110"/>
      <c r="I8" s="112">
        <v>1</v>
      </c>
      <c r="J8" s="207" t="str">
        <f>IF(COUNTIF(ДОЗА,I8),"доза",IF(COUNTIF(ДОЗИ,I8),"дози","доз"))</f>
        <v>доза</v>
      </c>
      <c r="K8" s="207"/>
      <c r="L8" s="104"/>
      <c r="M8" s="104"/>
      <c r="N8" s="104"/>
      <c r="O8" s="104"/>
      <c r="P8" s="110"/>
      <c r="Q8" s="110"/>
      <c r="R8" s="112"/>
      <c r="S8" s="115"/>
      <c r="T8" s="110"/>
      <c r="U8" s="104"/>
      <c r="V8" s="104"/>
    </row>
    <row r="9" spans="1:28" ht="15.6" x14ac:dyDescent="0.3">
      <c r="A9" s="104"/>
      <c r="B9" s="104"/>
      <c r="C9" s="104"/>
      <c r="D9" s="104"/>
      <c r="E9" s="104"/>
      <c r="F9" s="104"/>
      <c r="G9" s="110"/>
      <c r="H9" s="110"/>
      <c r="I9" s="112"/>
      <c r="J9" s="122"/>
      <c r="K9" s="122"/>
      <c r="L9" s="104"/>
      <c r="M9" s="104"/>
      <c r="N9" s="104"/>
      <c r="O9" s="104"/>
      <c r="P9" s="110"/>
      <c r="Q9" s="110"/>
      <c r="R9" s="112"/>
      <c r="S9" s="115"/>
      <c r="T9" s="110"/>
      <c r="U9" s="104"/>
      <c r="V9" s="104"/>
    </row>
    <row r="11" spans="1:28" x14ac:dyDescent="0.3">
      <c r="A11" t="s">
        <v>197</v>
      </c>
      <c r="B11" t="s">
        <v>268</v>
      </c>
    </row>
    <row r="12" spans="1:28" ht="15.6" x14ac:dyDescent="0.3">
      <c r="B12" t="s">
        <v>269</v>
      </c>
      <c r="L12" s="104" t="s">
        <v>75</v>
      </c>
      <c r="M12" s="104"/>
      <c r="N12" s="104"/>
      <c r="O12" s="104"/>
      <c r="P12" s="104"/>
      <c r="Q12" s="110"/>
      <c r="R12" s="110"/>
      <c r="S12" s="112" t="s">
        <v>270</v>
      </c>
      <c r="T12" s="207" t="str">
        <f>IF(COUNTIF(ДОЗА,S12),"доза",IF(COUNTIF(ДОЗИ,S12),"дози","доз"))</f>
        <v>доз</v>
      </c>
      <c r="U12" s="207"/>
    </row>
    <row r="14" spans="1:28" x14ac:dyDescent="0.3">
      <c r="A14" s="263">
        <v>1</v>
      </c>
      <c r="B14" s="268" t="s">
        <v>265</v>
      </c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70"/>
    </row>
    <row r="15" spans="1:28" x14ac:dyDescent="0.3">
      <c r="A15" s="264"/>
      <c r="B15" s="265" t="s">
        <v>280</v>
      </c>
      <c r="C15" s="266"/>
      <c r="D15" s="266"/>
      <c r="E15" s="266"/>
      <c r="F15" s="266"/>
      <c r="G15" s="266"/>
      <c r="H15" s="266"/>
      <c r="I15" s="267"/>
      <c r="J15" s="265" t="s">
        <v>258</v>
      </c>
      <c r="K15" s="266"/>
      <c r="L15" s="266"/>
      <c r="M15" s="266"/>
      <c r="N15" s="266"/>
      <c r="O15" s="267"/>
      <c r="P15" s="265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7"/>
    </row>
    <row r="16" spans="1:28" x14ac:dyDescent="0.3">
      <c r="A16" s="263">
        <v>2</v>
      </c>
      <c r="B16" s="265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7"/>
    </row>
    <row r="17" spans="1:28" x14ac:dyDescent="0.3">
      <c r="A17" s="264"/>
      <c r="B17" s="265" t="s">
        <v>280</v>
      </c>
      <c r="C17" s="266"/>
      <c r="D17" s="266"/>
      <c r="E17" s="266"/>
      <c r="F17" s="266"/>
      <c r="G17" s="266"/>
      <c r="H17" s="266"/>
      <c r="I17" s="267"/>
      <c r="J17" s="265"/>
      <c r="K17" s="266"/>
      <c r="L17" s="266"/>
      <c r="M17" s="266"/>
      <c r="N17" s="266"/>
      <c r="O17" s="267"/>
      <c r="P17" s="265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7"/>
    </row>
    <row r="18" spans="1:28" x14ac:dyDescent="0.3">
      <c r="A18" s="263">
        <v>3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</row>
    <row r="19" spans="1:28" x14ac:dyDescent="0.3">
      <c r="A19" s="264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</row>
    <row r="20" spans="1:28" x14ac:dyDescent="0.3">
      <c r="A20" s="263">
        <v>4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</row>
    <row r="21" spans="1:28" x14ac:dyDescent="0.3">
      <c r="A21" s="264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</row>
    <row r="22" spans="1:28" x14ac:dyDescent="0.3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29" type="noConversion"/>
  <dataValidations count="3">
    <dataValidation type="list" allowBlank="1" showInputMessage="1" showErrorMessage="1" sqref="B14:AB14 B16:AB16">
      <formula1>INDIRECT("Вакцини[#Заголовки]")</formula1>
    </dataValidation>
    <dataValidation type="list" allowBlank="1" showInputMessage="1" showErrorMessage="1" sqref="J15:O15">
      <formula1>INDIRECT("Вакцини["&amp;$B14&amp;"]")</formula1>
    </dataValidation>
    <dataValidation type="list" allowBlank="1" showInputMessage="1" showErrorMessage="1" sqref="J17:O17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27" customWidth="1"/>
    <col min="2" max="2" width="39.6640625" style="127" bestFit="1" customWidth="1"/>
    <col min="3" max="3" width="22.5546875" style="127" customWidth="1"/>
    <col min="4" max="5" width="9.109375" style="127"/>
    <col min="6" max="6" width="33" style="127" customWidth="1"/>
    <col min="7" max="7" width="33.6640625" style="127" customWidth="1"/>
    <col min="8" max="8" width="31.5546875" style="127" customWidth="1"/>
    <col min="9" max="9" width="34.5546875" style="127" bestFit="1" customWidth="1"/>
    <col min="10" max="16384" width="9.109375" style="127"/>
  </cols>
  <sheetData>
    <row r="2" spans="1:9" x14ac:dyDescent="0.3">
      <c r="B2" s="124" t="s">
        <v>281</v>
      </c>
      <c r="F2" s="128" t="s">
        <v>281</v>
      </c>
      <c r="G2" s="128" t="s">
        <v>255</v>
      </c>
      <c r="H2" s="128" t="s">
        <v>266</v>
      </c>
      <c r="I2" s="133" t="s">
        <v>262</v>
      </c>
    </row>
    <row r="3" spans="1:9" x14ac:dyDescent="0.3">
      <c r="B3" s="124" t="s">
        <v>255</v>
      </c>
      <c r="F3" s="124" t="s">
        <v>256</v>
      </c>
      <c r="G3" s="124" t="s">
        <v>261</v>
      </c>
      <c r="H3" s="124" t="s">
        <v>259</v>
      </c>
      <c r="I3" s="132"/>
    </row>
    <row r="4" spans="1:9" x14ac:dyDescent="0.3">
      <c r="B4" s="124" t="s">
        <v>254</v>
      </c>
      <c r="F4" s="124" t="s">
        <v>257</v>
      </c>
      <c r="G4" s="124"/>
      <c r="H4" s="124" t="s">
        <v>260</v>
      </c>
      <c r="I4" s="132"/>
    </row>
    <row r="5" spans="1:9" x14ac:dyDescent="0.3">
      <c r="B5" s="124" t="s">
        <v>262</v>
      </c>
      <c r="F5" s="124" t="s">
        <v>258</v>
      </c>
      <c r="G5" s="124"/>
      <c r="H5" s="124"/>
      <c r="I5" s="132"/>
    </row>
    <row r="6" spans="1:9" x14ac:dyDescent="0.3">
      <c r="B6" s="124" t="s">
        <v>262</v>
      </c>
    </row>
    <row r="7" spans="1:9" x14ac:dyDescent="0.3">
      <c r="B7" s="124" t="s">
        <v>263</v>
      </c>
    </row>
    <row r="8" spans="1:9" x14ac:dyDescent="0.3">
      <c r="B8" s="124" t="s">
        <v>264</v>
      </c>
    </row>
    <row r="10" spans="1:9" x14ac:dyDescent="0.3">
      <c r="A10" s="129"/>
      <c r="B10" s="125" t="s">
        <v>271</v>
      </c>
      <c r="C10" s="125" t="s">
        <v>267</v>
      </c>
      <c r="F10" s="124"/>
    </row>
    <row r="11" spans="1:9" x14ac:dyDescent="0.3">
      <c r="A11" s="130">
        <v>1</v>
      </c>
      <c r="B11" s="129" t="s">
        <v>255</v>
      </c>
      <c r="C11" s="129" t="s">
        <v>261</v>
      </c>
    </row>
    <row r="12" spans="1:9" x14ac:dyDescent="0.3">
      <c r="A12" s="130">
        <v>2</v>
      </c>
      <c r="B12" s="129" t="s">
        <v>262</v>
      </c>
      <c r="C12" s="129"/>
    </row>
    <row r="13" spans="1:9" x14ac:dyDescent="0.3">
      <c r="A13" s="130">
        <v>3</v>
      </c>
      <c r="B13" s="129"/>
      <c r="C13" s="129"/>
    </row>
    <row r="14" spans="1:9" x14ac:dyDescent="0.3">
      <c r="A14" s="130">
        <v>4</v>
      </c>
      <c r="B14" s="129"/>
      <c r="C14" s="129"/>
    </row>
    <row r="16" spans="1:9" x14ac:dyDescent="0.3">
      <c r="C16" s="124" t="s">
        <v>272</v>
      </c>
    </row>
    <row r="17" spans="3:3" x14ac:dyDescent="0.3">
      <c r="C17" s="126" t="s">
        <v>273</v>
      </c>
    </row>
    <row r="18" spans="3:3" x14ac:dyDescent="0.3">
      <c r="C18" s="124" t="s">
        <v>282</v>
      </c>
    </row>
    <row r="19" spans="3:3" x14ac:dyDescent="0.3">
      <c r="C19" s="124" t="s">
        <v>283</v>
      </c>
    </row>
    <row r="20" spans="3:3" x14ac:dyDescent="0.3">
      <c r="C20" s="126" t="s">
        <v>274</v>
      </c>
    </row>
    <row r="21" spans="3:3" x14ac:dyDescent="0.3">
      <c r="C21" s="124" t="s">
        <v>284</v>
      </c>
    </row>
    <row r="22" spans="3:3" x14ac:dyDescent="0.3">
      <c r="C22" s="124" t="s">
        <v>275</v>
      </c>
    </row>
    <row r="23" spans="3:3" x14ac:dyDescent="0.3">
      <c r="C23" s="124" t="s">
        <v>276</v>
      </c>
    </row>
    <row r="24" spans="3:3" x14ac:dyDescent="0.3">
      <c r="C24" s="124" t="s">
        <v>285</v>
      </c>
    </row>
    <row r="25" spans="3:3" x14ac:dyDescent="0.3">
      <c r="C25" s="124" t="s">
        <v>277</v>
      </c>
    </row>
    <row r="26" spans="3:3" x14ac:dyDescent="0.3">
      <c r="C26" s="124" t="s">
        <v>278</v>
      </c>
    </row>
    <row r="27" spans="3:3" x14ac:dyDescent="0.3">
      <c r="C27" s="124" t="s">
        <v>279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N5"/>
  <sheetViews>
    <sheetView topLeftCell="E1" workbookViewId="0">
      <selection activeCell="K10" sqref="K10"/>
    </sheetView>
  </sheetViews>
  <sheetFormatPr defaultRowHeight="14.4" x14ac:dyDescent="0.3"/>
  <cols>
    <col min="2" max="2" width="23.33203125" customWidth="1"/>
    <col min="3" max="3" width="21.44140625" customWidth="1"/>
    <col min="4" max="4" width="29.88671875" customWidth="1"/>
    <col min="5" max="5" width="21.44140625" customWidth="1"/>
    <col min="6" max="6" width="20.5546875" customWidth="1"/>
    <col min="7" max="7" width="21" customWidth="1"/>
    <col min="8" max="8" width="22" customWidth="1"/>
    <col min="9" max="9" width="36.109375" bestFit="1" customWidth="1"/>
    <col min="10" max="10" width="19.109375" customWidth="1"/>
    <col min="11" max="11" width="23.6640625" customWidth="1"/>
    <col min="12" max="12" width="16.88671875" customWidth="1"/>
    <col min="13" max="13" width="16.6640625" customWidth="1"/>
    <col min="14" max="14" width="17.44140625" customWidth="1"/>
  </cols>
  <sheetData>
    <row r="1" spans="2:14" x14ac:dyDescent="0.3">
      <c r="B1" s="134" t="s">
        <v>306</v>
      </c>
      <c r="C1" s="134" t="s">
        <v>305</v>
      </c>
      <c r="D1" s="134" t="s">
        <v>307</v>
      </c>
      <c r="E1" s="135" t="s">
        <v>303</v>
      </c>
      <c r="F1" s="135" t="s">
        <v>302</v>
      </c>
      <c r="G1" s="135" t="s">
        <v>300</v>
      </c>
      <c r="H1" s="135" t="s">
        <v>301</v>
      </c>
      <c r="I1" s="135" t="s">
        <v>293</v>
      </c>
      <c r="J1" s="135" t="s">
        <v>297</v>
      </c>
      <c r="K1" s="136" t="s">
        <v>309</v>
      </c>
      <c r="L1" s="136" t="s">
        <v>312</v>
      </c>
      <c r="M1" s="136" t="s">
        <v>313</v>
      </c>
      <c r="N1" s="136" t="s">
        <v>332</v>
      </c>
    </row>
    <row r="2" spans="2:14" x14ac:dyDescent="0.3">
      <c r="B2" s="138" t="s">
        <v>281</v>
      </c>
      <c r="C2" s="138" t="s">
        <v>255</v>
      </c>
      <c r="D2" s="138" t="s">
        <v>304</v>
      </c>
      <c r="E2" s="137" t="s">
        <v>262</v>
      </c>
      <c r="F2" s="137" t="s">
        <v>286</v>
      </c>
      <c r="G2" s="137" t="s">
        <v>264</v>
      </c>
      <c r="H2" s="137" t="s">
        <v>291</v>
      </c>
      <c r="I2" s="137" t="s">
        <v>294</v>
      </c>
      <c r="J2" s="137" t="s">
        <v>292</v>
      </c>
      <c r="K2" s="137" t="s">
        <v>308</v>
      </c>
      <c r="L2" s="137" t="s">
        <v>311</v>
      </c>
      <c r="M2" s="137" t="s">
        <v>314</v>
      </c>
      <c r="N2" s="137" t="s">
        <v>333</v>
      </c>
    </row>
    <row r="3" spans="2:14" x14ac:dyDescent="0.3">
      <c r="B3" s="124" t="s">
        <v>257</v>
      </c>
      <c r="C3" s="124" t="s">
        <v>261</v>
      </c>
      <c r="D3" s="124" t="s">
        <v>260</v>
      </c>
      <c r="E3" s="132" t="s">
        <v>288</v>
      </c>
      <c r="F3" s="132" t="s">
        <v>287</v>
      </c>
      <c r="G3" s="132" t="s">
        <v>289</v>
      </c>
      <c r="H3" s="132" t="s">
        <v>337</v>
      </c>
      <c r="I3" s="132" t="s">
        <v>295</v>
      </c>
      <c r="J3" s="132" t="s">
        <v>298</v>
      </c>
      <c r="K3" s="132" t="s">
        <v>310</v>
      </c>
      <c r="L3" s="132" t="s">
        <v>315</v>
      </c>
      <c r="M3" s="132" t="s">
        <v>317</v>
      </c>
      <c r="N3" s="132" t="s">
        <v>334</v>
      </c>
    </row>
    <row r="4" spans="2:14" x14ac:dyDescent="0.3">
      <c r="B4" s="124" t="s">
        <v>258</v>
      </c>
      <c r="C4" s="124"/>
      <c r="D4" s="124" t="s">
        <v>259</v>
      </c>
      <c r="E4" s="132" t="s">
        <v>335</v>
      </c>
      <c r="F4" s="132"/>
      <c r="G4" s="132" t="s">
        <v>336</v>
      </c>
      <c r="H4" s="132"/>
      <c r="I4" s="132" t="s">
        <v>296</v>
      </c>
      <c r="J4" s="132" t="s">
        <v>299</v>
      </c>
      <c r="K4" s="132" t="s">
        <v>316</v>
      </c>
      <c r="L4" s="132"/>
      <c r="M4" s="132"/>
      <c r="N4" s="132"/>
    </row>
    <row r="5" spans="2:14" x14ac:dyDescent="0.3">
      <c r="B5" s="124" t="s">
        <v>256</v>
      </c>
      <c r="C5" s="124"/>
      <c r="D5" s="124"/>
      <c r="E5" s="132"/>
      <c r="F5" s="132"/>
      <c r="G5" s="132" t="s">
        <v>290</v>
      </c>
      <c r="H5" s="132"/>
      <c r="I5" s="132"/>
      <c r="J5" s="132"/>
      <c r="K5" s="132"/>
      <c r="L5" s="132"/>
      <c r="M5" s="132"/>
      <c r="N5" s="132"/>
    </row>
  </sheetData>
  <phoneticPr fontId="29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9" sqref="C9"/>
    </sheetView>
  </sheetViews>
  <sheetFormatPr defaultRowHeight="14.4" x14ac:dyDescent="0.3"/>
  <cols>
    <col min="2" max="2" width="18.88671875" customWidth="1"/>
    <col min="3" max="3" width="18.33203125" customWidth="1"/>
    <col min="4" max="4" width="19.5546875" customWidth="1"/>
    <col min="5" max="5" width="18" customWidth="1"/>
  </cols>
  <sheetData>
    <row r="2" spans="2:5" x14ac:dyDescent="0.3">
      <c r="B2" s="140" t="s">
        <v>319</v>
      </c>
      <c r="C2" s="140" t="s">
        <v>326</v>
      </c>
      <c r="D2" s="140" t="s">
        <v>323</v>
      </c>
      <c r="E2" s="140" t="s">
        <v>331</v>
      </c>
    </row>
    <row r="3" spans="2:5" x14ac:dyDescent="0.3">
      <c r="B3" s="139" t="s">
        <v>318</v>
      </c>
      <c r="C3" s="139" t="s">
        <v>322</v>
      </c>
      <c r="D3" s="141" t="s">
        <v>321</v>
      </c>
      <c r="E3" s="141" t="s">
        <v>329</v>
      </c>
    </row>
    <row r="4" spans="2:5" x14ac:dyDescent="0.3">
      <c r="B4" s="124" t="s">
        <v>320</v>
      </c>
      <c r="C4" s="124" t="s">
        <v>324</v>
      </c>
      <c r="D4" s="131" t="s">
        <v>327</v>
      </c>
      <c r="E4" s="131" t="s">
        <v>330</v>
      </c>
    </row>
    <row r="5" spans="2:5" x14ac:dyDescent="0.3">
      <c r="B5" s="124" t="s">
        <v>338</v>
      </c>
      <c r="C5" s="124" t="s">
        <v>325</v>
      </c>
      <c r="D5" s="131" t="s">
        <v>328</v>
      </c>
      <c r="E5" s="131"/>
    </row>
    <row r="6" spans="2:5" x14ac:dyDescent="0.3">
      <c r="B6" s="124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6"/>
  <sheetViews>
    <sheetView workbookViewId="0">
      <selection activeCell="D10" sqref="D10"/>
    </sheetView>
  </sheetViews>
  <sheetFormatPr defaultRowHeight="14.4" x14ac:dyDescent="0.3"/>
  <cols>
    <col min="2" max="2" width="18.44140625" customWidth="1"/>
    <col min="3" max="3" width="19.5546875" customWidth="1"/>
    <col min="4" max="4" width="17.6640625" customWidth="1"/>
    <col min="5" max="5" width="19.109375" customWidth="1"/>
  </cols>
  <sheetData>
    <row r="2" spans="2:5" x14ac:dyDescent="0.3">
      <c r="B2" s="135" t="s">
        <v>342</v>
      </c>
      <c r="C2" s="135" t="s">
        <v>347</v>
      </c>
      <c r="D2" s="135" t="s">
        <v>352</v>
      </c>
      <c r="E2" s="135" t="s">
        <v>339</v>
      </c>
    </row>
    <row r="3" spans="2:5" x14ac:dyDescent="0.3">
      <c r="B3" s="137" t="s">
        <v>343</v>
      </c>
      <c r="C3" s="137" t="s">
        <v>348</v>
      </c>
      <c r="D3" s="143" t="s">
        <v>353</v>
      </c>
      <c r="E3" s="143" t="s">
        <v>340</v>
      </c>
    </row>
    <row r="4" spans="2:5" x14ac:dyDescent="0.3">
      <c r="B4" s="144" t="s">
        <v>344</v>
      </c>
      <c r="C4" s="144" t="s">
        <v>349</v>
      </c>
      <c r="D4" s="142" t="s">
        <v>354</v>
      </c>
      <c r="E4" s="142" t="s">
        <v>341</v>
      </c>
    </row>
    <row r="5" spans="2:5" x14ac:dyDescent="0.3">
      <c r="B5" s="144" t="s">
        <v>345</v>
      </c>
      <c r="C5" s="144" t="s">
        <v>350</v>
      </c>
      <c r="D5" s="142"/>
      <c r="E5" s="142"/>
    </row>
    <row r="6" spans="2:5" x14ac:dyDescent="0.3">
      <c r="B6" s="144" t="s">
        <v>346</v>
      </c>
      <c r="C6" s="144" t="s">
        <v>351</v>
      </c>
      <c r="D6" s="142"/>
      <c r="E6" s="142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22" zoomScaleNormal="100" workbookViewId="0">
      <selection activeCell="H36" sqref="H36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79" t="s">
        <v>23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</row>
    <row r="2" spans="1:35" ht="18" x14ac:dyDescent="0.3">
      <c r="A2" s="179" t="s">
        <v>24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</row>
    <row r="3" spans="1:35" ht="18" x14ac:dyDescent="0.3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182</v>
      </c>
      <c r="M3" s="182" t="s">
        <v>416</v>
      </c>
      <c r="N3" s="182"/>
      <c r="O3" s="182"/>
      <c r="P3" s="182"/>
      <c r="Q3" s="182"/>
      <c r="R3" s="182"/>
      <c r="S3" s="182">
        <v>2023</v>
      </c>
      <c r="T3" s="182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3">
      <c r="A4" s="180" t="s">
        <v>25</v>
      </c>
      <c r="B4" s="180"/>
      <c r="C4" s="180"/>
      <c r="D4" s="180"/>
      <c r="E4" s="180" t="s">
        <v>26</v>
      </c>
      <c r="F4" s="180"/>
      <c r="G4" s="180"/>
      <c r="H4" s="181" t="s">
        <v>27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0" t="s">
        <v>28</v>
      </c>
      <c r="X4" s="180"/>
      <c r="Y4" s="180"/>
      <c r="Z4" s="180"/>
      <c r="AA4" s="180"/>
      <c r="AB4" s="180" t="s">
        <v>29</v>
      </c>
      <c r="AC4" s="180"/>
      <c r="AD4" s="180"/>
      <c r="AE4" s="180"/>
      <c r="AF4" s="180"/>
      <c r="AG4" s="180"/>
      <c r="AH4" s="180"/>
      <c r="AI4" s="180"/>
    </row>
    <row r="5" spans="1:35" ht="15" customHeight="1" x14ac:dyDescent="0.3">
      <c r="A5" s="180"/>
      <c r="B5" s="180"/>
      <c r="C5" s="180"/>
      <c r="D5" s="180"/>
      <c r="E5" s="180"/>
      <c r="F5" s="180"/>
      <c r="G5" s="180"/>
      <c r="H5" s="180" t="s">
        <v>30</v>
      </c>
      <c r="I5" s="180"/>
      <c r="J5" s="180"/>
      <c r="K5" s="180"/>
      <c r="L5" s="180"/>
      <c r="M5" s="180"/>
      <c r="N5" s="180" t="s">
        <v>31</v>
      </c>
      <c r="O5" s="180"/>
      <c r="P5" s="180"/>
      <c r="Q5" s="181" t="s">
        <v>32</v>
      </c>
      <c r="R5" s="181"/>
      <c r="S5" s="181"/>
      <c r="T5" s="181"/>
      <c r="U5" s="181"/>
      <c r="V5" s="181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</row>
    <row r="6" spans="1:35" ht="15" customHeight="1" x14ac:dyDescent="0.3">
      <c r="A6" s="180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1"/>
      <c r="R6" s="181"/>
      <c r="S6" s="181"/>
      <c r="T6" s="181"/>
      <c r="U6" s="181"/>
      <c r="V6" s="181"/>
      <c r="W6" s="180"/>
      <c r="X6" s="180"/>
      <c r="Y6" s="180"/>
      <c r="Z6" s="180"/>
      <c r="AA6" s="180"/>
      <c r="AB6" s="180" t="s">
        <v>33</v>
      </c>
      <c r="AC6" s="180"/>
      <c r="AD6" s="180"/>
      <c r="AE6" s="180"/>
      <c r="AF6" s="180"/>
      <c r="AG6" s="180" t="s">
        <v>34</v>
      </c>
      <c r="AH6" s="180"/>
      <c r="AI6" s="180"/>
    </row>
    <row r="7" spans="1:35" ht="18.75" customHeight="1" x14ac:dyDescent="0.3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1" t="s">
        <v>35</v>
      </c>
      <c r="R7" s="181"/>
      <c r="S7" s="181"/>
      <c r="T7" s="181" t="s">
        <v>36</v>
      </c>
      <c r="U7" s="181"/>
      <c r="V7" s="181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</row>
    <row r="8" spans="1:35" ht="17.100000000000001" customHeight="1" x14ac:dyDescent="0.3">
      <c r="A8" s="183" t="s">
        <v>37</v>
      </c>
      <c r="B8" s="183"/>
      <c r="C8" s="183"/>
      <c r="D8" s="183"/>
      <c r="E8" s="183" t="s">
        <v>38</v>
      </c>
      <c r="F8" s="183"/>
      <c r="G8" s="183"/>
      <c r="H8" s="183">
        <v>1</v>
      </c>
      <c r="I8" s="183"/>
      <c r="J8" s="183"/>
      <c r="K8" s="183"/>
      <c r="L8" s="183"/>
      <c r="M8" s="183"/>
      <c r="N8" s="183">
        <v>2</v>
      </c>
      <c r="O8" s="183"/>
      <c r="P8" s="183"/>
      <c r="Q8" s="183">
        <v>3</v>
      </c>
      <c r="R8" s="183"/>
      <c r="S8" s="183"/>
      <c r="T8" s="183">
        <v>4</v>
      </c>
      <c r="U8" s="183"/>
      <c r="V8" s="183"/>
      <c r="W8" s="183">
        <v>5</v>
      </c>
      <c r="X8" s="183"/>
      <c r="Y8" s="183"/>
      <c r="Z8" s="183"/>
      <c r="AA8" s="183"/>
      <c r="AB8" s="183">
        <v>6</v>
      </c>
      <c r="AC8" s="183"/>
      <c r="AD8" s="183"/>
      <c r="AE8" s="183"/>
      <c r="AF8" s="183"/>
      <c r="AG8" s="183">
        <v>7</v>
      </c>
      <c r="AH8" s="183"/>
      <c r="AI8" s="183"/>
    </row>
    <row r="9" spans="1:35" ht="15" customHeight="1" x14ac:dyDescent="0.3">
      <c r="A9" s="184" t="s">
        <v>39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</row>
    <row r="10" spans="1:35" ht="17.100000000000001" customHeight="1" x14ac:dyDescent="0.3">
      <c r="A10" s="185" t="s">
        <v>40</v>
      </c>
      <c r="B10" s="185"/>
      <c r="C10" s="185"/>
      <c r="D10" s="185"/>
      <c r="E10" s="181">
        <v>1103</v>
      </c>
      <c r="F10" s="181"/>
      <c r="G10" s="181"/>
      <c r="H10" s="186" t="s">
        <v>41</v>
      </c>
      <c r="I10" s="186"/>
      <c r="J10" s="186"/>
      <c r="K10" s="186"/>
      <c r="L10" s="186"/>
      <c r="M10" s="186"/>
      <c r="N10" s="186" t="s">
        <v>41</v>
      </c>
      <c r="O10" s="186"/>
      <c r="P10" s="186"/>
      <c r="Q10" s="186" t="s">
        <v>41</v>
      </c>
      <c r="R10" s="186"/>
      <c r="S10" s="186"/>
      <c r="T10" s="186" t="s">
        <v>41</v>
      </c>
      <c r="U10" s="186"/>
      <c r="V10" s="186"/>
      <c r="W10" s="186" t="s">
        <v>41</v>
      </c>
      <c r="X10" s="186"/>
      <c r="Y10" s="186"/>
      <c r="Z10" s="186"/>
      <c r="AA10" s="186"/>
      <c r="AB10" s="186" t="s">
        <v>41</v>
      </c>
      <c r="AC10" s="186"/>
      <c r="AD10" s="186"/>
      <c r="AE10" s="186"/>
      <c r="AF10" s="186"/>
      <c r="AG10" s="186" t="s">
        <v>41</v>
      </c>
      <c r="AH10" s="186"/>
      <c r="AI10" s="186"/>
    </row>
    <row r="11" spans="1:35" ht="17.100000000000001" customHeight="1" x14ac:dyDescent="0.3">
      <c r="A11" s="185" t="s">
        <v>42</v>
      </c>
      <c r="B11" s="185"/>
      <c r="C11" s="185"/>
      <c r="D11" s="185"/>
      <c r="E11" s="181">
        <v>1511</v>
      </c>
      <c r="F11" s="181"/>
      <c r="G11" s="181"/>
      <c r="H11" s="186" t="s">
        <v>41</v>
      </c>
      <c r="I11" s="186"/>
      <c r="J11" s="186"/>
      <c r="K11" s="186"/>
      <c r="L11" s="186"/>
      <c r="M11" s="186"/>
      <c r="N11" s="186" t="s">
        <v>41</v>
      </c>
      <c r="O11" s="186"/>
      <c r="P11" s="186"/>
      <c r="Q11" s="186" t="s">
        <v>41</v>
      </c>
      <c r="R11" s="186"/>
      <c r="S11" s="186"/>
      <c r="T11" s="186" t="s">
        <v>41</v>
      </c>
      <c r="U11" s="186"/>
      <c r="V11" s="186"/>
      <c r="W11" s="186" t="s">
        <v>41</v>
      </c>
      <c r="X11" s="186"/>
      <c r="Y11" s="186"/>
      <c r="Z11" s="186"/>
      <c r="AA11" s="186"/>
      <c r="AB11" s="186" t="s">
        <v>41</v>
      </c>
      <c r="AC11" s="186"/>
      <c r="AD11" s="186"/>
      <c r="AE11" s="186"/>
      <c r="AF11" s="186"/>
      <c r="AG11" s="186" t="s">
        <v>41</v>
      </c>
      <c r="AH11" s="186"/>
      <c r="AI11" s="186"/>
    </row>
    <row r="12" spans="1:35" ht="17.100000000000001" customHeight="1" x14ac:dyDescent="0.3">
      <c r="A12" s="185" t="s">
        <v>43</v>
      </c>
      <c r="B12" s="185"/>
      <c r="C12" s="185"/>
      <c r="D12" s="185"/>
      <c r="E12" s="181">
        <v>1711</v>
      </c>
      <c r="F12" s="181"/>
      <c r="G12" s="181"/>
      <c r="H12" s="186" t="s">
        <v>41</v>
      </c>
      <c r="I12" s="186"/>
      <c r="J12" s="186"/>
      <c r="K12" s="186"/>
      <c r="L12" s="186"/>
      <c r="M12" s="186"/>
      <c r="N12" s="186" t="s">
        <v>41</v>
      </c>
      <c r="O12" s="186"/>
      <c r="P12" s="186"/>
      <c r="Q12" s="186" t="s">
        <v>41</v>
      </c>
      <c r="R12" s="186"/>
      <c r="S12" s="186"/>
      <c r="T12" s="186" t="s">
        <v>41</v>
      </c>
      <c r="U12" s="186"/>
      <c r="V12" s="186"/>
      <c r="W12" s="186" t="s">
        <v>41</v>
      </c>
      <c r="X12" s="186"/>
      <c r="Y12" s="186"/>
      <c r="Z12" s="186"/>
      <c r="AA12" s="186"/>
      <c r="AB12" s="186" t="s">
        <v>41</v>
      </c>
      <c r="AC12" s="186"/>
      <c r="AD12" s="186"/>
      <c r="AE12" s="186"/>
      <c r="AF12" s="186"/>
      <c r="AG12" s="186" t="s">
        <v>41</v>
      </c>
      <c r="AH12" s="186"/>
      <c r="AI12" s="186"/>
    </row>
    <row r="13" spans="1:35" ht="17.100000000000001" customHeight="1" x14ac:dyDescent="0.3">
      <c r="A13" s="185" t="s">
        <v>44</v>
      </c>
      <c r="B13" s="185"/>
      <c r="C13" s="185"/>
      <c r="D13" s="185"/>
      <c r="E13" s="181">
        <v>1657</v>
      </c>
      <c r="F13" s="181"/>
      <c r="G13" s="181"/>
      <c r="H13" s="186" t="s">
        <v>41</v>
      </c>
      <c r="I13" s="186"/>
      <c r="J13" s="186"/>
      <c r="K13" s="186"/>
      <c r="L13" s="186"/>
      <c r="M13" s="186"/>
      <c r="N13" s="186" t="s">
        <v>41</v>
      </c>
      <c r="O13" s="186"/>
      <c r="P13" s="186"/>
      <c r="Q13" s="186" t="s">
        <v>41</v>
      </c>
      <c r="R13" s="186"/>
      <c r="S13" s="186"/>
      <c r="T13" s="186" t="s">
        <v>41</v>
      </c>
      <c r="U13" s="186"/>
      <c r="V13" s="186"/>
      <c r="W13" s="186" t="s">
        <v>41</v>
      </c>
      <c r="X13" s="186"/>
      <c r="Y13" s="186"/>
      <c r="Z13" s="186"/>
      <c r="AA13" s="186"/>
      <c r="AB13" s="186" t="s">
        <v>41</v>
      </c>
      <c r="AC13" s="186"/>
      <c r="AD13" s="186"/>
      <c r="AE13" s="186"/>
      <c r="AF13" s="186"/>
      <c r="AG13" s="186" t="s">
        <v>41</v>
      </c>
      <c r="AH13" s="186"/>
      <c r="AI13" s="186"/>
    </row>
    <row r="14" spans="1:35" ht="17.100000000000001" customHeight="1" x14ac:dyDescent="0.3">
      <c r="A14" s="185" t="s">
        <v>45</v>
      </c>
      <c r="B14" s="185"/>
      <c r="C14" s="185"/>
      <c r="D14" s="185"/>
      <c r="E14" s="181">
        <v>1502</v>
      </c>
      <c r="F14" s="181"/>
      <c r="G14" s="181"/>
      <c r="H14" s="186" t="s">
        <v>41</v>
      </c>
      <c r="I14" s="186"/>
      <c r="J14" s="186"/>
      <c r="K14" s="186"/>
      <c r="L14" s="186"/>
      <c r="M14" s="186"/>
      <c r="N14" s="186" t="s">
        <v>41</v>
      </c>
      <c r="O14" s="186"/>
      <c r="P14" s="186"/>
      <c r="Q14" s="186" t="s">
        <v>41</v>
      </c>
      <c r="R14" s="186"/>
      <c r="S14" s="186"/>
      <c r="T14" s="186" t="s">
        <v>41</v>
      </c>
      <c r="U14" s="186"/>
      <c r="V14" s="186"/>
      <c r="W14" s="186" t="s">
        <v>41</v>
      </c>
      <c r="X14" s="186"/>
      <c r="Y14" s="186"/>
      <c r="Z14" s="186"/>
      <c r="AA14" s="186"/>
      <c r="AB14" s="186" t="s">
        <v>41</v>
      </c>
      <c r="AC14" s="186"/>
      <c r="AD14" s="186"/>
      <c r="AE14" s="186"/>
      <c r="AF14" s="186"/>
      <c r="AG14" s="186" t="s">
        <v>41</v>
      </c>
      <c r="AH14" s="186"/>
      <c r="AI14" s="186"/>
    </row>
    <row r="15" spans="1:35" ht="17.100000000000001" customHeight="1" x14ac:dyDescent="0.3">
      <c r="A15" s="185" t="s">
        <v>46</v>
      </c>
      <c r="B15" s="185"/>
      <c r="C15" s="185"/>
      <c r="D15" s="185"/>
      <c r="E15" s="181">
        <v>1310</v>
      </c>
      <c r="F15" s="181"/>
      <c r="G15" s="181"/>
      <c r="H15" s="186" t="s">
        <v>41</v>
      </c>
      <c r="I15" s="186"/>
      <c r="J15" s="186"/>
      <c r="K15" s="186"/>
      <c r="L15" s="186"/>
      <c r="M15" s="186"/>
      <c r="N15" s="186" t="s">
        <v>41</v>
      </c>
      <c r="O15" s="186"/>
      <c r="P15" s="186"/>
      <c r="Q15" s="186" t="s">
        <v>41</v>
      </c>
      <c r="R15" s="186"/>
      <c r="S15" s="186"/>
      <c r="T15" s="186" t="s">
        <v>41</v>
      </c>
      <c r="U15" s="186"/>
      <c r="V15" s="186"/>
      <c r="W15" s="186" t="s">
        <v>41</v>
      </c>
      <c r="X15" s="186"/>
      <c r="Y15" s="186"/>
      <c r="Z15" s="186"/>
      <c r="AA15" s="186"/>
      <c r="AB15" s="186" t="s">
        <v>41</v>
      </c>
      <c r="AC15" s="186"/>
      <c r="AD15" s="186"/>
      <c r="AE15" s="186"/>
      <c r="AF15" s="186"/>
      <c r="AG15" s="186" t="s">
        <v>41</v>
      </c>
      <c r="AH15" s="186"/>
      <c r="AI15" s="186"/>
    </row>
    <row r="16" spans="1:35" ht="17.100000000000001" customHeight="1" x14ac:dyDescent="0.3">
      <c r="A16" s="185" t="s">
        <v>47</v>
      </c>
      <c r="B16" s="185"/>
      <c r="C16" s="185"/>
      <c r="D16" s="185"/>
      <c r="E16" s="181">
        <v>1409</v>
      </c>
      <c r="F16" s="181"/>
      <c r="G16" s="181"/>
      <c r="H16" s="186" t="s">
        <v>41</v>
      </c>
      <c r="I16" s="186"/>
      <c r="J16" s="186"/>
      <c r="K16" s="186"/>
      <c r="L16" s="186"/>
      <c r="M16" s="186"/>
      <c r="N16" s="186" t="s">
        <v>41</v>
      </c>
      <c r="O16" s="186"/>
      <c r="P16" s="186"/>
      <c r="Q16" s="186" t="s">
        <v>41</v>
      </c>
      <c r="R16" s="186"/>
      <c r="S16" s="186"/>
      <c r="T16" s="186" t="s">
        <v>41</v>
      </c>
      <c r="U16" s="186"/>
      <c r="V16" s="186"/>
      <c r="W16" s="186" t="s">
        <v>41</v>
      </c>
      <c r="X16" s="186"/>
      <c r="Y16" s="186"/>
      <c r="Z16" s="186"/>
      <c r="AA16" s="186"/>
      <c r="AB16" s="186" t="s">
        <v>41</v>
      </c>
      <c r="AC16" s="186"/>
      <c r="AD16" s="186"/>
      <c r="AE16" s="186"/>
      <c r="AF16" s="186"/>
      <c r="AG16" s="186" t="s">
        <v>41</v>
      </c>
      <c r="AH16" s="186"/>
      <c r="AI16" s="186"/>
    </row>
    <row r="17" spans="1:35" ht="17.100000000000001" customHeight="1" x14ac:dyDescent="0.3">
      <c r="A17" s="185" t="s">
        <v>48</v>
      </c>
      <c r="B17" s="185"/>
      <c r="C17" s="185"/>
      <c r="D17" s="185"/>
      <c r="E17" s="181">
        <v>1714</v>
      </c>
      <c r="F17" s="181"/>
      <c r="G17" s="181"/>
      <c r="H17" s="186" t="s">
        <v>41</v>
      </c>
      <c r="I17" s="186"/>
      <c r="J17" s="186"/>
      <c r="K17" s="186"/>
      <c r="L17" s="186"/>
      <c r="M17" s="186"/>
      <c r="N17" s="186" t="s">
        <v>41</v>
      </c>
      <c r="O17" s="186"/>
      <c r="P17" s="186"/>
      <c r="Q17" s="186" t="s">
        <v>41</v>
      </c>
      <c r="R17" s="186"/>
      <c r="S17" s="186"/>
      <c r="T17" s="186" t="s">
        <v>41</v>
      </c>
      <c r="U17" s="186"/>
      <c r="V17" s="186"/>
      <c r="W17" s="186" t="s">
        <v>41</v>
      </c>
      <c r="X17" s="186"/>
      <c r="Y17" s="186"/>
      <c r="Z17" s="186"/>
      <c r="AA17" s="186"/>
      <c r="AB17" s="186" t="s">
        <v>41</v>
      </c>
      <c r="AC17" s="186"/>
      <c r="AD17" s="186"/>
      <c r="AE17" s="186"/>
      <c r="AF17" s="186"/>
      <c r="AG17" s="186" t="s">
        <v>41</v>
      </c>
      <c r="AH17" s="186"/>
      <c r="AI17" s="186"/>
    </row>
    <row r="18" spans="1:35" ht="17.100000000000001" customHeight="1" x14ac:dyDescent="0.3">
      <c r="A18" s="185" t="s">
        <v>49</v>
      </c>
      <c r="B18" s="185"/>
      <c r="C18" s="185"/>
      <c r="D18" s="185"/>
      <c r="E18" s="181">
        <v>1416</v>
      </c>
      <c r="F18" s="181"/>
      <c r="G18" s="181"/>
      <c r="H18" s="186" t="s">
        <v>41</v>
      </c>
      <c r="I18" s="186"/>
      <c r="J18" s="186"/>
      <c r="K18" s="186"/>
      <c r="L18" s="186"/>
      <c r="M18" s="186"/>
      <c r="N18" s="186" t="s">
        <v>41</v>
      </c>
      <c r="O18" s="186"/>
      <c r="P18" s="186"/>
      <c r="Q18" s="186" t="s">
        <v>41</v>
      </c>
      <c r="R18" s="186"/>
      <c r="S18" s="186"/>
      <c r="T18" s="186" t="s">
        <v>41</v>
      </c>
      <c r="U18" s="186"/>
      <c r="V18" s="186"/>
      <c r="W18" s="186" t="s">
        <v>41</v>
      </c>
      <c r="X18" s="186"/>
      <c r="Y18" s="186"/>
      <c r="Z18" s="186"/>
      <c r="AA18" s="186"/>
      <c r="AB18" s="186" t="s">
        <v>41</v>
      </c>
      <c r="AC18" s="186"/>
      <c r="AD18" s="186"/>
      <c r="AE18" s="186"/>
      <c r="AF18" s="186"/>
      <c r="AG18" s="186" t="s">
        <v>41</v>
      </c>
      <c r="AH18" s="186"/>
      <c r="AI18" s="186"/>
    </row>
    <row r="19" spans="1:35" ht="17.100000000000001" customHeight="1" x14ac:dyDescent="0.3">
      <c r="A19" s="185" t="s">
        <v>50</v>
      </c>
      <c r="B19" s="185"/>
      <c r="C19" s="185"/>
      <c r="D19" s="185"/>
      <c r="E19" s="181">
        <v>1641</v>
      </c>
      <c r="F19" s="181"/>
      <c r="G19" s="181"/>
      <c r="H19" s="186" t="s">
        <v>41</v>
      </c>
      <c r="I19" s="186"/>
      <c r="J19" s="186"/>
      <c r="K19" s="186"/>
      <c r="L19" s="186"/>
      <c r="M19" s="186"/>
      <c r="N19" s="186" t="s">
        <v>41</v>
      </c>
      <c r="O19" s="186"/>
      <c r="P19" s="186"/>
      <c r="Q19" s="186" t="s">
        <v>41</v>
      </c>
      <c r="R19" s="186"/>
      <c r="S19" s="186"/>
      <c r="T19" s="186" t="s">
        <v>41</v>
      </c>
      <c r="U19" s="186"/>
      <c r="V19" s="186"/>
      <c r="W19" s="186" t="s">
        <v>41</v>
      </c>
      <c r="X19" s="186"/>
      <c r="Y19" s="186"/>
      <c r="Z19" s="186"/>
      <c r="AA19" s="186"/>
      <c r="AB19" s="186" t="s">
        <v>41</v>
      </c>
      <c r="AC19" s="186"/>
      <c r="AD19" s="186"/>
      <c r="AE19" s="186"/>
      <c r="AF19" s="186"/>
      <c r="AG19" s="186" t="s">
        <v>41</v>
      </c>
      <c r="AH19" s="186"/>
      <c r="AI19" s="186"/>
    </row>
    <row r="20" spans="1:35" ht="15" customHeight="1" x14ac:dyDescent="0.3">
      <c r="A20" s="184" t="s">
        <v>51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</row>
    <row r="21" spans="1:35" ht="17.100000000000001" customHeight="1" x14ac:dyDescent="0.3">
      <c r="A21" s="185" t="s">
        <v>40</v>
      </c>
      <c r="B21" s="185"/>
      <c r="C21" s="185"/>
      <c r="D21" s="185"/>
      <c r="E21" s="181">
        <v>1103</v>
      </c>
      <c r="F21" s="181"/>
      <c r="G21" s="181"/>
      <c r="H21" s="186" t="s">
        <v>41</v>
      </c>
      <c r="I21" s="186"/>
      <c r="J21" s="186"/>
      <c r="K21" s="186"/>
      <c r="L21" s="186"/>
      <c r="M21" s="186"/>
      <c r="N21" s="186" t="s">
        <v>41</v>
      </c>
      <c r="O21" s="186"/>
      <c r="P21" s="186"/>
      <c r="Q21" s="186" t="s">
        <v>41</v>
      </c>
      <c r="R21" s="186"/>
      <c r="S21" s="186"/>
      <c r="T21" s="186" t="s">
        <v>41</v>
      </c>
      <c r="U21" s="186"/>
      <c r="V21" s="186"/>
      <c r="W21" s="187" t="s">
        <v>41</v>
      </c>
      <c r="X21" s="187"/>
      <c r="Y21" s="187"/>
      <c r="Z21" s="187"/>
      <c r="AA21" s="187"/>
      <c r="AB21" s="187" t="s">
        <v>41</v>
      </c>
      <c r="AC21" s="187"/>
      <c r="AD21" s="187"/>
      <c r="AE21" s="187"/>
      <c r="AF21" s="187"/>
      <c r="AG21" s="187" t="s">
        <v>41</v>
      </c>
      <c r="AH21" s="187"/>
      <c r="AI21" s="187"/>
    </row>
    <row r="22" spans="1:35" ht="17.100000000000001" customHeight="1" x14ac:dyDescent="0.3">
      <c r="A22" s="185" t="s">
        <v>47</v>
      </c>
      <c r="B22" s="185"/>
      <c r="C22" s="185"/>
      <c r="D22" s="185"/>
      <c r="E22" s="181">
        <v>1409</v>
      </c>
      <c r="F22" s="181"/>
      <c r="G22" s="181"/>
      <c r="H22" s="186" t="s">
        <v>41</v>
      </c>
      <c r="I22" s="186"/>
      <c r="J22" s="186"/>
      <c r="K22" s="186"/>
      <c r="L22" s="186"/>
      <c r="M22" s="186"/>
      <c r="N22" s="186" t="s">
        <v>41</v>
      </c>
      <c r="O22" s="186"/>
      <c r="P22" s="186"/>
      <c r="Q22" s="186" t="s">
        <v>41</v>
      </c>
      <c r="R22" s="186"/>
      <c r="S22" s="186"/>
      <c r="T22" s="186" t="s">
        <v>41</v>
      </c>
      <c r="U22" s="186"/>
      <c r="V22" s="186"/>
      <c r="W22" s="187" t="s">
        <v>41</v>
      </c>
      <c r="X22" s="187"/>
      <c r="Y22" s="187"/>
      <c r="Z22" s="187"/>
      <c r="AA22" s="187"/>
      <c r="AB22" s="187" t="s">
        <v>41</v>
      </c>
      <c r="AC22" s="187"/>
      <c r="AD22" s="187"/>
      <c r="AE22" s="187"/>
      <c r="AF22" s="187"/>
      <c r="AG22" s="187" t="s">
        <v>41</v>
      </c>
      <c r="AH22" s="187"/>
      <c r="AI22" s="187"/>
    </row>
    <row r="23" spans="1:35" ht="17.100000000000001" customHeight="1" x14ac:dyDescent="0.3">
      <c r="A23" s="185" t="s">
        <v>52</v>
      </c>
      <c r="B23" s="185"/>
      <c r="C23" s="185"/>
      <c r="D23" s="185"/>
      <c r="E23" s="181">
        <v>1713</v>
      </c>
      <c r="F23" s="181"/>
      <c r="G23" s="181"/>
      <c r="H23" s="186" t="s">
        <v>41</v>
      </c>
      <c r="I23" s="186"/>
      <c r="J23" s="186"/>
      <c r="K23" s="186"/>
      <c r="L23" s="186"/>
      <c r="M23" s="186"/>
      <c r="N23" s="186" t="s">
        <v>41</v>
      </c>
      <c r="O23" s="186"/>
      <c r="P23" s="186"/>
      <c r="Q23" s="186" t="s">
        <v>41</v>
      </c>
      <c r="R23" s="186"/>
      <c r="S23" s="186"/>
      <c r="T23" s="186" t="s">
        <v>41</v>
      </c>
      <c r="U23" s="186"/>
      <c r="V23" s="186"/>
      <c r="W23" s="187" t="s">
        <v>41</v>
      </c>
      <c r="X23" s="187"/>
      <c r="Y23" s="187"/>
      <c r="Z23" s="187"/>
      <c r="AA23" s="187"/>
      <c r="AB23" s="187" t="s">
        <v>41</v>
      </c>
      <c r="AC23" s="187"/>
      <c r="AD23" s="187"/>
      <c r="AE23" s="187"/>
      <c r="AF23" s="187"/>
      <c r="AG23" s="187" t="s">
        <v>41</v>
      </c>
      <c r="AH23" s="187"/>
      <c r="AI23" s="187"/>
    </row>
    <row r="24" spans="1:35" ht="17.100000000000001" customHeight="1" x14ac:dyDescent="0.3">
      <c r="A24" s="185" t="s">
        <v>48</v>
      </c>
      <c r="B24" s="185"/>
      <c r="C24" s="185"/>
      <c r="D24" s="185"/>
      <c r="E24" s="181">
        <v>1714</v>
      </c>
      <c r="F24" s="181"/>
      <c r="G24" s="181"/>
      <c r="H24" s="186" t="s">
        <v>41</v>
      </c>
      <c r="I24" s="186"/>
      <c r="J24" s="186"/>
      <c r="K24" s="186"/>
      <c r="L24" s="186"/>
      <c r="M24" s="186"/>
      <c r="N24" s="186" t="s">
        <v>41</v>
      </c>
      <c r="O24" s="186"/>
      <c r="P24" s="186"/>
      <c r="Q24" s="186" t="s">
        <v>41</v>
      </c>
      <c r="R24" s="186"/>
      <c r="S24" s="186"/>
      <c r="T24" s="186" t="s">
        <v>41</v>
      </c>
      <c r="U24" s="186"/>
      <c r="V24" s="186"/>
      <c r="W24" s="187" t="s">
        <v>41</v>
      </c>
      <c r="X24" s="187"/>
      <c r="Y24" s="187"/>
      <c r="Z24" s="187"/>
      <c r="AA24" s="187"/>
      <c r="AB24" s="187" t="s">
        <v>41</v>
      </c>
      <c r="AC24" s="187"/>
      <c r="AD24" s="187"/>
      <c r="AE24" s="187"/>
      <c r="AF24" s="187"/>
      <c r="AG24" s="187" t="s">
        <v>41</v>
      </c>
      <c r="AH24" s="187"/>
      <c r="AI24" s="187"/>
    </row>
    <row r="25" spans="1:35" ht="17.100000000000001" customHeight="1" x14ac:dyDescent="0.3">
      <c r="A25" s="185" t="s">
        <v>49</v>
      </c>
      <c r="B25" s="185"/>
      <c r="C25" s="185"/>
      <c r="D25" s="185"/>
      <c r="E25" s="181">
        <v>1416</v>
      </c>
      <c r="F25" s="181"/>
      <c r="G25" s="181"/>
      <c r="H25" s="186" t="s">
        <v>41</v>
      </c>
      <c r="I25" s="186"/>
      <c r="J25" s="186"/>
      <c r="K25" s="186"/>
      <c r="L25" s="186"/>
      <c r="M25" s="186"/>
      <c r="N25" s="186" t="s">
        <v>41</v>
      </c>
      <c r="O25" s="186"/>
      <c r="P25" s="186"/>
      <c r="Q25" s="186" t="s">
        <v>41</v>
      </c>
      <c r="R25" s="186"/>
      <c r="S25" s="186"/>
      <c r="T25" s="186" t="s">
        <v>41</v>
      </c>
      <c r="U25" s="186"/>
      <c r="V25" s="186"/>
      <c r="W25" s="187" t="s">
        <v>41</v>
      </c>
      <c r="X25" s="187"/>
      <c r="Y25" s="187"/>
      <c r="Z25" s="187"/>
      <c r="AA25" s="187"/>
      <c r="AB25" s="187" t="s">
        <v>41</v>
      </c>
      <c r="AC25" s="187"/>
      <c r="AD25" s="187"/>
      <c r="AE25" s="187"/>
      <c r="AF25" s="187"/>
      <c r="AG25" s="187" t="s">
        <v>41</v>
      </c>
      <c r="AH25" s="187"/>
      <c r="AI25" s="187"/>
    </row>
    <row r="26" spans="1:35" ht="17.100000000000001" customHeight="1" x14ac:dyDescent="0.3">
      <c r="A26" s="185" t="s">
        <v>53</v>
      </c>
      <c r="B26" s="185"/>
      <c r="C26" s="185"/>
      <c r="D26" s="185"/>
      <c r="E26" s="181">
        <v>1659</v>
      </c>
      <c r="F26" s="181"/>
      <c r="G26" s="181"/>
      <c r="H26" s="186" t="s">
        <v>41</v>
      </c>
      <c r="I26" s="186"/>
      <c r="J26" s="186"/>
      <c r="K26" s="186"/>
      <c r="L26" s="186"/>
      <c r="M26" s="186"/>
      <c r="N26" s="186" t="s">
        <v>41</v>
      </c>
      <c r="O26" s="186"/>
      <c r="P26" s="186"/>
      <c r="Q26" s="186" t="s">
        <v>41</v>
      </c>
      <c r="R26" s="186"/>
      <c r="S26" s="186"/>
      <c r="T26" s="186" t="s">
        <v>41</v>
      </c>
      <c r="U26" s="186"/>
      <c r="V26" s="186"/>
      <c r="W26" s="187" t="s">
        <v>41</v>
      </c>
      <c r="X26" s="187"/>
      <c r="Y26" s="187"/>
      <c r="Z26" s="187"/>
      <c r="AA26" s="187"/>
      <c r="AB26" s="187" t="s">
        <v>41</v>
      </c>
      <c r="AC26" s="187"/>
      <c r="AD26" s="187"/>
      <c r="AE26" s="187"/>
      <c r="AF26" s="187"/>
      <c r="AG26" s="187" t="s">
        <v>41</v>
      </c>
      <c r="AH26" s="187"/>
      <c r="AI26" s="187"/>
    </row>
    <row r="27" spans="1:35" ht="17.100000000000001" customHeight="1" x14ac:dyDescent="0.3">
      <c r="A27" s="185" t="s">
        <v>45</v>
      </c>
      <c r="B27" s="185"/>
      <c r="C27" s="185"/>
      <c r="D27" s="185"/>
      <c r="E27" s="181">
        <v>1502</v>
      </c>
      <c r="F27" s="181"/>
      <c r="G27" s="181"/>
      <c r="H27" s="186" t="s">
        <v>41</v>
      </c>
      <c r="I27" s="186"/>
      <c r="J27" s="186"/>
      <c r="K27" s="186"/>
      <c r="L27" s="186"/>
      <c r="M27" s="186"/>
      <c r="N27" s="186" t="s">
        <v>41</v>
      </c>
      <c r="O27" s="186"/>
      <c r="P27" s="186"/>
      <c r="Q27" s="186" t="s">
        <v>41</v>
      </c>
      <c r="R27" s="186"/>
      <c r="S27" s="186"/>
      <c r="T27" s="186" t="s">
        <v>41</v>
      </c>
      <c r="U27" s="186"/>
      <c r="V27" s="186"/>
      <c r="W27" s="187" t="s">
        <v>41</v>
      </c>
      <c r="X27" s="187"/>
      <c r="Y27" s="187"/>
      <c r="Z27" s="187"/>
      <c r="AA27" s="187"/>
      <c r="AB27" s="187" t="s">
        <v>41</v>
      </c>
      <c r="AC27" s="187"/>
      <c r="AD27" s="187"/>
      <c r="AE27" s="187"/>
      <c r="AF27" s="187"/>
      <c r="AG27" s="187" t="s">
        <v>41</v>
      </c>
      <c r="AH27" s="187"/>
      <c r="AI27" s="187"/>
    </row>
    <row r="28" spans="1:35" ht="17.100000000000001" customHeight="1" x14ac:dyDescent="0.3">
      <c r="A28" s="185" t="s">
        <v>43</v>
      </c>
      <c r="B28" s="185"/>
      <c r="C28" s="185"/>
      <c r="D28" s="185"/>
      <c r="E28" s="181">
        <v>1711</v>
      </c>
      <c r="F28" s="181"/>
      <c r="G28" s="181"/>
      <c r="H28" s="186" t="s">
        <v>41</v>
      </c>
      <c r="I28" s="186"/>
      <c r="J28" s="186"/>
      <c r="K28" s="186"/>
      <c r="L28" s="186"/>
      <c r="M28" s="186"/>
      <c r="N28" s="186" t="s">
        <v>41</v>
      </c>
      <c r="O28" s="186"/>
      <c r="P28" s="186"/>
      <c r="Q28" s="186" t="s">
        <v>41</v>
      </c>
      <c r="R28" s="186"/>
      <c r="S28" s="186"/>
      <c r="T28" s="186" t="s">
        <v>41</v>
      </c>
      <c r="U28" s="186"/>
      <c r="V28" s="186"/>
      <c r="W28" s="187" t="s">
        <v>41</v>
      </c>
      <c r="X28" s="187"/>
      <c r="Y28" s="187"/>
      <c r="Z28" s="187"/>
      <c r="AA28" s="187"/>
      <c r="AB28" s="187" t="s">
        <v>41</v>
      </c>
      <c r="AC28" s="187"/>
      <c r="AD28" s="187"/>
      <c r="AE28" s="187"/>
      <c r="AF28" s="187"/>
      <c r="AG28" s="187" t="s">
        <v>41</v>
      </c>
      <c r="AH28" s="187"/>
      <c r="AI28" s="187"/>
    </row>
    <row r="29" spans="1:35" ht="17.100000000000001" customHeight="1" x14ac:dyDescent="0.3">
      <c r="A29" s="185" t="s">
        <v>50</v>
      </c>
      <c r="B29" s="185"/>
      <c r="C29" s="185"/>
      <c r="D29" s="185"/>
      <c r="E29" s="181">
        <v>1641</v>
      </c>
      <c r="F29" s="181"/>
      <c r="G29" s="181"/>
      <c r="H29" s="186" t="s">
        <v>41</v>
      </c>
      <c r="I29" s="186"/>
      <c r="J29" s="186"/>
      <c r="K29" s="186"/>
      <c r="L29" s="186"/>
      <c r="M29" s="186"/>
      <c r="N29" s="186" t="s">
        <v>41</v>
      </c>
      <c r="O29" s="186"/>
      <c r="P29" s="186"/>
      <c r="Q29" s="186" t="s">
        <v>41</v>
      </c>
      <c r="R29" s="186"/>
      <c r="S29" s="186"/>
      <c r="T29" s="186" t="s">
        <v>41</v>
      </c>
      <c r="U29" s="186"/>
      <c r="V29" s="186"/>
      <c r="W29" s="186" t="s">
        <v>41</v>
      </c>
      <c r="X29" s="186"/>
      <c r="Y29" s="186"/>
      <c r="Z29" s="186"/>
      <c r="AA29" s="186"/>
      <c r="AB29" s="187" t="s">
        <v>41</v>
      </c>
      <c r="AC29" s="187"/>
      <c r="AD29" s="187"/>
      <c r="AE29" s="187"/>
      <c r="AF29" s="187"/>
      <c r="AG29" s="187" t="s">
        <v>41</v>
      </c>
      <c r="AH29" s="187"/>
      <c r="AI29" s="187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88">
        <v>20</v>
      </c>
      <c r="C33" s="188"/>
      <c r="D33" s="189" t="s">
        <v>417</v>
      </c>
      <c r="E33" s="189"/>
      <c r="F33" s="189"/>
      <c r="G33" s="189"/>
      <c r="H33" s="189"/>
      <c r="I33" s="192">
        <f>S3</f>
        <v>2023</v>
      </c>
      <c r="J33" s="192"/>
      <c r="K33" s="17" t="s">
        <v>371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90" t="s">
        <v>56</v>
      </c>
      <c r="AC33" s="190"/>
      <c r="AD33" s="190"/>
      <c r="AE33" s="190"/>
      <c r="AF33" s="190"/>
      <c r="AG33" s="4"/>
      <c r="AH33" s="4"/>
      <c r="AI33" s="4"/>
    </row>
    <row r="34" spans="1:35" ht="15.6" x14ac:dyDescent="0.3">
      <c r="A34" s="1"/>
      <c r="B34" s="191" t="s">
        <v>57</v>
      </c>
      <c r="C34" s="191"/>
      <c r="D34" s="191"/>
      <c r="E34" s="191"/>
      <c r="F34" s="191"/>
      <c r="G34" s="191"/>
      <c r="H34" s="191"/>
      <c r="I34" s="191"/>
      <c r="J34" s="191"/>
      <c r="K34" s="191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1" t="s">
        <v>59</v>
      </c>
      <c r="AC34" s="191"/>
      <c r="AD34" s="191"/>
      <c r="AE34" s="191"/>
      <c r="AF34" s="191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91" t="s">
        <v>183</v>
      </c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3"/>
  <sheetViews>
    <sheetView zoomScaleNormal="100" workbookViewId="0">
      <selection activeCell="B5" sqref="B5:G17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94" t="s">
        <v>121</v>
      </c>
      <c r="B2" s="194"/>
      <c r="C2" s="194"/>
      <c r="D2" s="194"/>
      <c r="E2" s="194"/>
      <c r="F2" s="194"/>
      <c r="G2" s="194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101</v>
      </c>
      <c r="B4" s="74" t="s">
        <v>102</v>
      </c>
      <c r="C4" s="79" t="s">
        <v>103</v>
      </c>
      <c r="D4" s="193" t="s">
        <v>238</v>
      </c>
      <c r="E4" s="193"/>
      <c r="F4" s="193"/>
      <c r="G4" s="193"/>
    </row>
    <row r="5" spans="1:8" ht="15.6" x14ac:dyDescent="0.3">
      <c r="A5" s="75">
        <v>1</v>
      </c>
      <c r="B5" s="81" t="s">
        <v>418</v>
      </c>
      <c r="C5" s="81" t="s">
        <v>419</v>
      </c>
      <c r="D5" s="81" t="s">
        <v>379</v>
      </c>
      <c r="E5" s="81" t="s">
        <v>107</v>
      </c>
      <c r="F5" s="81" t="s">
        <v>355</v>
      </c>
      <c r="G5" s="82" t="s">
        <v>108</v>
      </c>
    </row>
    <row r="6" spans="1:8" ht="15.6" x14ac:dyDescent="0.3">
      <c r="A6" s="149">
        <f>IF(ISBLANK(B6),"",A5+1)</f>
        <v>2</v>
      </c>
      <c r="B6" s="81" t="s">
        <v>420</v>
      </c>
      <c r="C6" s="81" t="s">
        <v>421</v>
      </c>
      <c r="D6" s="81" t="s">
        <v>422</v>
      </c>
      <c r="E6" s="81" t="s">
        <v>107</v>
      </c>
      <c r="F6" s="81" t="s">
        <v>248</v>
      </c>
      <c r="G6" s="82" t="s">
        <v>106</v>
      </c>
    </row>
    <row r="7" spans="1:8" ht="15.6" x14ac:dyDescent="0.3">
      <c r="A7" s="149">
        <f t="shared" ref="A7:A33" si="0">IF(ISBLANK(B7),"",A6+1)</f>
        <v>3</v>
      </c>
      <c r="B7" s="81" t="s">
        <v>423</v>
      </c>
      <c r="C7" s="81" t="s">
        <v>424</v>
      </c>
      <c r="D7" s="81" t="s">
        <v>425</v>
      </c>
      <c r="E7" s="81" t="s">
        <v>107</v>
      </c>
      <c r="F7" s="81" t="s">
        <v>359</v>
      </c>
      <c r="G7" s="82" t="s">
        <v>106</v>
      </c>
    </row>
    <row r="8" spans="1:8" ht="15.6" x14ac:dyDescent="0.3">
      <c r="A8" s="149">
        <f t="shared" si="0"/>
        <v>4</v>
      </c>
      <c r="B8" s="81" t="s">
        <v>426</v>
      </c>
      <c r="C8" s="81" t="s">
        <v>427</v>
      </c>
      <c r="D8" s="81" t="s">
        <v>428</v>
      </c>
      <c r="E8" s="81" t="s">
        <v>107</v>
      </c>
      <c r="F8" s="81" t="s">
        <v>375</v>
      </c>
      <c r="G8" s="82" t="s">
        <v>108</v>
      </c>
    </row>
    <row r="9" spans="1:8" ht="15.6" x14ac:dyDescent="0.3">
      <c r="A9" s="149">
        <f t="shared" si="0"/>
        <v>5</v>
      </c>
      <c r="B9" s="81" t="s">
        <v>429</v>
      </c>
      <c r="C9" s="81" t="s">
        <v>430</v>
      </c>
      <c r="D9" s="81" t="s">
        <v>431</v>
      </c>
      <c r="E9" s="81" t="s">
        <v>107</v>
      </c>
      <c r="F9" s="81" t="s">
        <v>248</v>
      </c>
      <c r="G9" s="82" t="s">
        <v>106</v>
      </c>
    </row>
    <row r="10" spans="1:8" ht="15.6" x14ac:dyDescent="0.3">
      <c r="A10" s="149">
        <f t="shared" si="0"/>
        <v>6</v>
      </c>
      <c r="B10" s="81" t="s">
        <v>432</v>
      </c>
      <c r="C10" s="81" t="s">
        <v>433</v>
      </c>
      <c r="D10" s="81" t="s">
        <v>434</v>
      </c>
      <c r="E10" s="81" t="s">
        <v>435</v>
      </c>
      <c r="F10" s="81" t="s">
        <v>247</v>
      </c>
      <c r="G10" s="82" t="s">
        <v>106</v>
      </c>
    </row>
    <row r="11" spans="1:8" ht="15.6" x14ac:dyDescent="0.3">
      <c r="A11" s="149">
        <f t="shared" si="0"/>
        <v>7</v>
      </c>
      <c r="B11" s="81" t="s">
        <v>429</v>
      </c>
      <c r="C11" s="81" t="s">
        <v>430</v>
      </c>
      <c r="D11" s="81" t="s">
        <v>436</v>
      </c>
      <c r="E11" s="81" t="s">
        <v>107</v>
      </c>
      <c r="F11" s="81" t="s">
        <v>247</v>
      </c>
      <c r="G11" s="82" t="s">
        <v>108</v>
      </c>
    </row>
    <row r="12" spans="1:8" ht="15.6" x14ac:dyDescent="0.3">
      <c r="A12" s="149">
        <f t="shared" si="0"/>
        <v>8</v>
      </c>
      <c r="B12" s="81" t="s">
        <v>437</v>
      </c>
      <c r="C12" s="81" t="s">
        <v>438</v>
      </c>
      <c r="D12" s="81" t="s">
        <v>439</v>
      </c>
      <c r="E12" s="81" t="s">
        <v>107</v>
      </c>
      <c r="F12" s="81" t="s">
        <v>375</v>
      </c>
      <c r="G12" s="82" t="s">
        <v>108</v>
      </c>
    </row>
    <row r="13" spans="1:8" ht="15.6" x14ac:dyDescent="0.3">
      <c r="A13" s="149">
        <f>IF(ISBLANK(B13),"",A12+1)</f>
        <v>9</v>
      </c>
      <c r="B13" s="81" t="s">
        <v>362</v>
      </c>
      <c r="C13" s="81" t="s">
        <v>363</v>
      </c>
      <c r="D13" s="81" t="s">
        <v>440</v>
      </c>
      <c r="E13" s="81" t="s">
        <v>107</v>
      </c>
      <c r="F13" s="81" t="s">
        <v>247</v>
      </c>
      <c r="G13" s="82" t="s">
        <v>108</v>
      </c>
    </row>
    <row r="14" spans="1:8" ht="15.6" x14ac:dyDescent="0.3">
      <c r="A14" s="149">
        <f t="shared" si="0"/>
        <v>10</v>
      </c>
      <c r="B14" s="81" t="s">
        <v>362</v>
      </c>
      <c r="C14" s="81" t="s">
        <v>363</v>
      </c>
      <c r="D14" s="81" t="s">
        <v>441</v>
      </c>
      <c r="E14" s="81" t="s">
        <v>107</v>
      </c>
      <c r="F14" s="81" t="s">
        <v>401</v>
      </c>
      <c r="G14" s="82" t="s">
        <v>106</v>
      </c>
    </row>
    <row r="15" spans="1:8" ht="15.6" x14ac:dyDescent="0.3">
      <c r="A15" s="149">
        <f t="shared" si="0"/>
        <v>11</v>
      </c>
      <c r="B15" s="81" t="s">
        <v>362</v>
      </c>
      <c r="C15" s="81" t="s">
        <v>363</v>
      </c>
      <c r="D15" s="81" t="s">
        <v>442</v>
      </c>
      <c r="E15" s="81" t="s">
        <v>107</v>
      </c>
      <c r="F15" s="81" t="s">
        <v>443</v>
      </c>
      <c r="G15" s="82" t="s">
        <v>106</v>
      </c>
    </row>
    <row r="16" spans="1:8" ht="15.6" x14ac:dyDescent="0.3">
      <c r="A16" s="149">
        <f t="shared" si="0"/>
        <v>12</v>
      </c>
      <c r="B16" s="81" t="s">
        <v>362</v>
      </c>
      <c r="C16" s="81" t="s">
        <v>363</v>
      </c>
      <c r="D16" s="81" t="s">
        <v>444</v>
      </c>
      <c r="E16" s="81" t="s">
        <v>107</v>
      </c>
      <c r="F16" s="81" t="s">
        <v>247</v>
      </c>
      <c r="G16" s="82" t="s">
        <v>108</v>
      </c>
    </row>
    <row r="17" spans="1:7" ht="15.6" x14ac:dyDescent="0.3">
      <c r="A17" s="149">
        <f t="shared" si="0"/>
        <v>13</v>
      </c>
      <c r="B17" s="81" t="s">
        <v>362</v>
      </c>
      <c r="C17" s="81" t="s">
        <v>363</v>
      </c>
      <c r="D17" s="81" t="s">
        <v>445</v>
      </c>
      <c r="E17" s="81" t="s">
        <v>107</v>
      </c>
      <c r="F17" s="81" t="s">
        <v>184</v>
      </c>
      <c r="G17" s="82" t="s">
        <v>106</v>
      </c>
    </row>
    <row r="18" spans="1:7" ht="15.6" x14ac:dyDescent="0.3">
      <c r="A18" s="149" t="str">
        <f t="shared" si="0"/>
        <v/>
      </c>
      <c r="B18" s="81"/>
      <c r="C18" s="81"/>
      <c r="D18" s="81"/>
      <c r="E18" s="81"/>
      <c r="F18" s="81"/>
      <c r="G18" s="82"/>
    </row>
    <row r="19" spans="1:7" ht="15.6" x14ac:dyDescent="0.3">
      <c r="A19" s="149" t="str">
        <f t="shared" si="0"/>
        <v/>
      </c>
      <c r="B19" s="81"/>
      <c r="C19" s="81"/>
      <c r="D19" s="81"/>
      <c r="E19" s="81"/>
      <c r="F19" s="81"/>
      <c r="G19" s="82"/>
    </row>
    <row r="20" spans="1:7" ht="15.6" x14ac:dyDescent="0.3">
      <c r="A20" s="149" t="str">
        <f t="shared" si="0"/>
        <v/>
      </c>
      <c r="B20" s="81"/>
      <c r="C20" s="81"/>
      <c r="D20" s="81"/>
      <c r="E20" s="81"/>
      <c r="F20" s="81"/>
      <c r="G20" s="82"/>
    </row>
    <row r="21" spans="1:7" ht="15.6" x14ac:dyDescent="0.3">
      <c r="A21" s="149" t="str">
        <f t="shared" si="0"/>
        <v/>
      </c>
      <c r="B21" s="81"/>
      <c r="C21" s="81"/>
      <c r="D21" s="81"/>
      <c r="E21" s="81"/>
      <c r="F21" s="81"/>
      <c r="G21" s="82"/>
    </row>
    <row r="22" spans="1:7" ht="15.6" x14ac:dyDescent="0.3">
      <c r="A22" s="149" t="str">
        <f t="shared" si="0"/>
        <v/>
      </c>
      <c r="B22" s="81"/>
      <c r="C22" s="81"/>
      <c r="D22" s="81"/>
      <c r="E22" s="81"/>
      <c r="F22" s="81"/>
      <c r="G22" s="82"/>
    </row>
    <row r="23" spans="1:7" ht="15.6" x14ac:dyDescent="0.3">
      <c r="A23" s="149" t="str">
        <f t="shared" si="0"/>
        <v/>
      </c>
      <c r="B23" s="155"/>
      <c r="C23" s="155"/>
      <c r="D23" s="155"/>
      <c r="E23" s="155"/>
      <c r="F23" s="155"/>
      <c r="G23" s="155"/>
    </row>
    <row r="24" spans="1:7" ht="15.6" x14ac:dyDescent="0.3">
      <c r="A24" s="153" t="str">
        <f t="shared" si="0"/>
        <v/>
      </c>
      <c r="B24" s="155"/>
      <c r="C24" s="155"/>
      <c r="D24" s="155"/>
      <c r="E24" s="155"/>
      <c r="F24" s="155"/>
      <c r="G24" s="155"/>
    </row>
    <row r="25" spans="1:7" ht="15.6" x14ac:dyDescent="0.3">
      <c r="A25" s="146" t="str">
        <f t="shared" si="0"/>
        <v/>
      </c>
      <c r="B25" s="155"/>
      <c r="C25" s="155"/>
      <c r="D25" s="155"/>
      <c r="E25" s="155"/>
      <c r="F25" s="155"/>
      <c r="G25" s="155"/>
    </row>
    <row r="26" spans="1:7" ht="15.6" x14ac:dyDescent="0.3">
      <c r="A26" s="146" t="str">
        <f t="shared" si="0"/>
        <v/>
      </c>
      <c r="B26" s="155"/>
      <c r="C26" s="155"/>
      <c r="D26" s="155"/>
      <c r="E26" s="155"/>
      <c r="F26" s="155"/>
      <c r="G26" s="155"/>
    </row>
    <row r="27" spans="1:7" ht="15.6" x14ac:dyDescent="0.3">
      <c r="A27" s="146" t="str">
        <f t="shared" si="0"/>
        <v/>
      </c>
      <c r="B27" s="155"/>
      <c r="C27" s="155"/>
      <c r="D27" s="155"/>
      <c r="E27" s="155"/>
      <c r="F27" s="155"/>
      <c r="G27" s="155"/>
    </row>
    <row r="28" spans="1:7" ht="15.6" x14ac:dyDescent="0.3">
      <c r="A28" s="146" t="str">
        <f t="shared" si="0"/>
        <v/>
      </c>
      <c r="B28" s="155"/>
      <c r="C28" s="155"/>
      <c r="D28" s="155"/>
      <c r="E28" s="155"/>
      <c r="F28" s="155"/>
      <c r="G28" s="155"/>
    </row>
    <row r="29" spans="1:7" ht="15.6" x14ac:dyDescent="0.3">
      <c r="A29" s="146" t="str">
        <f t="shared" si="0"/>
        <v/>
      </c>
      <c r="B29" s="155"/>
      <c r="C29" s="155"/>
      <c r="D29" s="155"/>
      <c r="E29" s="155"/>
      <c r="F29" s="155"/>
      <c r="G29" s="155"/>
    </row>
    <row r="30" spans="1:7" ht="15.6" x14ac:dyDescent="0.3">
      <c r="A30" s="146" t="str">
        <f t="shared" si="0"/>
        <v/>
      </c>
      <c r="B30" s="155"/>
      <c r="C30" s="155"/>
      <c r="D30" s="155"/>
      <c r="E30" s="155"/>
      <c r="F30" s="155"/>
      <c r="G30" s="155"/>
    </row>
    <row r="31" spans="1:7" ht="15.6" x14ac:dyDescent="0.3">
      <c r="A31" s="146" t="str">
        <f t="shared" si="0"/>
        <v/>
      </c>
      <c r="B31" s="155"/>
      <c r="C31" s="155"/>
      <c r="D31" s="155"/>
      <c r="E31" s="155"/>
      <c r="F31" s="155"/>
      <c r="G31" s="155"/>
    </row>
    <row r="32" spans="1:7" ht="15.6" x14ac:dyDescent="0.3">
      <c r="A32" s="146" t="str">
        <f t="shared" si="0"/>
        <v/>
      </c>
      <c r="B32" s="155"/>
      <c r="C32" s="155"/>
      <c r="D32" s="155"/>
      <c r="E32" s="155"/>
      <c r="F32" s="155"/>
      <c r="G32" s="155"/>
    </row>
    <row r="33" spans="1:7" ht="15.6" x14ac:dyDescent="0.3">
      <c r="A33" s="146" t="str">
        <f t="shared" si="0"/>
        <v/>
      </c>
      <c r="B33" s="155"/>
      <c r="C33" s="155"/>
      <c r="D33" s="155"/>
      <c r="E33" s="155"/>
      <c r="F33" s="155"/>
      <c r="G33" s="155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8"/>
  <sheetViews>
    <sheetView topLeftCell="A34" zoomScaleNormal="100" workbookViewId="0">
      <selection activeCell="Y15" sqref="Y15:AB15"/>
    </sheetView>
  </sheetViews>
  <sheetFormatPr defaultColWidth="8.6640625" defaultRowHeight="14.4" x14ac:dyDescent="0.3"/>
  <cols>
    <col min="1" max="24" width="3.6640625" style="58" customWidth="1"/>
    <col min="25" max="25" width="23.88671875" style="58" bestFit="1" customWidth="1"/>
    <col min="26" max="29" width="3.6640625" style="58" customWidth="1"/>
    <col min="30" max="30" width="29.109375" style="58" bestFit="1" customWidth="1"/>
    <col min="31" max="45" width="3.6640625" style="58" customWidth="1"/>
    <col min="46" max="16384" width="8.6640625" style="58"/>
  </cols>
  <sheetData>
    <row r="1" spans="1:24" ht="15" customHeight="1" x14ac:dyDescent="0.3">
      <c r="A1" s="197" t="s">
        <v>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</row>
    <row r="2" spans="1:24" ht="15" customHeight="1" x14ac:dyDescent="0.3">
      <c r="A2" s="197" t="s">
        <v>61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</row>
    <row r="3" spans="1:24" ht="15" customHeight="1" x14ac:dyDescent="0.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</row>
    <row r="4" spans="1:24" ht="15" customHeight="1" x14ac:dyDescent="0.3">
      <c r="A4" s="198" t="s">
        <v>62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</row>
    <row r="5" spans="1:24" ht="15" customHeight="1" x14ac:dyDescent="0.3">
      <c r="A5" s="201">
        <v>20</v>
      </c>
      <c r="B5" s="201"/>
      <c r="C5" s="203" t="str">
        <f>'2-я 1-ВЕТ'!D33</f>
        <v>лютого</v>
      </c>
      <c r="D5" s="203"/>
      <c r="E5" s="203"/>
      <c r="F5" s="203"/>
      <c r="G5" s="201">
        <f>'2-я 1-ВЕТ'!S3</f>
        <v>2023</v>
      </c>
      <c r="H5" s="201"/>
      <c r="I5" s="103" t="s">
        <v>144</v>
      </c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</row>
    <row r="7" spans="1:24" ht="15" customHeight="1" x14ac:dyDescent="0.3">
      <c r="A7" s="104"/>
      <c r="B7" s="104"/>
      <c r="C7" s="199" t="s">
        <v>63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</row>
    <row r="8" spans="1:24" ht="15" customHeight="1" x14ac:dyDescent="0.3">
      <c r="A8" s="105" t="s">
        <v>64</v>
      </c>
      <c r="B8" s="104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4" ht="15" customHeight="1" x14ac:dyDescent="0.3">
      <c r="A9" s="104" t="s">
        <v>65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</row>
    <row r="10" spans="1:24" ht="15" customHeight="1" x14ac:dyDescent="0.3">
      <c r="A10" s="104" t="s">
        <v>66</v>
      </c>
      <c r="B10" s="104"/>
      <c r="C10" s="104"/>
      <c r="D10" s="104"/>
      <c r="E10" s="104"/>
      <c r="F10" s="104"/>
      <c r="G10" s="121" t="str">
        <f>'Список коти R'!B5</f>
        <v>Омельченко А.В.</v>
      </c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15.6" x14ac:dyDescent="0.3">
      <c r="A11" s="104" t="s">
        <v>117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21" t="s">
        <v>446</v>
      </c>
      <c r="M11" s="60"/>
      <c r="S11" s="104"/>
      <c r="T11" s="104"/>
      <c r="U11" s="104"/>
      <c r="V11" s="104"/>
      <c r="W11" s="104"/>
      <c r="X11" s="104"/>
    </row>
    <row r="12" spans="1:24" ht="15.6" x14ac:dyDescent="0.3">
      <c r="A12" s="104" t="s">
        <v>118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ht="15.6" x14ac:dyDescent="0.3">
      <c r="A13" s="104" t="s">
        <v>70</v>
      </c>
      <c r="B13" s="104"/>
      <c r="C13" s="104"/>
      <c r="D13" s="104"/>
      <c r="E13" s="200">
        <f>MAX('Список коти R'!A5:A35)</f>
        <v>13</v>
      </c>
      <c r="F13" s="200"/>
      <c r="G13" s="202" t="str">
        <f>IF(COUNTIF(ДОЗА,F29),"голова",IF(COUNTIF(ДОЗИ,F29),"голови","голів"))</f>
        <v>голів</v>
      </c>
      <c r="H13" s="202"/>
      <c r="I13" s="202"/>
      <c r="J13" s="202"/>
      <c r="K13" s="104" t="s">
        <v>253</v>
      </c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1:24" ht="15.6" x14ac:dyDescent="0.3">
      <c r="A14" s="104" t="s">
        <v>72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 t="s">
        <v>73</v>
      </c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1:24" ht="15.6" x14ac:dyDescent="0.3">
      <c r="A15" s="104" t="s">
        <v>74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8"/>
      <c r="L15" s="108"/>
      <c r="M15" s="108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</row>
    <row r="16" spans="1:24" ht="15.6" x14ac:dyDescent="0.3">
      <c r="A16" s="104" t="s">
        <v>236</v>
      </c>
      <c r="B16" s="109"/>
      <c r="C16" s="108"/>
      <c r="D16" s="108"/>
      <c r="E16" s="108"/>
      <c r="F16" s="110"/>
      <c r="G16" s="110"/>
      <c r="H16" s="110"/>
      <c r="I16" s="110"/>
      <c r="J16" s="110"/>
      <c r="K16" s="110"/>
      <c r="L16" s="110"/>
      <c r="N16" s="196" t="s">
        <v>380</v>
      </c>
      <c r="O16" s="196"/>
      <c r="P16" s="196"/>
      <c r="Q16" s="196"/>
      <c r="U16" s="104"/>
      <c r="V16" s="104"/>
      <c r="W16" s="104"/>
      <c r="X16" s="104"/>
    </row>
    <row r="17" spans="1:27" ht="15.6" x14ac:dyDescent="0.3">
      <c r="A17" s="104"/>
      <c r="B17" s="30" t="s">
        <v>189</v>
      </c>
      <c r="C17" s="30"/>
      <c r="D17" s="30"/>
      <c r="E17" s="30"/>
      <c r="F17" s="195" t="s">
        <v>449</v>
      </c>
      <c r="G17" s="195"/>
      <c r="H17" s="195"/>
      <c r="I17" s="195"/>
      <c r="J17" s="31"/>
      <c r="K17" s="30" t="s">
        <v>357</v>
      </c>
      <c r="L17" s="30"/>
      <c r="M17" s="30"/>
      <c r="N17" s="30"/>
      <c r="O17" s="30"/>
      <c r="P17" s="31"/>
      <c r="Q17" s="31"/>
      <c r="R17" s="33">
        <v>4</v>
      </c>
      <c r="S17" s="30" t="str">
        <f>IF(COUNTIF(ДОЗА,R13),"доза",IF(COUNTIF(ДОЗИ,R17),"дози","доз"))</f>
        <v>дози</v>
      </c>
      <c r="T17"/>
      <c r="U17" s="104"/>
      <c r="V17" s="104"/>
      <c r="W17" s="104"/>
      <c r="X17" s="104"/>
    </row>
    <row r="18" spans="1:27" ht="15.6" x14ac:dyDescent="0.3">
      <c r="A18" s="104" t="s">
        <v>447</v>
      </c>
      <c r="B18" s="109"/>
      <c r="C18" s="108"/>
      <c r="D18" s="108"/>
      <c r="E18" s="108"/>
      <c r="F18" s="110"/>
      <c r="G18" s="110"/>
      <c r="H18" s="110"/>
      <c r="I18" s="110"/>
      <c r="J18" s="110"/>
      <c r="K18" s="110"/>
      <c r="L18" s="110"/>
      <c r="N18" s="196" t="s">
        <v>448</v>
      </c>
      <c r="O18" s="196"/>
      <c r="P18" s="196"/>
      <c r="Q18" s="196"/>
      <c r="T18" s="104"/>
      <c r="U18" s="104"/>
      <c r="V18" s="104"/>
      <c r="W18" s="104"/>
      <c r="X18" s="104"/>
    </row>
    <row r="19" spans="1:27" ht="15.6" x14ac:dyDescent="0.3">
      <c r="A19" s="104"/>
      <c r="B19" s="30" t="s">
        <v>189</v>
      </c>
      <c r="C19" s="30"/>
      <c r="D19" s="30"/>
      <c r="E19" s="30"/>
      <c r="F19" s="195" t="s">
        <v>449</v>
      </c>
      <c r="G19" s="195"/>
      <c r="H19" s="195"/>
      <c r="I19" s="195"/>
      <c r="J19" s="31"/>
      <c r="K19" s="30" t="s">
        <v>357</v>
      </c>
      <c r="L19" s="30"/>
      <c r="M19" s="30"/>
      <c r="N19" s="30"/>
      <c r="O19" s="30"/>
      <c r="P19" s="31"/>
      <c r="Q19" s="31"/>
      <c r="R19" s="33">
        <v>2</v>
      </c>
      <c r="S19" s="30" t="str">
        <f>IF(COUNTIF(ДОЗА,R15),"доза",IF(COUNTIF(ДОЗИ,R19),"дози","доз"))</f>
        <v>дози</v>
      </c>
      <c r="T19" s="104"/>
      <c r="U19" s="104"/>
      <c r="V19" s="104"/>
      <c r="W19" s="104"/>
      <c r="X19" s="104"/>
    </row>
    <row r="20" spans="1:27" ht="15.6" x14ac:dyDescent="0.3">
      <c r="A20" s="1" t="s">
        <v>389</v>
      </c>
      <c r="B20"/>
      <c r="C20"/>
      <c r="D20"/>
      <c r="E20"/>
      <c r="F20"/>
      <c r="G20"/>
      <c r="H20"/>
      <c r="I20"/>
      <c r="J20"/>
      <c r="K20"/>
      <c r="L20"/>
      <c r="M20"/>
      <c r="N20" s="204" t="s">
        <v>388</v>
      </c>
      <c r="O20" s="204"/>
      <c r="P20" s="204"/>
      <c r="Q20" s="204"/>
      <c r="R20"/>
      <c r="U20" s="156"/>
      <c r="V20" s="156"/>
      <c r="W20" s="104"/>
      <c r="X20" s="104"/>
    </row>
    <row r="21" spans="1:27" ht="15.6" x14ac:dyDescent="0.3">
      <c r="A21" s="30"/>
      <c r="B21" s="30" t="s">
        <v>189</v>
      </c>
      <c r="C21" s="30"/>
      <c r="D21" s="30"/>
      <c r="E21" s="30"/>
      <c r="F21" s="195" t="s">
        <v>381</v>
      </c>
      <c r="G21" s="195"/>
      <c r="H21" s="195"/>
      <c r="I21" s="195"/>
      <c r="J21" s="31"/>
      <c r="K21" s="30" t="s">
        <v>357</v>
      </c>
      <c r="L21" s="30"/>
      <c r="M21" s="30"/>
      <c r="N21" s="30"/>
      <c r="O21" s="30"/>
      <c r="P21" s="31"/>
      <c r="Q21" s="31"/>
      <c r="R21" s="33">
        <v>1</v>
      </c>
      <c r="S21" s="30" t="str">
        <f>IF(COUNTIF(ДОЗА,#REF!),"доза",IF(COUNTIF(ДОЗИ,R21),"дози","доз"))</f>
        <v>доз</v>
      </c>
      <c r="T21"/>
      <c r="U21" s="104"/>
      <c r="V21" s="104"/>
      <c r="W21" s="104"/>
      <c r="X21" s="104"/>
    </row>
    <row r="22" spans="1:27" ht="15.6" x14ac:dyDescent="0.3">
      <c r="A22" s="30" t="s">
        <v>451</v>
      </c>
      <c r="B22" s="31"/>
      <c r="C22" s="30"/>
      <c r="D22" s="30"/>
      <c r="E22" s="30"/>
      <c r="F22" s="30"/>
      <c r="G22" s="35"/>
      <c r="H22" s="35"/>
      <c r="I22" s="35"/>
      <c r="J22" s="35"/>
      <c r="K22" s="35"/>
      <c r="L22" s="35"/>
      <c r="M22"/>
      <c r="N22" s="205" t="s">
        <v>452</v>
      </c>
      <c r="O22" s="205"/>
      <c r="P22" s="205"/>
      <c r="Q22" s="205"/>
      <c r="R22" s="38"/>
      <c r="S22"/>
      <c r="T22"/>
      <c r="U22"/>
    </row>
    <row r="23" spans="1:27" ht="15.6" x14ac:dyDescent="0.3">
      <c r="A23" s="30"/>
      <c r="B23" s="30" t="s">
        <v>120</v>
      </c>
      <c r="C23" s="30"/>
      <c r="D23" s="30"/>
      <c r="E23" s="30"/>
      <c r="F23" s="206" t="s">
        <v>406</v>
      </c>
      <c r="G23" s="206"/>
      <c r="H23" s="206"/>
      <c r="I23" s="206"/>
      <c r="J23" s="35"/>
      <c r="K23" s="30" t="s">
        <v>75</v>
      </c>
      <c r="L23" s="30"/>
      <c r="M23" s="30"/>
      <c r="N23" s="30"/>
      <c r="O23" s="30"/>
      <c r="P23" s="35"/>
      <c r="Q23" s="35"/>
      <c r="R23" s="152">
        <v>1</v>
      </c>
      <c r="S23" s="207" t="str">
        <f>IF(COUNTIF(ДОЗА,R23),"доза",IF(COUNTIF(ДОЗИ,R23),"дози","доз"))</f>
        <v>доза</v>
      </c>
      <c r="T23" s="207"/>
      <c r="U23" s="104"/>
      <c r="V23" s="30"/>
      <c r="W23" s="30"/>
      <c r="X23" s="30"/>
      <c r="Y23"/>
    </row>
    <row r="24" spans="1:27" ht="15.6" x14ac:dyDescent="0.3">
      <c r="A24" s="30" t="s">
        <v>453</v>
      </c>
      <c r="B24" s="31"/>
      <c r="C24" s="30"/>
      <c r="D24" s="30"/>
      <c r="E24" s="30"/>
      <c r="F24" s="30"/>
      <c r="G24" s="35"/>
      <c r="H24" s="35"/>
      <c r="I24" s="35"/>
      <c r="J24" s="35"/>
      <c r="K24" s="35"/>
      <c r="L24" s="35"/>
      <c r="M24"/>
      <c r="N24" s="205" t="s">
        <v>360</v>
      </c>
      <c r="O24" s="205"/>
      <c r="P24" s="205"/>
      <c r="T24"/>
      <c r="U24" s="104"/>
      <c r="W24" s="104"/>
      <c r="X24" s="104"/>
    </row>
    <row r="25" spans="1:27" ht="15.6" x14ac:dyDescent="0.3">
      <c r="A25" s="30"/>
      <c r="B25" s="30" t="s">
        <v>120</v>
      </c>
      <c r="C25" s="30"/>
      <c r="D25" s="30"/>
      <c r="E25" s="30"/>
      <c r="F25" s="206" t="s">
        <v>361</v>
      </c>
      <c r="G25" s="206"/>
      <c r="H25" s="206"/>
      <c r="I25" s="206"/>
      <c r="J25" s="35"/>
      <c r="K25" s="30" t="s">
        <v>75</v>
      </c>
      <c r="L25" s="30"/>
      <c r="M25" s="30"/>
      <c r="N25" s="30"/>
      <c r="O25" s="30"/>
      <c r="P25" s="35"/>
      <c r="Q25" s="35"/>
      <c r="R25" s="145">
        <v>5</v>
      </c>
      <c r="S25" s="207" t="str">
        <f>IF(COUNTIF(ДОЗА,R25),"доза",IF(COUNTIF(ДОЗИ,R25),"дози","доз"))</f>
        <v>доз</v>
      </c>
      <c r="T25" s="207"/>
      <c r="U25" s="104"/>
      <c r="W25" s="104"/>
      <c r="X25" s="104"/>
    </row>
    <row r="26" spans="1:27" ht="15.6" x14ac:dyDescent="0.3">
      <c r="V26" s="104"/>
      <c r="W26" s="104"/>
      <c r="X26" s="104"/>
    </row>
    <row r="27" spans="1:27" ht="15.6" x14ac:dyDescent="0.3">
      <c r="A27" s="104" t="s">
        <v>77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8"/>
      <c r="Z27" s="116"/>
      <c r="AA27" s="117"/>
    </row>
    <row r="28" spans="1:27" x14ac:dyDescent="0.3">
      <c r="Z28" s="116"/>
      <c r="AA28" s="117"/>
    </row>
    <row r="29" spans="1:27" ht="15.6" x14ac:dyDescent="0.3">
      <c r="A29" s="104" t="s">
        <v>78</v>
      </c>
      <c r="B29" s="104"/>
      <c r="C29" s="104"/>
      <c r="D29" s="104"/>
      <c r="E29" s="104"/>
      <c r="F29" s="209">
        <f>E13</f>
        <v>13</v>
      </c>
      <c r="G29" s="209"/>
      <c r="H29" s="210" t="str">
        <f>IF(COUNTIF(ДОЗА,F29),"доза",IF(COUNTIF(ДОЗИ,F29),"дози","доз"))</f>
        <v>доз</v>
      </c>
      <c r="I29" s="210"/>
      <c r="J29" s="104" t="s">
        <v>252</v>
      </c>
      <c r="K29" s="104"/>
      <c r="L29" s="104"/>
      <c r="M29" s="104"/>
      <c r="N29" s="104"/>
      <c r="O29" s="104"/>
      <c r="P29" s="104"/>
      <c r="Q29" s="104"/>
      <c r="R29" s="104"/>
      <c r="S29" s="209">
        <f>F29</f>
        <v>13</v>
      </c>
      <c r="T29" s="209"/>
      <c r="U29" s="104" t="s">
        <v>80</v>
      </c>
      <c r="V29" s="104"/>
      <c r="W29" s="104"/>
      <c r="X29" s="104"/>
      <c r="Z29" s="116"/>
      <c r="AA29" s="117"/>
    </row>
    <row r="30" spans="1:27" ht="15.6" x14ac:dyDescent="0.3">
      <c r="A30" s="104"/>
      <c r="B30" s="104" t="s">
        <v>81</v>
      </c>
      <c r="C30" s="104"/>
      <c r="D30" s="104"/>
      <c r="E30" s="104"/>
      <c r="F30" s="104"/>
      <c r="G30" s="104"/>
      <c r="H30" s="104"/>
      <c r="I30" s="209">
        <f>F29*0.5</f>
        <v>6.5</v>
      </c>
      <c r="J30" s="209"/>
      <c r="K30" s="104" t="s">
        <v>82</v>
      </c>
      <c r="L30" s="104"/>
      <c r="M30" s="104"/>
      <c r="N30" s="104"/>
      <c r="O30" s="209">
        <f>F29*0.5</f>
        <v>6.5</v>
      </c>
      <c r="P30" s="209"/>
      <c r="Q30" s="104" t="s">
        <v>83</v>
      </c>
      <c r="R30" s="104"/>
      <c r="S30" s="104"/>
      <c r="T30" s="104"/>
      <c r="U30" s="104"/>
      <c r="V30" s="104"/>
      <c r="W30" s="104"/>
      <c r="X30" s="104"/>
      <c r="Z30" s="116"/>
      <c r="AA30" s="117"/>
    </row>
    <row r="31" spans="1:27" ht="15.6" x14ac:dyDescent="0.3">
      <c r="A31" s="104"/>
      <c r="B31" s="104" t="s">
        <v>84</v>
      </c>
      <c r="C31" s="104"/>
      <c r="D31" s="104"/>
      <c r="E31" s="104"/>
      <c r="F31" s="104"/>
      <c r="G31" s="209">
        <f>F29</f>
        <v>13</v>
      </c>
      <c r="H31" s="209"/>
      <c r="I31" s="210" t="str">
        <f>IF(COUNTIF(ДОЗА,G31),"пара",IF(COUNTIF(ДОЗИ,G31),"парии","пар"))</f>
        <v>пар</v>
      </c>
      <c r="J31" s="210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Z31" s="116"/>
      <c r="AA31" s="117"/>
    </row>
    <row r="32" spans="1:27" ht="15.6" x14ac:dyDescent="0.3">
      <c r="A32" s="104" t="s">
        <v>86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</row>
    <row r="33" spans="1:24" ht="15.6" x14ac:dyDescent="0.3">
      <c r="A33" s="104"/>
      <c r="B33" s="104"/>
      <c r="C33" s="104" t="s">
        <v>87</v>
      </c>
      <c r="D33" s="104"/>
      <c r="E33" s="104"/>
      <c r="F33" s="104"/>
      <c r="G33" s="104"/>
      <c r="H33" s="104"/>
      <c r="I33" s="104"/>
      <c r="J33" s="104"/>
      <c r="K33" s="104"/>
      <c r="L33" s="209">
        <f>F29</f>
        <v>13</v>
      </c>
      <c r="M33" s="209"/>
      <c r="N33" s="104" t="s">
        <v>88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spans="1:24" ht="15.6" x14ac:dyDescent="0.3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18"/>
      <c r="M34" s="118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spans="1:24" ht="15.6" x14ac:dyDescent="0.3">
      <c r="A35" s="104" t="s">
        <v>89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spans="1:24" ht="15.6" x14ac:dyDescent="0.3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4" ht="15.6" x14ac:dyDescent="0.3">
      <c r="A37" s="107" t="s">
        <v>90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4" ht="15.6" x14ac:dyDescent="0.3">
      <c r="A38" s="107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spans="1:24" ht="15.6" x14ac:dyDescent="0.3">
      <c r="A39" s="119" t="s">
        <v>91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spans="1:24" ht="15.6" x14ac:dyDescent="0.3">
      <c r="A40" s="119"/>
      <c r="B40" s="119" t="s">
        <v>92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r="41" spans="1:24" ht="15.6" x14ac:dyDescent="0.3">
      <c r="A41" s="119"/>
      <c r="B41" s="104" t="s">
        <v>93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7" t="s">
        <v>94</v>
      </c>
      <c r="N41" s="104"/>
      <c r="O41" s="104"/>
      <c r="P41" s="104"/>
      <c r="Q41" s="104"/>
      <c r="R41" s="104"/>
      <c r="S41" s="208" t="s">
        <v>95</v>
      </c>
      <c r="T41" s="208"/>
      <c r="U41" s="208"/>
      <c r="V41" s="208"/>
      <c r="W41" s="208"/>
      <c r="X41" s="104"/>
    </row>
    <row r="42" spans="1:24" ht="15.6" x14ac:dyDescent="0.3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</row>
    <row r="43" spans="1:24" ht="15.6" x14ac:dyDescent="0.3">
      <c r="A43" s="104"/>
      <c r="B43" s="104" t="s">
        <v>96</v>
      </c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</row>
    <row r="44" spans="1:24" ht="15.6" x14ac:dyDescent="0.3">
      <c r="A44" s="104"/>
      <c r="B44" s="120" t="s">
        <v>97</v>
      </c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7" t="s">
        <v>98</v>
      </c>
      <c r="N44" s="104"/>
      <c r="O44" s="104"/>
      <c r="P44" s="104"/>
      <c r="Q44" s="104"/>
      <c r="R44" s="104"/>
      <c r="S44" s="208" t="s">
        <v>95</v>
      </c>
      <c r="T44" s="208"/>
      <c r="U44" s="208"/>
      <c r="V44" s="208"/>
      <c r="W44" s="208"/>
      <c r="X44" s="104"/>
    </row>
    <row r="45" spans="1:24" ht="15.6" x14ac:dyDescent="0.3">
      <c r="A45" s="104"/>
      <c r="B45" s="120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7"/>
      <c r="N45" s="104"/>
      <c r="O45" s="104"/>
      <c r="P45" s="104"/>
      <c r="Q45" s="104"/>
      <c r="R45" s="104"/>
      <c r="S45" s="150"/>
      <c r="T45" s="150"/>
      <c r="U45" s="150"/>
      <c r="V45" s="150"/>
      <c r="W45" s="150"/>
      <c r="X45" s="104"/>
    </row>
    <row r="46" spans="1:24" ht="15.6" x14ac:dyDescent="0.3">
      <c r="A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</row>
    <row r="47" spans="1:24" ht="15.6" x14ac:dyDescent="0.3">
      <c r="B47" s="119" t="s">
        <v>414</v>
      </c>
      <c r="C47" s="104"/>
      <c r="M47" s="107" t="s">
        <v>415</v>
      </c>
      <c r="S47" s="208" t="s">
        <v>95</v>
      </c>
      <c r="T47" s="208"/>
      <c r="U47" s="208"/>
      <c r="V47" s="208"/>
      <c r="W47" s="208"/>
    </row>
    <row r="48" spans="1:24" ht="15.6" x14ac:dyDescent="0.3">
      <c r="B48" s="120"/>
    </row>
  </sheetData>
  <mergeCells count="32">
    <mergeCell ref="N18:Q18"/>
    <mergeCell ref="F19:I19"/>
    <mergeCell ref="N22:Q22"/>
    <mergeCell ref="F23:I23"/>
    <mergeCell ref="S23:T23"/>
    <mergeCell ref="S47:W47"/>
    <mergeCell ref="S29:T29"/>
    <mergeCell ref="I30:J30"/>
    <mergeCell ref="O30:P30"/>
    <mergeCell ref="L33:M33"/>
    <mergeCell ref="S41:W41"/>
    <mergeCell ref="H29:I29"/>
    <mergeCell ref="G31:H31"/>
    <mergeCell ref="S44:W44"/>
    <mergeCell ref="I31:J31"/>
    <mergeCell ref="F29:G29"/>
    <mergeCell ref="N20:Q20"/>
    <mergeCell ref="F21:I21"/>
    <mergeCell ref="N24:P24"/>
    <mergeCell ref="F25:I25"/>
    <mergeCell ref="S25:T25"/>
    <mergeCell ref="F17:I17"/>
    <mergeCell ref="N16:Q16"/>
    <mergeCell ref="A1:X1"/>
    <mergeCell ref="A2:X2"/>
    <mergeCell ref="A4:X4"/>
    <mergeCell ref="C7:X7"/>
    <mergeCell ref="E13:F13"/>
    <mergeCell ref="A5:B5"/>
    <mergeCell ref="G13:J13"/>
    <mergeCell ref="G5:H5"/>
    <mergeCell ref="C5:F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F9" sqref="F9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77734375" bestFit="1" customWidth="1"/>
    <col min="7" max="7" width="2.44140625" bestFit="1" customWidth="1"/>
    <col min="8" max="11" width="3.33203125" customWidth="1"/>
  </cols>
  <sheetData>
    <row r="2" spans="1:8" ht="18" x14ac:dyDescent="0.3">
      <c r="A2" s="179" t="s">
        <v>99</v>
      </c>
      <c r="B2" s="179"/>
      <c r="C2" s="179"/>
      <c r="D2" s="179"/>
      <c r="E2" s="179"/>
      <c r="F2" s="179"/>
      <c r="G2" s="179"/>
    </row>
    <row r="3" spans="1:8" ht="18" x14ac:dyDescent="0.3">
      <c r="A3" s="179" t="s">
        <v>100</v>
      </c>
      <c r="B3" s="179"/>
      <c r="C3" s="179"/>
      <c r="D3" s="179"/>
      <c r="E3" s="179"/>
      <c r="F3" s="179"/>
      <c r="G3" s="179"/>
    </row>
    <row r="4" spans="1:8" ht="15.6" x14ac:dyDescent="0.3">
      <c r="A4" s="1"/>
      <c r="B4" s="12"/>
      <c r="C4" s="1"/>
      <c r="D4" s="1"/>
      <c r="E4" s="1"/>
      <c r="F4" s="1"/>
    </row>
    <row r="5" spans="1:8" ht="38.25" customHeight="1" x14ac:dyDescent="0.3">
      <c r="A5" s="148" t="s">
        <v>101</v>
      </c>
      <c r="B5" s="157" t="s">
        <v>102</v>
      </c>
      <c r="C5" s="157" t="s">
        <v>103</v>
      </c>
      <c r="D5" s="211" t="s">
        <v>104</v>
      </c>
      <c r="E5" s="211"/>
      <c r="F5" s="211"/>
      <c r="G5" s="211"/>
    </row>
    <row r="6" spans="1:8" ht="15.6" customHeight="1" x14ac:dyDescent="0.3">
      <c r="A6" s="77">
        <v>1</v>
      </c>
      <c r="B6" s="81" t="s">
        <v>454</v>
      </c>
      <c r="C6" s="81" t="s">
        <v>455</v>
      </c>
      <c r="D6" s="81" t="s">
        <v>456</v>
      </c>
      <c r="E6" s="81" t="s">
        <v>107</v>
      </c>
      <c r="F6" s="81" t="s">
        <v>457</v>
      </c>
      <c r="G6" s="82" t="s">
        <v>106</v>
      </c>
      <c r="H6" s="76"/>
    </row>
    <row r="7" spans="1:8" ht="15.6" customHeight="1" x14ac:dyDescent="0.3">
      <c r="A7" s="77">
        <f>IF(ISBLANK(B7),"",A6+1)</f>
        <v>2</v>
      </c>
      <c r="B7" s="81" t="s">
        <v>458</v>
      </c>
      <c r="C7" s="81" t="s">
        <v>459</v>
      </c>
      <c r="D7" s="81" t="s">
        <v>460</v>
      </c>
      <c r="E7" s="81" t="s">
        <v>356</v>
      </c>
      <c r="F7" s="81" t="s">
        <v>248</v>
      </c>
      <c r="G7" s="82" t="s">
        <v>108</v>
      </c>
      <c r="H7" s="76"/>
    </row>
    <row r="8" spans="1:8" ht="15.6" customHeight="1" x14ac:dyDescent="0.3">
      <c r="A8" s="77">
        <f t="shared" ref="A8:A43" si="0">IF(ISBLANK(B8),"",A7+1)</f>
        <v>3</v>
      </c>
      <c r="B8" s="81" t="s">
        <v>461</v>
      </c>
      <c r="C8" s="81" t="s">
        <v>462</v>
      </c>
      <c r="D8" s="81" t="s">
        <v>463</v>
      </c>
      <c r="E8" s="81" t="s">
        <v>107</v>
      </c>
      <c r="F8" s="81" t="s">
        <v>457</v>
      </c>
      <c r="G8" s="82" t="s">
        <v>108</v>
      </c>
      <c r="H8" s="76"/>
    </row>
    <row r="9" spans="1:8" ht="15.6" customHeight="1" x14ac:dyDescent="0.3">
      <c r="A9" s="77">
        <f t="shared" si="0"/>
        <v>4</v>
      </c>
      <c r="B9" s="81" t="s">
        <v>464</v>
      </c>
      <c r="C9" s="81" t="s">
        <v>465</v>
      </c>
      <c r="D9" s="81" t="s">
        <v>466</v>
      </c>
      <c r="E9" s="81" t="s">
        <v>107</v>
      </c>
      <c r="F9" s="81" t="s">
        <v>467</v>
      </c>
      <c r="G9" s="82" t="s">
        <v>108</v>
      </c>
      <c r="H9" s="76"/>
    </row>
    <row r="10" spans="1:8" ht="15.6" customHeight="1" x14ac:dyDescent="0.3">
      <c r="A10" s="77">
        <f t="shared" si="0"/>
        <v>5</v>
      </c>
      <c r="B10" s="81" t="s">
        <v>454</v>
      </c>
      <c r="C10" s="81" t="s">
        <v>455</v>
      </c>
      <c r="D10" s="81" t="s">
        <v>456</v>
      </c>
      <c r="E10" s="81" t="s">
        <v>107</v>
      </c>
      <c r="F10" s="81" t="s">
        <v>457</v>
      </c>
      <c r="G10" s="82" t="s">
        <v>106</v>
      </c>
      <c r="H10" s="76"/>
    </row>
    <row r="11" spans="1:8" ht="15.6" customHeight="1" x14ac:dyDescent="0.3">
      <c r="A11" s="77">
        <f t="shared" si="0"/>
        <v>6</v>
      </c>
      <c r="B11" s="81" t="s">
        <v>468</v>
      </c>
      <c r="C11" s="81" t="s">
        <v>469</v>
      </c>
      <c r="D11" s="81" t="s">
        <v>470</v>
      </c>
      <c r="E11" s="81" t="s">
        <v>107</v>
      </c>
      <c r="F11" s="81" t="s">
        <v>185</v>
      </c>
      <c r="G11" s="82" t="s">
        <v>106</v>
      </c>
      <c r="H11" s="76"/>
    </row>
    <row r="12" spans="1:8" ht="15.6" customHeight="1" x14ac:dyDescent="0.3">
      <c r="A12" s="77">
        <f t="shared" si="0"/>
        <v>7</v>
      </c>
      <c r="B12" s="81" t="s">
        <v>392</v>
      </c>
      <c r="C12" s="81" t="s">
        <v>393</v>
      </c>
      <c r="D12" s="81" t="s">
        <v>394</v>
      </c>
      <c r="E12" s="81" t="s">
        <v>356</v>
      </c>
      <c r="F12" s="81" t="s">
        <v>185</v>
      </c>
      <c r="G12" s="82" t="s">
        <v>106</v>
      </c>
      <c r="H12" s="76"/>
    </row>
    <row r="13" spans="1:8" ht="15.6" customHeight="1" x14ac:dyDescent="0.3">
      <c r="A13" s="77">
        <f t="shared" si="0"/>
        <v>8</v>
      </c>
      <c r="B13" s="81" t="s">
        <v>471</v>
      </c>
      <c r="C13" s="81" t="s">
        <v>472</v>
      </c>
      <c r="D13" s="81" t="s">
        <v>473</v>
      </c>
      <c r="E13" s="81" t="s">
        <v>107</v>
      </c>
      <c r="F13" s="81" t="s">
        <v>474</v>
      </c>
      <c r="G13" s="82" t="s">
        <v>108</v>
      </c>
      <c r="H13" s="76"/>
    </row>
    <row r="14" spans="1:8" ht="15.6" customHeight="1" x14ac:dyDescent="0.3">
      <c r="A14" s="77">
        <f t="shared" si="0"/>
        <v>9</v>
      </c>
      <c r="B14" s="81" t="s">
        <v>426</v>
      </c>
      <c r="C14" s="81" t="s">
        <v>427</v>
      </c>
      <c r="D14" s="81" t="s">
        <v>428</v>
      </c>
      <c r="E14" s="81" t="s">
        <v>107</v>
      </c>
      <c r="F14" s="81" t="s">
        <v>375</v>
      </c>
      <c r="G14" s="82" t="s">
        <v>108</v>
      </c>
      <c r="H14" s="76"/>
    </row>
    <row r="15" spans="1:8" ht="15.6" customHeight="1" x14ac:dyDescent="0.3">
      <c r="A15" s="77">
        <f t="shared" si="0"/>
        <v>10</v>
      </c>
      <c r="B15" s="81" t="s">
        <v>468</v>
      </c>
      <c r="C15" s="81" t="s">
        <v>469</v>
      </c>
      <c r="D15" s="81" t="s">
        <v>470</v>
      </c>
      <c r="E15" s="81" t="s">
        <v>107</v>
      </c>
      <c r="F15" s="81" t="s">
        <v>185</v>
      </c>
      <c r="G15" s="82" t="s">
        <v>106</v>
      </c>
      <c r="H15" s="76"/>
    </row>
    <row r="16" spans="1:8" ht="15.6" customHeight="1" x14ac:dyDescent="0.3">
      <c r="A16" s="77">
        <f t="shared" si="0"/>
        <v>11</v>
      </c>
      <c r="B16" s="81" t="s">
        <v>437</v>
      </c>
      <c r="C16" s="81" t="s">
        <v>438</v>
      </c>
      <c r="D16" s="81" t="s">
        <v>439</v>
      </c>
      <c r="E16" s="81" t="s">
        <v>107</v>
      </c>
      <c r="F16" s="81" t="s">
        <v>375</v>
      </c>
      <c r="G16" s="82" t="s">
        <v>108</v>
      </c>
      <c r="H16" s="76"/>
    </row>
    <row r="17" spans="1:8" s="76" customFormat="1" ht="15.6" customHeight="1" x14ac:dyDescent="0.3">
      <c r="A17" s="77">
        <f t="shared" si="0"/>
        <v>12</v>
      </c>
      <c r="B17" s="81" t="s">
        <v>418</v>
      </c>
      <c r="C17" s="81" t="s">
        <v>419</v>
      </c>
      <c r="D17" s="81" t="s">
        <v>379</v>
      </c>
      <c r="E17" s="81" t="s">
        <v>107</v>
      </c>
      <c r="F17" s="81" t="s">
        <v>355</v>
      </c>
      <c r="G17" s="82" t="s">
        <v>108</v>
      </c>
    </row>
    <row r="18" spans="1:8" ht="15.6" customHeight="1" x14ac:dyDescent="0.3">
      <c r="A18" s="77">
        <f t="shared" si="0"/>
        <v>13</v>
      </c>
      <c r="B18" s="81" t="s">
        <v>420</v>
      </c>
      <c r="C18" s="81" t="s">
        <v>421</v>
      </c>
      <c r="D18" s="81" t="s">
        <v>422</v>
      </c>
      <c r="E18" s="81" t="s">
        <v>107</v>
      </c>
      <c r="F18" s="81" t="s">
        <v>248</v>
      </c>
      <c r="G18" s="82" t="s">
        <v>106</v>
      </c>
      <c r="H18" s="76"/>
    </row>
    <row r="19" spans="1:8" ht="15.6" customHeight="1" x14ac:dyDescent="0.3">
      <c r="A19" s="77">
        <f t="shared" si="0"/>
        <v>14</v>
      </c>
      <c r="B19" s="81" t="s">
        <v>423</v>
      </c>
      <c r="C19" s="81" t="s">
        <v>424</v>
      </c>
      <c r="D19" s="81" t="s">
        <v>475</v>
      </c>
      <c r="E19" s="81" t="s">
        <v>356</v>
      </c>
      <c r="F19" s="81" t="s">
        <v>185</v>
      </c>
      <c r="G19" s="82" t="s">
        <v>106</v>
      </c>
      <c r="H19" s="76"/>
    </row>
    <row r="20" spans="1:8" ht="15.6" customHeight="1" x14ac:dyDescent="0.3">
      <c r="A20" s="77">
        <f t="shared" si="0"/>
        <v>15</v>
      </c>
      <c r="B20" s="81" t="s">
        <v>395</v>
      </c>
      <c r="C20" s="81" t="s">
        <v>396</v>
      </c>
      <c r="D20" s="81" t="s">
        <v>397</v>
      </c>
      <c r="E20" s="81" t="s">
        <v>356</v>
      </c>
      <c r="F20" s="81" t="s">
        <v>185</v>
      </c>
      <c r="G20" s="82" t="s">
        <v>106</v>
      </c>
      <c r="H20" s="76"/>
    </row>
    <row r="21" spans="1:8" ht="15.6" customHeight="1" x14ac:dyDescent="0.3">
      <c r="A21" s="77">
        <f t="shared" si="0"/>
        <v>16</v>
      </c>
      <c r="B21" s="81" t="s">
        <v>429</v>
      </c>
      <c r="C21" s="81" t="s">
        <v>430</v>
      </c>
      <c r="D21" s="81" t="s">
        <v>436</v>
      </c>
      <c r="E21" s="81" t="s">
        <v>107</v>
      </c>
      <c r="F21" s="81" t="s">
        <v>247</v>
      </c>
      <c r="G21" s="82" t="s">
        <v>108</v>
      </c>
      <c r="H21" s="76"/>
    </row>
    <row r="22" spans="1:8" ht="15.6" customHeight="1" x14ac:dyDescent="0.3">
      <c r="A22" s="77">
        <f t="shared" si="0"/>
        <v>17</v>
      </c>
      <c r="B22" s="81" t="s">
        <v>429</v>
      </c>
      <c r="C22" s="81" t="s">
        <v>430</v>
      </c>
      <c r="D22" s="81" t="s">
        <v>431</v>
      </c>
      <c r="E22" s="81" t="s">
        <v>107</v>
      </c>
      <c r="F22" s="81" t="s">
        <v>248</v>
      </c>
      <c r="G22" s="82" t="s">
        <v>106</v>
      </c>
      <c r="H22" s="76"/>
    </row>
    <row r="23" spans="1:8" ht="15.6" customHeight="1" x14ac:dyDescent="0.3">
      <c r="A23" s="77">
        <f t="shared" si="0"/>
        <v>18</v>
      </c>
      <c r="B23" s="81" t="s">
        <v>476</v>
      </c>
      <c r="C23" s="81" t="s">
        <v>477</v>
      </c>
      <c r="D23" s="81" t="s">
        <v>478</v>
      </c>
      <c r="E23" s="81" t="s">
        <v>107</v>
      </c>
      <c r="F23" s="81" t="s">
        <v>443</v>
      </c>
      <c r="G23" s="82" t="s">
        <v>106</v>
      </c>
      <c r="H23" s="76"/>
    </row>
    <row r="24" spans="1:8" ht="15.6" customHeight="1" x14ac:dyDescent="0.3">
      <c r="A24" s="77">
        <f t="shared" si="0"/>
        <v>19</v>
      </c>
      <c r="B24" s="81" t="s">
        <v>479</v>
      </c>
      <c r="C24" s="81" t="s">
        <v>480</v>
      </c>
      <c r="D24" s="81" t="s">
        <v>481</v>
      </c>
      <c r="E24" s="81" t="s">
        <v>107</v>
      </c>
      <c r="F24" s="81" t="s">
        <v>355</v>
      </c>
      <c r="G24" s="82" t="s">
        <v>108</v>
      </c>
      <c r="H24" s="76"/>
    </row>
    <row r="25" spans="1:8" ht="15.6" customHeight="1" x14ac:dyDescent="0.3">
      <c r="A25" s="77">
        <f t="shared" si="0"/>
        <v>20</v>
      </c>
      <c r="B25" s="81" t="s">
        <v>432</v>
      </c>
      <c r="C25" s="81" t="s">
        <v>433</v>
      </c>
      <c r="D25" s="81" t="s">
        <v>434</v>
      </c>
      <c r="E25" s="81" t="s">
        <v>435</v>
      </c>
      <c r="F25" s="81" t="s">
        <v>247</v>
      </c>
      <c r="G25" s="82" t="s">
        <v>106</v>
      </c>
      <c r="H25" s="76"/>
    </row>
    <row r="26" spans="1:8" ht="15.6" customHeight="1" x14ac:dyDescent="0.3">
      <c r="A26" s="77">
        <f t="shared" si="0"/>
        <v>21</v>
      </c>
      <c r="B26" s="81" t="s">
        <v>423</v>
      </c>
      <c r="C26" s="81" t="s">
        <v>424</v>
      </c>
      <c r="D26" s="81" t="s">
        <v>425</v>
      </c>
      <c r="E26" s="81" t="s">
        <v>107</v>
      </c>
      <c r="F26" s="81" t="s">
        <v>359</v>
      </c>
      <c r="G26" s="82" t="s">
        <v>106</v>
      </c>
      <c r="H26" s="76"/>
    </row>
    <row r="27" spans="1:8" ht="15.6" customHeight="1" x14ac:dyDescent="0.3">
      <c r="A27" s="77" t="str">
        <f t="shared" si="0"/>
        <v/>
      </c>
      <c r="B27" s="81"/>
      <c r="C27" s="81"/>
      <c r="D27" s="81"/>
      <c r="E27" s="81"/>
      <c r="F27" s="81"/>
      <c r="G27" s="82"/>
      <c r="H27" s="76"/>
    </row>
    <row r="28" spans="1:8" ht="15.6" customHeight="1" x14ac:dyDescent="0.3">
      <c r="A28" s="75" t="str">
        <f t="shared" si="0"/>
        <v/>
      </c>
      <c r="B28" s="158"/>
      <c r="C28" s="158"/>
      <c r="D28" s="158"/>
      <c r="E28" s="158"/>
      <c r="F28" s="158"/>
      <c r="G28" s="159"/>
      <c r="H28" s="76"/>
    </row>
    <row r="29" spans="1:8" ht="15.6" customHeight="1" x14ac:dyDescent="0.3">
      <c r="A29" s="75" t="str">
        <f t="shared" si="0"/>
        <v/>
      </c>
      <c r="B29" s="81"/>
      <c r="C29" s="81"/>
      <c r="D29" s="81"/>
      <c r="E29" s="81"/>
      <c r="F29" s="81"/>
      <c r="G29" s="82"/>
      <c r="H29" s="76"/>
    </row>
    <row r="30" spans="1:8" ht="15.6" customHeight="1" x14ac:dyDescent="0.3">
      <c r="A30" s="75" t="str">
        <f t="shared" si="0"/>
        <v/>
      </c>
      <c r="B30" s="81"/>
      <c r="C30" s="81"/>
      <c r="D30" s="81"/>
      <c r="E30" s="81"/>
      <c r="F30" s="81"/>
      <c r="G30" s="82"/>
      <c r="H30" s="76"/>
    </row>
    <row r="31" spans="1:8" ht="15.6" customHeight="1" x14ac:dyDescent="0.3">
      <c r="A31" s="75" t="str">
        <f t="shared" si="0"/>
        <v/>
      </c>
      <c r="B31" s="81"/>
      <c r="C31" s="81"/>
      <c r="D31" s="81"/>
      <c r="E31" s="81"/>
      <c r="F31" s="81"/>
      <c r="G31" s="82"/>
      <c r="H31" s="76"/>
    </row>
    <row r="32" spans="1:8" ht="15.6" customHeight="1" x14ac:dyDescent="0.3">
      <c r="A32" s="75" t="str">
        <f t="shared" si="0"/>
        <v/>
      </c>
      <c r="B32" s="81"/>
      <c r="C32" s="81"/>
      <c r="D32" s="81"/>
      <c r="E32" s="81"/>
      <c r="F32" s="81"/>
      <c r="G32" s="82"/>
      <c r="H32" s="76"/>
    </row>
    <row r="33" spans="1:8" ht="15.6" customHeight="1" x14ac:dyDescent="0.3">
      <c r="A33" s="75" t="str">
        <f t="shared" si="0"/>
        <v/>
      </c>
      <c r="B33" s="81"/>
      <c r="C33" s="81"/>
      <c r="D33" s="81"/>
      <c r="E33" s="81"/>
      <c r="F33" s="81"/>
      <c r="G33" s="82"/>
      <c r="H33" s="76"/>
    </row>
    <row r="34" spans="1:8" ht="15.6" customHeight="1" x14ac:dyDescent="0.3">
      <c r="A34" s="75" t="str">
        <f t="shared" si="0"/>
        <v/>
      </c>
      <c r="B34" s="81"/>
      <c r="C34" s="81"/>
      <c r="D34" s="81"/>
      <c r="E34" s="81"/>
      <c r="F34" s="81"/>
      <c r="G34" s="82"/>
    </row>
    <row r="35" spans="1:8" ht="15.6" customHeight="1" x14ac:dyDescent="0.3">
      <c r="A35" s="75" t="str">
        <f t="shared" si="0"/>
        <v/>
      </c>
      <c r="B35" s="81"/>
      <c r="C35" s="81"/>
      <c r="D35" s="81"/>
      <c r="E35" s="81"/>
      <c r="F35" s="81"/>
      <c r="G35" s="82"/>
    </row>
    <row r="36" spans="1:8" ht="15.6" customHeight="1" x14ac:dyDescent="0.3">
      <c r="A36" s="75" t="str">
        <f t="shared" si="0"/>
        <v/>
      </c>
      <c r="B36" s="81"/>
      <c r="C36" s="81"/>
      <c r="D36" s="81"/>
      <c r="E36" s="81"/>
      <c r="F36" s="81"/>
      <c r="G36" s="82"/>
    </row>
    <row r="37" spans="1:8" ht="15.6" customHeight="1" x14ac:dyDescent="0.3">
      <c r="A37" s="75" t="str">
        <f t="shared" si="0"/>
        <v/>
      </c>
      <c r="B37" s="81"/>
      <c r="C37" s="81"/>
      <c r="D37" s="81"/>
      <c r="E37" s="81"/>
      <c r="F37" s="81"/>
      <c r="G37" s="82"/>
    </row>
    <row r="38" spans="1:8" ht="15.6" customHeight="1" x14ac:dyDescent="0.3">
      <c r="A38" s="75" t="str">
        <f t="shared" si="0"/>
        <v/>
      </c>
      <c r="B38" s="81"/>
      <c r="C38" s="81"/>
      <c r="D38" s="81"/>
      <c r="E38" s="81"/>
      <c r="F38" s="81"/>
      <c r="G38" s="82"/>
    </row>
    <row r="39" spans="1:8" ht="15.6" customHeight="1" x14ac:dyDescent="0.3">
      <c r="A39" s="75" t="str">
        <f t="shared" si="0"/>
        <v/>
      </c>
      <c r="B39" s="81"/>
      <c r="C39" s="81"/>
      <c r="D39" s="81"/>
      <c r="E39" s="81"/>
      <c r="F39" s="81"/>
      <c r="G39" s="82"/>
    </row>
    <row r="40" spans="1:8" ht="15.6" customHeight="1" x14ac:dyDescent="0.3">
      <c r="A40" s="75" t="str">
        <f t="shared" si="0"/>
        <v/>
      </c>
      <c r="B40" s="81"/>
      <c r="C40" s="81"/>
      <c r="D40" s="81"/>
      <c r="E40" s="81"/>
      <c r="F40" s="81"/>
      <c r="G40" s="82"/>
    </row>
    <row r="41" spans="1:8" ht="15.6" customHeight="1" x14ac:dyDescent="0.3">
      <c r="A41" s="75" t="str">
        <f t="shared" si="0"/>
        <v/>
      </c>
      <c r="B41" s="81"/>
      <c r="C41" s="81"/>
      <c r="D41" s="81"/>
      <c r="E41" s="81"/>
      <c r="F41" s="81"/>
      <c r="G41" s="82"/>
    </row>
    <row r="42" spans="1:8" ht="15.6" customHeight="1" x14ac:dyDescent="0.3">
      <c r="A42" s="75" t="str">
        <f t="shared" si="0"/>
        <v/>
      </c>
      <c r="B42" s="81"/>
      <c r="C42" s="81"/>
      <c r="D42" s="81"/>
      <c r="E42" s="81"/>
      <c r="F42" s="81"/>
      <c r="G42" s="82"/>
    </row>
    <row r="43" spans="1:8" ht="15.6" customHeight="1" x14ac:dyDescent="0.3">
      <c r="A43" s="75" t="str">
        <f t="shared" si="0"/>
        <v/>
      </c>
      <c r="B43" s="81"/>
      <c r="C43" s="81"/>
      <c r="D43" s="81"/>
      <c r="E43" s="81"/>
      <c r="F43" s="81"/>
      <c r="G43" s="82"/>
    </row>
    <row r="44" spans="1:8" ht="15.6" customHeight="1" x14ac:dyDescent="0.3"/>
    <row r="45" spans="1:8" ht="15.6" customHeight="1" x14ac:dyDescent="0.3"/>
    <row r="46" spans="1:8" ht="15.6" customHeight="1" x14ac:dyDescent="0.3"/>
    <row r="47" spans="1:8" ht="15.6" customHeight="1" x14ac:dyDescent="0.3"/>
    <row r="48" spans="1: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8"/>
  <sheetViews>
    <sheetView zoomScaleNormal="100" workbookViewId="0">
      <selection activeCell="AC12" sqref="AC12:AD12"/>
    </sheetView>
  </sheetViews>
  <sheetFormatPr defaultColWidth="8.6640625" defaultRowHeight="14.4" x14ac:dyDescent="0.3"/>
  <cols>
    <col min="1" max="28" width="3.6640625" customWidth="1"/>
    <col min="29" max="29" width="32.109375" bestFit="1" customWidth="1"/>
    <col min="30" max="30" width="3.21875" bestFit="1" customWidth="1"/>
  </cols>
  <sheetData>
    <row r="1" spans="1:31" x14ac:dyDescent="0.3">
      <c r="A1" s="212" t="s">
        <v>60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31" x14ac:dyDescent="0.3">
      <c r="A2" s="212" t="s">
        <v>61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</row>
    <row r="3" spans="1:31" ht="15" customHeight="1" x14ac:dyDescent="0.3">
      <c r="A3" s="213" t="s">
        <v>62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5"/>
      <c r="Z3" s="5"/>
      <c r="AA3" s="5"/>
    </row>
    <row r="4" spans="1:31" ht="21" x14ac:dyDescent="0.4">
      <c r="A4" s="215">
        <v>20</v>
      </c>
      <c r="B4" s="215"/>
      <c r="C4" s="216" t="str">
        <f>'2-я 1-ВЕТ'!D33</f>
        <v>лютого</v>
      </c>
      <c r="D4" s="216"/>
      <c r="E4" s="216"/>
      <c r="F4" s="216"/>
      <c r="G4" s="215">
        <f>'2-я 1-ВЕТ'!S3</f>
        <v>2023</v>
      </c>
      <c r="H4" s="215"/>
      <c r="I4" s="80" t="s">
        <v>144</v>
      </c>
      <c r="J4" s="80"/>
      <c r="K4" s="80"/>
      <c r="L4" s="80"/>
      <c r="M4" s="80"/>
      <c r="N4" s="80"/>
      <c r="O4" s="80"/>
      <c r="P4" s="80"/>
      <c r="Q4" s="80"/>
      <c r="R4" s="94"/>
      <c r="S4" s="94"/>
      <c r="T4" s="94"/>
      <c r="U4" s="94"/>
      <c r="V4" s="94"/>
      <c r="W4" s="94"/>
      <c r="X4" s="94"/>
      <c r="Y4" s="6"/>
      <c r="Z4" s="7"/>
      <c r="AA4" s="7"/>
    </row>
    <row r="6" spans="1:31" s="1" customFormat="1" ht="15.6" x14ac:dyDescent="0.3">
      <c r="C6" s="214" t="s">
        <v>63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9"/>
      <c r="AC6"/>
      <c r="AD6"/>
      <c r="AE6"/>
    </row>
    <row r="7" spans="1:31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6" x14ac:dyDescent="0.3">
      <c r="A8" s="1" t="s">
        <v>65</v>
      </c>
      <c r="AC8"/>
      <c r="AD8"/>
      <c r="AE8"/>
    </row>
    <row r="9" spans="1:31" s="1" customFormat="1" ht="15.6" x14ac:dyDescent="0.3">
      <c r="A9" s="1" t="s">
        <v>66</v>
      </c>
      <c r="G9" s="62" t="str">
        <f>'Акт коты R'!G10</f>
        <v>Омельченко А.В.</v>
      </c>
      <c r="H9" s="62"/>
      <c r="I9" s="62"/>
      <c r="J9" s="62"/>
      <c r="K9" s="62"/>
      <c r="L9" s="62"/>
      <c r="M9" s="62"/>
      <c r="N9" s="62"/>
      <c r="AC9"/>
      <c r="AD9"/>
      <c r="AE9"/>
    </row>
    <row r="10" spans="1:31" s="1" customFormat="1" ht="15.6" x14ac:dyDescent="0.3">
      <c r="A10" s="1" t="s">
        <v>67</v>
      </c>
      <c r="L10" s="12" t="str">
        <f>'Акт коты R'!L11</f>
        <v xml:space="preserve"> 21.01.2022 по 20.02.2023 року </v>
      </c>
      <c r="AB10" s="13"/>
      <c r="AC10"/>
      <c r="AD10"/>
      <c r="AE10"/>
    </row>
    <row r="11" spans="1:31" s="1" customFormat="1" ht="15.6" x14ac:dyDescent="0.3">
      <c r="A11" s="1" t="s">
        <v>68</v>
      </c>
      <c r="AB11" s="13"/>
      <c r="AC11"/>
      <c r="AD11"/>
      <c r="AE11"/>
    </row>
    <row r="12" spans="1:31" s="1" customFormat="1" ht="15.6" x14ac:dyDescent="0.3">
      <c r="B12" s="12" t="s">
        <v>69</v>
      </c>
      <c r="AB12" s="13"/>
      <c r="AC12"/>
      <c r="AD12"/>
      <c r="AE12"/>
    </row>
    <row r="13" spans="1:31" s="1" customFormat="1" ht="15.6" x14ac:dyDescent="0.3">
      <c r="A13" s="1" t="s">
        <v>70</v>
      </c>
      <c r="E13" s="218">
        <f>MAX('Список коти PCHCh'!A6:A45)</f>
        <v>21</v>
      </c>
      <c r="F13" s="218"/>
      <c r="G13" s="1" t="s">
        <v>71</v>
      </c>
      <c r="AB13" s="13"/>
      <c r="AC13"/>
      <c r="AD13"/>
      <c r="AE13"/>
    </row>
    <row r="14" spans="1:31" s="1" customFormat="1" ht="15.6" x14ac:dyDescent="0.3">
      <c r="A14" s="1" t="s">
        <v>72</v>
      </c>
      <c r="N14" s="1" t="s">
        <v>73</v>
      </c>
      <c r="AB14" s="13"/>
      <c r="AC14"/>
      <c r="AD14"/>
      <c r="AE14"/>
    </row>
    <row r="15" spans="1:31" ht="15.6" x14ac:dyDescent="0.3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9"/>
    </row>
    <row r="16" spans="1:31" ht="15.6" x14ac:dyDescent="0.3">
      <c r="A16" s="1" t="s">
        <v>364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N16" s="1"/>
      <c r="O16" s="18"/>
      <c r="P16" s="19"/>
      <c r="Q16" s="19"/>
      <c r="R16" s="19"/>
      <c r="S16" s="1"/>
      <c r="T16" s="192" t="s">
        <v>365</v>
      </c>
      <c r="U16" s="192"/>
      <c r="V16" s="192"/>
      <c r="W16" s="192"/>
      <c r="AB16" s="39"/>
    </row>
    <row r="17" spans="1:28" ht="15.6" x14ac:dyDescent="0.3">
      <c r="A17" s="1"/>
      <c r="B17" s="19" t="s">
        <v>189</v>
      </c>
      <c r="C17" s="19"/>
      <c r="D17" s="1"/>
      <c r="E17" s="1"/>
      <c r="F17" s="219" t="s">
        <v>366</v>
      </c>
      <c r="G17" s="219"/>
      <c r="H17" s="219"/>
      <c r="I17" s="16"/>
      <c r="J17" s="1" t="s">
        <v>75</v>
      </c>
      <c r="K17" s="1"/>
      <c r="L17" s="1"/>
      <c r="M17" s="1"/>
      <c r="N17" s="1"/>
      <c r="O17" s="1"/>
      <c r="P17" s="1"/>
      <c r="Q17" s="14">
        <v>1</v>
      </c>
      <c r="R17" s="13" t="str">
        <f>IF(COUNTIF(ДОЗА,Q17),"доза",IF(COUNTIF(ДОЗИ,Q17),"дози","доз"))</f>
        <v>доза</v>
      </c>
      <c r="S17" s="15"/>
      <c r="T17" s="1"/>
      <c r="U17" s="1"/>
      <c r="V17" s="1"/>
      <c r="W17" s="1"/>
      <c r="AB17" s="39"/>
    </row>
    <row r="18" spans="1:28" ht="15.6" x14ac:dyDescent="0.3">
      <c r="A18" s="1" t="s">
        <v>482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/>
      <c r="N18" s="1"/>
      <c r="O18" s="18"/>
      <c r="P18" s="19"/>
      <c r="Q18" s="19"/>
      <c r="R18" s="19"/>
      <c r="S18" s="1"/>
      <c r="T18" s="192" t="s">
        <v>483</v>
      </c>
      <c r="U18" s="192"/>
      <c r="V18" s="192"/>
      <c r="W18" s="192"/>
      <c r="AB18" s="39"/>
    </row>
    <row r="19" spans="1:28" ht="15.6" x14ac:dyDescent="0.3">
      <c r="A19" s="1"/>
      <c r="B19" s="19" t="s">
        <v>189</v>
      </c>
      <c r="C19" s="19"/>
      <c r="D19" s="1"/>
      <c r="E19" s="1"/>
      <c r="F19" s="219" t="s">
        <v>370</v>
      </c>
      <c r="G19" s="219"/>
      <c r="H19" s="219"/>
      <c r="I19" s="16"/>
      <c r="J19" s="1" t="s">
        <v>75</v>
      </c>
      <c r="K19" s="1"/>
      <c r="L19" s="1"/>
      <c r="M19" s="1"/>
      <c r="N19" s="1"/>
      <c r="O19" s="1"/>
      <c r="P19" s="1"/>
      <c r="Q19" s="14">
        <v>4</v>
      </c>
      <c r="R19" s="13" t="str">
        <f>IF(COUNTIF(ДОЗА,Q19),"доза",IF(COUNTIF(ДОЗИ,Q19),"дози","доз"))</f>
        <v>дози</v>
      </c>
      <c r="S19" s="15"/>
      <c r="T19" s="1"/>
      <c r="U19" s="1"/>
      <c r="V19" s="1"/>
      <c r="W19" s="1"/>
      <c r="AB19" s="39"/>
    </row>
    <row r="20" spans="1:28" ht="15.6" x14ac:dyDescent="0.3">
      <c r="A20" s="1" t="s">
        <v>484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19"/>
      <c r="R20" s="19"/>
      <c r="S20" s="1"/>
      <c r="T20" s="192" t="s">
        <v>485</v>
      </c>
      <c r="U20" s="192"/>
      <c r="V20" s="192"/>
      <c r="W20" s="192"/>
      <c r="AB20" s="39"/>
    </row>
    <row r="21" spans="1:28" ht="15.6" x14ac:dyDescent="0.3">
      <c r="A21" s="1"/>
      <c r="B21" s="19" t="s">
        <v>189</v>
      </c>
      <c r="C21" s="19"/>
      <c r="D21" s="1"/>
      <c r="E21" s="1"/>
      <c r="F21" s="219" t="s">
        <v>372</v>
      </c>
      <c r="G21" s="219"/>
      <c r="H21" s="219"/>
      <c r="I21" s="16"/>
      <c r="J21" s="1" t="s">
        <v>75</v>
      </c>
      <c r="K21" s="1"/>
      <c r="L21" s="1"/>
      <c r="M21" s="1"/>
      <c r="N21" s="1"/>
      <c r="O21" s="1"/>
      <c r="P21" s="1"/>
      <c r="Q21" s="14">
        <v>6</v>
      </c>
      <c r="R21" s="13" t="str">
        <f>IF(COUNTIF(ДОЗА,Q21),"доза",IF(COUNTIF(ДОЗИ,Q21),"дози","доз"))</f>
        <v>доз</v>
      </c>
      <c r="S21" s="15"/>
      <c r="T21" s="1"/>
      <c r="U21" s="1"/>
      <c r="V21" s="1"/>
      <c r="W21" s="1"/>
      <c r="AB21" s="39"/>
    </row>
    <row r="22" spans="1:28" ht="15.6" x14ac:dyDescent="0.3">
      <c r="A22" s="1" t="s">
        <v>486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P22" s="1"/>
      <c r="Q22" s="1"/>
      <c r="R22" s="1"/>
      <c r="S22" s="1"/>
      <c r="T22" s="192" t="s">
        <v>373</v>
      </c>
      <c r="U22" s="192"/>
      <c r="V22" s="192"/>
      <c r="W22" s="192"/>
      <c r="AB22" s="39"/>
    </row>
    <row r="23" spans="1:28" ht="15.6" x14ac:dyDescent="0.3">
      <c r="A23" s="1"/>
      <c r="B23" s="19" t="s">
        <v>189</v>
      </c>
      <c r="C23" s="19"/>
      <c r="D23" s="1"/>
      <c r="E23" s="1"/>
      <c r="F23" s="219" t="s">
        <v>367</v>
      </c>
      <c r="G23" s="219"/>
      <c r="H23" s="219"/>
      <c r="I23" s="16"/>
      <c r="J23" s="1" t="s">
        <v>75</v>
      </c>
      <c r="K23" s="1"/>
      <c r="L23" s="1"/>
      <c r="M23" s="1"/>
      <c r="N23" s="1"/>
      <c r="O23" s="1"/>
      <c r="P23" s="1"/>
      <c r="Q23" s="14">
        <v>9</v>
      </c>
      <c r="R23" s="13" t="str">
        <f>IF(COUNTIF(ДОЗА,Q23),"доза",IF(COUNTIF(ДОЗИ,Q23),"дози","доз"))</f>
        <v>доз</v>
      </c>
      <c r="S23" s="15"/>
      <c r="T23" s="1"/>
      <c r="U23" s="1"/>
      <c r="V23" s="1"/>
      <c r="W23" s="1"/>
      <c r="AB23" s="39"/>
    </row>
    <row r="24" spans="1:28" ht="15.6" x14ac:dyDescent="0.3">
      <c r="A24" s="1" t="s">
        <v>487</v>
      </c>
      <c r="B24" s="1"/>
      <c r="C24" s="1"/>
      <c r="D24" s="1"/>
      <c r="E24" s="1"/>
      <c r="F24" s="1"/>
      <c r="G24" s="1"/>
      <c r="H24" s="1"/>
      <c r="I24" s="1"/>
      <c r="J24" s="1"/>
      <c r="K24" s="13"/>
      <c r="L24" s="13"/>
      <c r="P24" s="1"/>
      <c r="Q24" s="1"/>
      <c r="R24" s="1"/>
      <c r="S24" s="1"/>
      <c r="T24" s="192" t="s">
        <v>488</v>
      </c>
      <c r="U24" s="192"/>
      <c r="V24" s="192"/>
      <c r="W24" s="192"/>
      <c r="AB24" s="39"/>
    </row>
    <row r="25" spans="1:28" ht="15.6" x14ac:dyDescent="0.3">
      <c r="A25" s="1"/>
      <c r="B25" s="19" t="s">
        <v>189</v>
      </c>
      <c r="C25" s="19"/>
      <c r="D25" s="1"/>
      <c r="E25" s="1"/>
      <c r="F25" s="219" t="s">
        <v>367</v>
      </c>
      <c r="G25" s="219"/>
      <c r="H25" s="219"/>
      <c r="I25" s="16"/>
      <c r="J25" s="1" t="s">
        <v>75</v>
      </c>
      <c r="K25" s="1"/>
      <c r="L25" s="1"/>
      <c r="M25" s="1"/>
      <c r="N25" s="1"/>
      <c r="O25" s="1"/>
      <c r="P25" s="1"/>
      <c r="Q25" s="14">
        <v>1</v>
      </c>
      <c r="R25" s="13" t="str">
        <f>IF(COUNTIF(ДОЗА,Q25),"доза",IF(COUNTIF(ДОЗИ,Q25),"дози","доз"))</f>
        <v>доза</v>
      </c>
      <c r="S25" s="15"/>
      <c r="T25" s="1"/>
      <c r="U25" s="1"/>
      <c r="V25" s="1"/>
      <c r="W25" s="1"/>
      <c r="AB25" s="39"/>
    </row>
    <row r="26" spans="1:28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4"/>
      <c r="K26" s="13"/>
      <c r="L26" s="15"/>
      <c r="M26" s="15"/>
      <c r="N26" s="15"/>
      <c r="O26" s="1"/>
      <c r="P26" s="1"/>
      <c r="Q26" s="1"/>
      <c r="R26" s="1"/>
      <c r="S26" s="1"/>
      <c r="T26" s="1"/>
      <c r="U26" s="1"/>
      <c r="V26" s="1"/>
      <c r="W26" s="1"/>
      <c r="AB26" s="39"/>
    </row>
    <row r="27" spans="1:28" ht="15.6" x14ac:dyDescent="0.3">
      <c r="A27" s="1" t="s">
        <v>77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8" ht="15.6" x14ac:dyDescent="0.3">
      <c r="A28" s="3"/>
      <c r="B28" s="8"/>
      <c r="C28" s="8"/>
      <c r="D28" s="8"/>
      <c r="E28" s="8"/>
      <c r="F28" s="8"/>
      <c r="G28" s="8"/>
      <c r="H28" s="20"/>
      <c r="I28" s="20"/>
      <c r="J28" s="20"/>
      <c r="K28" s="20"/>
      <c r="L28" s="20"/>
      <c r="M28" s="21"/>
      <c r="N28" s="21"/>
      <c r="O28" s="20"/>
      <c r="P28" s="20"/>
      <c r="Q28" s="20"/>
      <c r="R28" s="3"/>
      <c r="S28" s="3"/>
      <c r="T28" s="3"/>
      <c r="U28" s="3"/>
      <c r="V28" s="3"/>
      <c r="W28" s="3"/>
      <c r="X28" s="3"/>
    </row>
    <row r="29" spans="1:28" ht="15.6" x14ac:dyDescent="0.3">
      <c r="A29" s="1" t="s">
        <v>78</v>
      </c>
      <c r="B29" s="1"/>
      <c r="C29" s="1"/>
      <c r="D29" s="1"/>
      <c r="E29" s="1"/>
      <c r="F29" s="217">
        <f>E13</f>
        <v>21</v>
      </c>
      <c r="G29" s="217"/>
      <c r="H29" s="1" t="s">
        <v>79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217">
        <f>F29</f>
        <v>21</v>
      </c>
      <c r="T29" s="217"/>
      <c r="U29" s="1" t="s">
        <v>80</v>
      </c>
      <c r="V29" s="1"/>
      <c r="W29" s="3"/>
      <c r="X29" s="3"/>
    </row>
    <row r="30" spans="1:28" ht="15.6" x14ac:dyDescent="0.3">
      <c r="A30" s="1"/>
      <c r="B30" s="1" t="s">
        <v>81</v>
      </c>
      <c r="C30" s="1"/>
      <c r="D30" s="1"/>
      <c r="E30" s="1"/>
      <c r="F30" s="1"/>
      <c r="G30" s="1"/>
      <c r="H30" s="1"/>
      <c r="I30" s="217">
        <f>F29*0.5</f>
        <v>10.5</v>
      </c>
      <c r="J30" s="217"/>
      <c r="K30" s="1" t="s">
        <v>82</v>
      </c>
      <c r="L30" s="1"/>
      <c r="M30" s="1"/>
      <c r="N30" s="1"/>
      <c r="O30" s="217">
        <f>F29*0.5</f>
        <v>10.5</v>
      </c>
      <c r="P30" s="217"/>
      <c r="Q30" s="1" t="s">
        <v>83</v>
      </c>
      <c r="R30" s="1"/>
      <c r="S30" s="1"/>
      <c r="T30" s="1"/>
      <c r="U30" s="1"/>
      <c r="V30" s="1"/>
      <c r="W30" s="3"/>
      <c r="X30" s="3"/>
    </row>
    <row r="31" spans="1:28" ht="15.6" x14ac:dyDescent="0.3">
      <c r="A31" s="1"/>
      <c r="B31" s="1" t="s">
        <v>84</v>
      </c>
      <c r="C31" s="1"/>
      <c r="D31" s="1"/>
      <c r="E31" s="1"/>
      <c r="F31" s="1"/>
      <c r="G31" s="217">
        <f>F29</f>
        <v>21</v>
      </c>
      <c r="H31" s="217"/>
      <c r="I31" s="1" t="s">
        <v>85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6" x14ac:dyDescent="0.3">
      <c r="A32" s="1"/>
      <c r="B32" s="1"/>
      <c r="C32" s="1"/>
      <c r="D32" s="1"/>
      <c r="E32" s="1"/>
      <c r="F32" s="1"/>
      <c r="G32" s="22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 t="s">
        <v>86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"/>
      <c r="B34" s="1"/>
      <c r="C34" s="1" t="s">
        <v>87</v>
      </c>
      <c r="D34" s="1"/>
      <c r="E34" s="1"/>
      <c r="F34" s="1"/>
      <c r="G34" s="1"/>
      <c r="H34" s="1"/>
      <c r="I34" s="1"/>
      <c r="J34" s="1"/>
      <c r="K34" s="1"/>
      <c r="L34" s="217">
        <f>F29</f>
        <v>21</v>
      </c>
      <c r="M34" s="217"/>
      <c r="N34" s="1" t="s">
        <v>88</v>
      </c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6" x14ac:dyDescent="0.3">
      <c r="A36" s="1" t="s">
        <v>89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6" x14ac:dyDescent="0.3">
      <c r="A38" s="12" t="s">
        <v>90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40" spans="1:24" ht="15.6" x14ac:dyDescent="0.3">
      <c r="A40" s="23" t="s">
        <v>91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6" x14ac:dyDescent="0.3">
      <c r="A41" s="23"/>
      <c r="B41" s="23" t="s">
        <v>92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6" x14ac:dyDescent="0.3">
      <c r="A42" s="23"/>
      <c r="B42" s="1" t="s">
        <v>93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2" t="s">
        <v>94</v>
      </c>
      <c r="N42" s="1"/>
      <c r="O42" s="1"/>
      <c r="P42" s="1"/>
      <c r="Q42" s="1"/>
      <c r="R42" s="1"/>
      <c r="S42" s="220" t="s">
        <v>95</v>
      </c>
      <c r="T42" s="220"/>
      <c r="U42" s="220"/>
      <c r="V42" s="220"/>
      <c r="W42" s="220"/>
    </row>
    <row r="43" spans="1:24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6" x14ac:dyDescent="0.3">
      <c r="A44" s="1"/>
      <c r="B44" s="1" t="s">
        <v>96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6" x14ac:dyDescent="0.3">
      <c r="A45" s="1"/>
      <c r="B45" s="24" t="s">
        <v>97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2" t="s">
        <v>98</v>
      </c>
      <c r="N45" s="1"/>
      <c r="O45" s="1"/>
      <c r="P45" s="1"/>
      <c r="Q45" s="1"/>
      <c r="R45" s="1"/>
      <c r="S45" s="220" t="s">
        <v>95</v>
      </c>
      <c r="T45" s="220"/>
      <c r="U45" s="220"/>
      <c r="V45" s="220"/>
      <c r="W45" s="220"/>
    </row>
    <row r="47" spans="1:24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4" ht="15.6" x14ac:dyDescent="0.3">
      <c r="A48" s="1"/>
      <c r="B48" s="119" t="s">
        <v>414</v>
      </c>
      <c r="C48" s="104"/>
      <c r="D48" s="58"/>
      <c r="E48" s="58"/>
      <c r="F48" s="58"/>
      <c r="G48" s="58"/>
      <c r="H48" s="58"/>
      <c r="I48" s="58"/>
      <c r="J48" s="58"/>
      <c r="K48" s="58"/>
      <c r="L48" s="58"/>
      <c r="M48" s="107" t="s">
        <v>415</v>
      </c>
      <c r="N48" s="58"/>
      <c r="O48" s="58"/>
      <c r="P48" s="58"/>
      <c r="Q48" s="58"/>
      <c r="R48" s="58"/>
      <c r="S48" s="208" t="s">
        <v>95</v>
      </c>
      <c r="T48" s="208"/>
      <c r="U48" s="208"/>
      <c r="V48" s="208"/>
      <c r="W48" s="208"/>
    </row>
  </sheetData>
  <mergeCells count="27">
    <mergeCell ref="S45:W45"/>
    <mergeCell ref="S48:W48"/>
    <mergeCell ref="I30:J30"/>
    <mergeCell ref="O30:P30"/>
    <mergeCell ref="G31:H31"/>
    <mergeCell ref="L34:M34"/>
    <mergeCell ref="S42:W42"/>
    <mergeCell ref="F29:G29"/>
    <mergeCell ref="S29:T29"/>
    <mergeCell ref="E13:F13"/>
    <mergeCell ref="T16:W16"/>
    <mergeCell ref="F17:H17"/>
    <mergeCell ref="T20:W20"/>
    <mergeCell ref="F21:H21"/>
    <mergeCell ref="T22:W22"/>
    <mergeCell ref="F23:H23"/>
    <mergeCell ref="T18:W18"/>
    <mergeCell ref="F19:H19"/>
    <mergeCell ref="T24:W24"/>
    <mergeCell ref="F25:H25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zoomScaleNormal="100" workbookViewId="0">
      <selection activeCell="F5" sqref="F5:F28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94" t="s">
        <v>126</v>
      </c>
      <c r="B2" s="194"/>
      <c r="C2" s="194"/>
      <c r="D2" s="194"/>
      <c r="E2" s="194"/>
      <c r="F2" s="194"/>
      <c r="G2" s="194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101</v>
      </c>
      <c r="B4" s="74" t="s">
        <v>102</v>
      </c>
      <c r="C4" s="161" t="s">
        <v>103</v>
      </c>
      <c r="D4" s="193" t="s">
        <v>104</v>
      </c>
      <c r="E4" s="193"/>
      <c r="F4" s="193"/>
      <c r="G4" s="193"/>
    </row>
    <row r="5" spans="1:8" ht="15.6" x14ac:dyDescent="0.3">
      <c r="A5" s="77">
        <v>1</v>
      </c>
      <c r="B5" s="81" t="s">
        <v>489</v>
      </c>
      <c r="C5" s="81" t="s">
        <v>490</v>
      </c>
      <c r="D5" s="81" t="s">
        <v>491</v>
      </c>
      <c r="E5" s="81" t="s">
        <v>382</v>
      </c>
      <c r="F5" s="82" t="s">
        <v>248</v>
      </c>
      <c r="G5" s="82" t="s">
        <v>106</v>
      </c>
      <c r="H5" s="76"/>
    </row>
    <row r="6" spans="1:8" ht="15.6" x14ac:dyDescent="0.3">
      <c r="A6" s="77">
        <f>IF(ISBLANK(B6),"",A5+1)</f>
        <v>2</v>
      </c>
      <c r="B6" s="81" t="s">
        <v>492</v>
      </c>
      <c r="C6" s="81" t="s">
        <v>493</v>
      </c>
      <c r="D6" s="81" t="s">
        <v>494</v>
      </c>
      <c r="E6" s="81" t="s">
        <v>400</v>
      </c>
      <c r="F6" s="82" t="s">
        <v>249</v>
      </c>
      <c r="G6" s="82" t="s">
        <v>106</v>
      </c>
      <c r="H6" s="76"/>
    </row>
    <row r="7" spans="1:8" ht="15.75" customHeight="1" x14ac:dyDescent="0.3">
      <c r="A7" s="77">
        <f t="shared" ref="A7:A31" si="0">IF(ISBLANK(B7),"",A6+1)</f>
        <v>3</v>
      </c>
      <c r="B7" s="81" t="s">
        <v>362</v>
      </c>
      <c r="C7" s="81" t="s">
        <v>363</v>
      </c>
      <c r="D7" s="81" t="s">
        <v>495</v>
      </c>
      <c r="E7" s="81" t="s">
        <v>496</v>
      </c>
      <c r="F7" s="82" t="s">
        <v>375</v>
      </c>
      <c r="G7" s="82" t="s">
        <v>108</v>
      </c>
      <c r="H7" s="76"/>
    </row>
    <row r="8" spans="1:8" ht="15.6" x14ac:dyDescent="0.3">
      <c r="A8" s="77">
        <f t="shared" si="0"/>
        <v>4</v>
      </c>
      <c r="B8" s="81" t="s">
        <v>497</v>
      </c>
      <c r="C8" s="81" t="s">
        <v>498</v>
      </c>
      <c r="D8" s="81" t="s">
        <v>499</v>
      </c>
      <c r="E8" s="81" t="s">
        <v>500</v>
      </c>
      <c r="F8" s="82" t="s">
        <v>355</v>
      </c>
      <c r="G8" s="82" t="s">
        <v>106</v>
      </c>
      <c r="H8" s="76"/>
    </row>
    <row r="9" spans="1:8" ht="15.6" x14ac:dyDescent="0.3">
      <c r="A9" s="77">
        <f t="shared" si="0"/>
        <v>5</v>
      </c>
      <c r="B9" s="81" t="s">
        <v>501</v>
      </c>
      <c r="C9" s="81" t="s">
        <v>502</v>
      </c>
      <c r="D9" s="81" t="s">
        <v>503</v>
      </c>
      <c r="E9" s="81" t="s">
        <v>504</v>
      </c>
      <c r="F9" s="82" t="s">
        <v>359</v>
      </c>
      <c r="G9" s="82" t="s">
        <v>108</v>
      </c>
      <c r="H9" s="76"/>
    </row>
    <row r="10" spans="1:8" ht="15.75" customHeight="1" x14ac:dyDescent="0.3">
      <c r="A10" s="77">
        <f t="shared" ref="A10:A15" si="1">IF(ISBLANK(B10),"",A9+1)</f>
        <v>6</v>
      </c>
      <c r="B10" s="81" t="s">
        <v>505</v>
      </c>
      <c r="C10" s="81" t="s">
        <v>506</v>
      </c>
      <c r="D10" s="81" t="s">
        <v>386</v>
      </c>
      <c r="E10" s="81" t="s">
        <v>382</v>
      </c>
      <c r="F10" s="82" t="s">
        <v>249</v>
      </c>
      <c r="G10" s="82" t="s">
        <v>106</v>
      </c>
      <c r="H10" s="76"/>
    </row>
    <row r="11" spans="1:8" ht="15.6" x14ac:dyDescent="0.3">
      <c r="A11" s="77">
        <f t="shared" si="1"/>
        <v>7</v>
      </c>
      <c r="B11" s="81" t="s">
        <v>507</v>
      </c>
      <c r="C11" s="81" t="s">
        <v>508</v>
      </c>
      <c r="D11" s="81" t="s">
        <v>509</v>
      </c>
      <c r="E11" s="81" t="s">
        <v>510</v>
      </c>
      <c r="F11" s="82" t="s">
        <v>248</v>
      </c>
      <c r="G11" s="82" t="s">
        <v>106</v>
      </c>
      <c r="H11" s="76"/>
    </row>
    <row r="12" spans="1:8" ht="15.6" x14ac:dyDescent="0.3">
      <c r="A12" s="77">
        <f t="shared" si="1"/>
        <v>8</v>
      </c>
      <c r="B12" s="81" t="s">
        <v>511</v>
      </c>
      <c r="C12" s="81" t="s">
        <v>512</v>
      </c>
      <c r="D12" s="81" t="s">
        <v>513</v>
      </c>
      <c r="E12" s="81" t="s">
        <v>358</v>
      </c>
      <c r="F12" s="82" t="s">
        <v>249</v>
      </c>
      <c r="G12" s="82" t="s">
        <v>106</v>
      </c>
      <c r="H12" s="76"/>
    </row>
    <row r="13" spans="1:8" ht="15.6" x14ac:dyDescent="0.3">
      <c r="A13" s="77">
        <f t="shared" si="1"/>
        <v>9</v>
      </c>
      <c r="B13" s="81" t="s">
        <v>514</v>
      </c>
      <c r="C13" s="81" t="s">
        <v>515</v>
      </c>
      <c r="D13" s="81" t="s">
        <v>387</v>
      </c>
      <c r="E13" s="81" t="s">
        <v>107</v>
      </c>
      <c r="F13" s="82" t="s">
        <v>359</v>
      </c>
      <c r="G13" s="82" t="s">
        <v>106</v>
      </c>
      <c r="H13" s="76"/>
    </row>
    <row r="14" spans="1:8" ht="15.6" x14ac:dyDescent="0.3">
      <c r="A14" s="77">
        <f t="shared" si="1"/>
        <v>10</v>
      </c>
      <c r="B14" s="81" t="s">
        <v>516</v>
      </c>
      <c r="C14" s="81" t="s">
        <v>517</v>
      </c>
      <c r="D14" s="81" t="s">
        <v>518</v>
      </c>
      <c r="E14" s="81" t="s">
        <v>400</v>
      </c>
      <c r="F14" s="82" t="s">
        <v>355</v>
      </c>
      <c r="G14" s="82" t="s">
        <v>108</v>
      </c>
      <c r="H14" s="76"/>
    </row>
    <row r="15" spans="1:8" ht="15.6" x14ac:dyDescent="0.3">
      <c r="A15" s="77">
        <f t="shared" si="1"/>
        <v>11</v>
      </c>
      <c r="B15" s="81" t="s">
        <v>514</v>
      </c>
      <c r="C15" s="81" t="s">
        <v>515</v>
      </c>
      <c r="D15" s="81" t="s">
        <v>519</v>
      </c>
      <c r="E15" s="81" t="s">
        <v>107</v>
      </c>
      <c r="F15" s="82" t="s">
        <v>520</v>
      </c>
      <c r="G15" s="82" t="s">
        <v>108</v>
      </c>
      <c r="H15" s="76"/>
    </row>
    <row r="16" spans="1:8" ht="15.6" x14ac:dyDescent="0.3">
      <c r="A16" s="77">
        <f t="shared" si="0"/>
        <v>12</v>
      </c>
      <c r="B16" s="81" t="s">
        <v>521</v>
      </c>
      <c r="C16" s="81" t="s">
        <v>522</v>
      </c>
      <c r="D16" s="81" t="s">
        <v>523</v>
      </c>
      <c r="E16" s="81" t="s">
        <v>500</v>
      </c>
      <c r="F16" s="82" t="s">
        <v>249</v>
      </c>
      <c r="G16" s="82" t="s">
        <v>106</v>
      </c>
      <c r="H16" s="76"/>
    </row>
    <row r="17" spans="1:8" ht="15.6" x14ac:dyDescent="0.3">
      <c r="A17" s="160">
        <f t="shared" si="0"/>
        <v>13</v>
      </c>
      <c r="B17" s="81" t="s">
        <v>524</v>
      </c>
      <c r="C17" s="81" t="s">
        <v>525</v>
      </c>
      <c r="D17" s="81" t="s">
        <v>526</v>
      </c>
      <c r="E17" s="81" t="s">
        <v>527</v>
      </c>
      <c r="F17" s="82" t="s">
        <v>185</v>
      </c>
      <c r="G17" s="82" t="s">
        <v>106</v>
      </c>
      <c r="H17" s="76"/>
    </row>
    <row r="18" spans="1:8" ht="15.6" x14ac:dyDescent="0.3">
      <c r="A18" s="160">
        <f t="shared" si="0"/>
        <v>14</v>
      </c>
      <c r="B18" s="81" t="s">
        <v>528</v>
      </c>
      <c r="C18" s="81" t="s">
        <v>529</v>
      </c>
      <c r="D18" s="81" t="s">
        <v>530</v>
      </c>
      <c r="E18" s="81" t="s">
        <v>399</v>
      </c>
      <c r="F18" s="82" t="s">
        <v>248</v>
      </c>
      <c r="G18" s="82" t="s">
        <v>106</v>
      </c>
    </row>
    <row r="19" spans="1:8" ht="15.6" x14ac:dyDescent="0.3">
      <c r="A19" s="160">
        <f t="shared" si="0"/>
        <v>15</v>
      </c>
      <c r="B19" s="81" t="s">
        <v>531</v>
      </c>
      <c r="C19" s="81" t="s">
        <v>532</v>
      </c>
      <c r="D19" s="81" t="s">
        <v>533</v>
      </c>
      <c r="E19" s="81" t="s">
        <v>500</v>
      </c>
      <c r="F19" s="82" t="s">
        <v>375</v>
      </c>
      <c r="G19" s="82" t="s">
        <v>106</v>
      </c>
    </row>
    <row r="20" spans="1:8" ht="15.6" x14ac:dyDescent="0.3">
      <c r="A20" s="160">
        <f t="shared" si="0"/>
        <v>16</v>
      </c>
      <c r="B20" s="154" t="s">
        <v>362</v>
      </c>
      <c r="C20" s="154" t="s">
        <v>363</v>
      </c>
      <c r="D20" s="154" t="s">
        <v>495</v>
      </c>
      <c r="E20" s="154" t="s">
        <v>496</v>
      </c>
      <c r="F20" s="271" t="s">
        <v>375</v>
      </c>
      <c r="G20" s="82" t="s">
        <v>108</v>
      </c>
    </row>
    <row r="21" spans="1:8" ht="15.6" x14ac:dyDescent="0.3">
      <c r="A21" s="160">
        <f t="shared" si="0"/>
        <v>17</v>
      </c>
      <c r="B21" s="81" t="s">
        <v>534</v>
      </c>
      <c r="C21" s="81" t="s">
        <v>535</v>
      </c>
      <c r="D21" s="81" t="s">
        <v>536</v>
      </c>
      <c r="E21" s="81" t="s">
        <v>398</v>
      </c>
      <c r="F21" s="82" t="s">
        <v>375</v>
      </c>
      <c r="G21" s="82" t="s">
        <v>108</v>
      </c>
    </row>
    <row r="22" spans="1:8" ht="15.6" x14ac:dyDescent="0.3">
      <c r="A22" s="160">
        <f t="shared" si="0"/>
        <v>18</v>
      </c>
      <c r="B22" s="81" t="s">
        <v>402</v>
      </c>
      <c r="C22" s="81" t="s">
        <v>403</v>
      </c>
      <c r="D22" s="81" t="s">
        <v>404</v>
      </c>
      <c r="E22" s="81" t="s">
        <v>107</v>
      </c>
      <c r="F22" s="82" t="s">
        <v>248</v>
      </c>
      <c r="G22" s="82" t="s">
        <v>108</v>
      </c>
    </row>
    <row r="23" spans="1:8" ht="15.75" customHeight="1" x14ac:dyDescent="0.3">
      <c r="A23" s="160">
        <f t="shared" si="0"/>
        <v>19</v>
      </c>
      <c r="B23" s="81" t="s">
        <v>537</v>
      </c>
      <c r="C23" s="81" t="s">
        <v>538</v>
      </c>
      <c r="D23" s="81" t="s">
        <v>539</v>
      </c>
      <c r="E23" s="81" t="s">
        <v>540</v>
      </c>
      <c r="F23" s="82" t="s">
        <v>247</v>
      </c>
      <c r="G23" s="82" t="s">
        <v>108</v>
      </c>
    </row>
    <row r="24" spans="1:8" ht="15.6" x14ac:dyDescent="0.3">
      <c r="A24" s="160">
        <f t="shared" si="0"/>
        <v>20</v>
      </c>
      <c r="B24" s="81" t="s">
        <v>537</v>
      </c>
      <c r="C24" s="81" t="s">
        <v>538</v>
      </c>
      <c r="D24" s="81" t="s">
        <v>539</v>
      </c>
      <c r="E24" s="81" t="s">
        <v>540</v>
      </c>
      <c r="F24" s="82" t="s">
        <v>247</v>
      </c>
      <c r="G24" s="82" t="s">
        <v>108</v>
      </c>
    </row>
    <row r="25" spans="1:8" ht="15.6" x14ac:dyDescent="0.3">
      <c r="A25" s="160">
        <f t="shared" si="0"/>
        <v>21</v>
      </c>
      <c r="B25" s="81" t="s">
        <v>537</v>
      </c>
      <c r="C25" s="81" t="s">
        <v>538</v>
      </c>
      <c r="D25" s="81" t="s">
        <v>539</v>
      </c>
      <c r="E25" s="81" t="s">
        <v>540</v>
      </c>
      <c r="F25" s="82" t="s">
        <v>247</v>
      </c>
      <c r="G25" s="82" t="s">
        <v>108</v>
      </c>
    </row>
    <row r="26" spans="1:8" ht="15.6" x14ac:dyDescent="0.3">
      <c r="A26" s="160">
        <f t="shared" si="0"/>
        <v>22</v>
      </c>
      <c r="B26" s="81" t="s">
        <v>541</v>
      </c>
      <c r="C26" s="81" t="s">
        <v>542</v>
      </c>
      <c r="D26" s="81" t="s">
        <v>543</v>
      </c>
      <c r="E26" s="81" t="s">
        <v>107</v>
      </c>
      <c r="F26" s="82" t="s">
        <v>544</v>
      </c>
      <c r="G26" s="82" t="s">
        <v>108</v>
      </c>
    </row>
    <row r="27" spans="1:8" ht="15.6" x14ac:dyDescent="0.3">
      <c r="A27" s="160">
        <f t="shared" si="0"/>
        <v>23</v>
      </c>
      <c r="B27" s="81" t="s">
        <v>541</v>
      </c>
      <c r="C27" s="81" t="s">
        <v>542</v>
      </c>
      <c r="D27" s="81" t="s">
        <v>543</v>
      </c>
      <c r="E27" s="81" t="s">
        <v>107</v>
      </c>
      <c r="F27" s="82" t="s">
        <v>544</v>
      </c>
      <c r="G27" s="82" t="s">
        <v>108</v>
      </c>
    </row>
    <row r="28" spans="1:8" ht="15.6" x14ac:dyDescent="0.3">
      <c r="A28" s="160">
        <f t="shared" si="0"/>
        <v>24</v>
      </c>
      <c r="B28" s="81" t="s">
        <v>541</v>
      </c>
      <c r="C28" s="81" t="s">
        <v>542</v>
      </c>
      <c r="D28" s="81" t="s">
        <v>543</v>
      </c>
      <c r="E28" s="81" t="s">
        <v>107</v>
      </c>
      <c r="F28" s="82" t="s">
        <v>544</v>
      </c>
      <c r="G28" s="82" t="s">
        <v>108</v>
      </c>
    </row>
    <row r="29" spans="1:8" ht="15.6" x14ac:dyDescent="0.3">
      <c r="A29" s="160" t="str">
        <f t="shared" si="0"/>
        <v/>
      </c>
      <c r="B29" s="81"/>
      <c r="C29" s="81"/>
      <c r="D29" s="81"/>
      <c r="E29" s="81"/>
      <c r="F29" s="81"/>
      <c r="G29" s="82"/>
    </row>
    <row r="30" spans="1:8" ht="15.6" x14ac:dyDescent="0.3">
      <c r="A30" s="160" t="str">
        <f t="shared" si="0"/>
        <v/>
      </c>
      <c r="B30" s="81"/>
      <c r="C30" s="81"/>
      <c r="D30" s="81"/>
      <c r="E30" s="81"/>
      <c r="F30" s="81"/>
      <c r="G30" s="82"/>
    </row>
    <row r="31" spans="1:8" ht="15.6" x14ac:dyDescent="0.3">
      <c r="A31" s="160" t="str">
        <f t="shared" si="0"/>
        <v/>
      </c>
      <c r="B31" s="81"/>
      <c r="C31" s="81"/>
      <c r="D31" s="81"/>
      <c r="E31" s="81"/>
      <c r="F31" s="81"/>
      <c r="G31" s="82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3"/>
  <sheetViews>
    <sheetView zoomScaleNormal="100" workbookViewId="0">
      <selection activeCell="AE11" sqref="AE10:AH11"/>
    </sheetView>
  </sheetViews>
  <sheetFormatPr defaultColWidth="8.6640625" defaultRowHeight="14.4" x14ac:dyDescent="0.3"/>
  <cols>
    <col min="1" max="30" width="3.33203125" customWidth="1"/>
    <col min="31" max="31" width="32.77734375" bestFit="1" customWidth="1"/>
    <col min="32" max="32" width="3" bestFit="1" customWidth="1"/>
  </cols>
  <sheetData>
    <row r="1" spans="1:25" ht="15" customHeight="1" x14ac:dyDescent="0.3">
      <c r="A1" s="222" t="s">
        <v>60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</row>
    <row r="2" spans="1:25" ht="15" customHeight="1" x14ac:dyDescent="0.3">
      <c r="A2" s="95" t="s">
        <v>61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</row>
    <row r="3" spans="1:25" ht="15.6" x14ac:dyDescent="0.3">
      <c r="A3" s="222" t="s">
        <v>62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</row>
    <row r="4" spans="1:25" ht="15.6" x14ac:dyDescent="0.3">
      <c r="A4" s="215">
        <v>20</v>
      </c>
      <c r="B4" s="215"/>
      <c r="C4" s="216" t="str">
        <f>'2-я 1-ВЕТ'!D33</f>
        <v>лютого</v>
      </c>
      <c r="D4" s="216"/>
      <c r="E4" s="216"/>
      <c r="F4" s="216"/>
      <c r="G4" s="215">
        <f>'2-я 1-ВЕТ'!S3</f>
        <v>2023</v>
      </c>
      <c r="H4" s="215"/>
      <c r="I4" s="80" t="s">
        <v>144</v>
      </c>
      <c r="J4" s="80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5" ht="15.6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5" ht="15.6" x14ac:dyDescent="0.3">
      <c r="A6" s="30"/>
      <c r="B6" s="30"/>
      <c r="C6" s="223" t="s">
        <v>63</v>
      </c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</row>
    <row r="7" spans="1:25" ht="15.6" x14ac:dyDescent="0.3">
      <c r="A7" s="31" t="s">
        <v>122</v>
      </c>
      <c r="B7" s="30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5" ht="15.6" x14ac:dyDescent="0.3">
      <c r="A8" s="31" t="s">
        <v>123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5" ht="15.6" x14ac:dyDescent="0.3">
      <c r="A9" s="1" t="s">
        <v>66</v>
      </c>
      <c r="B9" s="1"/>
      <c r="C9" s="1"/>
      <c r="D9" s="1"/>
      <c r="E9" s="1"/>
      <c r="F9" s="1"/>
      <c r="G9" s="224" t="str">
        <f>'Списки собак R'!B5</f>
        <v>Муренко В.А.</v>
      </c>
      <c r="H9" s="224"/>
      <c r="I9" s="224"/>
      <c r="J9" s="224"/>
      <c r="K9" s="224"/>
      <c r="L9" s="224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5" ht="15.6" x14ac:dyDescent="0.3">
      <c r="A10" s="30" t="s">
        <v>124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1" t="str">
        <f>'Акт коты PCHCh'!L10</f>
        <v xml:space="preserve"> 21.01.2022 по 20.02.2023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5" ht="15.6" x14ac:dyDescent="0.3">
      <c r="A11" s="30" t="s">
        <v>125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5" ht="15.6" x14ac:dyDescent="0.3">
      <c r="A12" s="221" t="s">
        <v>70</v>
      </c>
      <c r="B12" s="221"/>
      <c r="C12" s="221"/>
      <c r="D12" s="221"/>
      <c r="E12" s="33">
        <f>MAX('Списки собак R'!A5:A43)</f>
        <v>24</v>
      </c>
      <c r="F12" s="30" t="s">
        <v>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5" ht="15.6" x14ac:dyDescent="0.3">
      <c r="A13" s="30" t="s">
        <v>72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73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5" ht="15.6" x14ac:dyDescent="0.3">
      <c r="A14" s="30" t="s">
        <v>74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5" ht="15.6" x14ac:dyDescent="0.3">
      <c r="A15" s="104" t="s">
        <v>236</v>
      </c>
      <c r="B15" s="109"/>
      <c r="C15" s="108"/>
      <c r="D15" s="108"/>
      <c r="E15" s="108"/>
      <c r="F15" s="110"/>
      <c r="G15" s="110"/>
      <c r="H15" s="110"/>
      <c r="I15" s="110"/>
      <c r="J15" s="110"/>
      <c r="K15" s="110"/>
      <c r="L15" s="110"/>
      <c r="P15" s="108"/>
      <c r="Q15" s="111"/>
      <c r="V15" s="196" t="s">
        <v>380</v>
      </c>
      <c r="W15" s="196"/>
      <c r="X15" s="196"/>
      <c r="Y15" s="196"/>
    </row>
    <row r="16" spans="1:25" ht="15.6" x14ac:dyDescent="0.3">
      <c r="A16" s="104"/>
      <c r="B16" s="30" t="s">
        <v>189</v>
      </c>
      <c r="C16" s="30"/>
      <c r="D16" s="30"/>
      <c r="E16" s="30"/>
      <c r="F16" s="195" t="s">
        <v>391</v>
      </c>
      <c r="G16" s="195"/>
      <c r="H16" s="195"/>
      <c r="I16" s="195"/>
      <c r="J16" s="31"/>
      <c r="K16" s="30" t="s">
        <v>357</v>
      </c>
      <c r="L16" s="30"/>
      <c r="M16" s="30"/>
      <c r="N16" s="30"/>
      <c r="O16" s="30"/>
      <c r="P16" s="31"/>
      <c r="Q16" s="31"/>
      <c r="R16" s="33">
        <v>8</v>
      </c>
      <c r="S16" s="30" t="str">
        <f>IF(COUNTIF(ДОЗА,R16),"доза",IF(COUNTIF(ДОЗИ,R16),"дози","доз"))</f>
        <v>доз</v>
      </c>
      <c r="U16" s="30"/>
      <c r="V16" s="30"/>
      <c r="W16" s="30"/>
      <c r="X16" s="30"/>
    </row>
    <row r="17" spans="1:30" ht="15.6" x14ac:dyDescent="0.3">
      <c r="A17" s="1" t="s">
        <v>368</v>
      </c>
      <c r="V17" s="204" t="s">
        <v>388</v>
      </c>
      <c r="W17" s="204"/>
      <c r="X17" s="204"/>
      <c r="Y17" s="204"/>
    </row>
    <row r="18" spans="1:30" ht="15.6" x14ac:dyDescent="0.3">
      <c r="A18" s="30"/>
      <c r="B18" s="30" t="s">
        <v>189</v>
      </c>
      <c r="C18" s="30"/>
      <c r="D18" s="30"/>
      <c r="E18" s="30"/>
      <c r="F18" s="195" t="s">
        <v>381</v>
      </c>
      <c r="G18" s="195"/>
      <c r="H18" s="195"/>
      <c r="I18" s="195"/>
      <c r="J18" s="31"/>
      <c r="K18" s="30" t="s">
        <v>357</v>
      </c>
      <c r="L18" s="30"/>
      <c r="M18" s="30"/>
      <c r="N18" s="30"/>
      <c r="O18" s="30"/>
      <c r="P18" s="31"/>
      <c r="Q18" s="31"/>
      <c r="R18" s="33">
        <v>1</v>
      </c>
      <c r="S18" s="30" t="str">
        <f>IF(COUNTIF(ДОЗА,R18),"доза",IF(COUNTIF(ДОЗИ,R18),"дози","доз"))</f>
        <v>доза</v>
      </c>
      <c r="U18" s="30"/>
      <c r="V18" s="30"/>
      <c r="W18" s="30"/>
      <c r="X18" s="30"/>
    </row>
    <row r="19" spans="1:30" ht="15.6" x14ac:dyDescent="0.3">
      <c r="A19" s="1" t="s">
        <v>389</v>
      </c>
      <c r="V19" s="204" t="s">
        <v>390</v>
      </c>
      <c r="W19" s="204"/>
      <c r="X19" s="204"/>
      <c r="Y19" s="204"/>
    </row>
    <row r="20" spans="1:30" ht="15.6" x14ac:dyDescent="0.3">
      <c r="A20" s="30"/>
      <c r="B20" s="30" t="s">
        <v>189</v>
      </c>
      <c r="C20" s="30"/>
      <c r="D20" s="30"/>
      <c r="E20" s="30"/>
      <c r="F20" s="195" t="s">
        <v>381</v>
      </c>
      <c r="G20" s="195"/>
      <c r="H20" s="195"/>
      <c r="I20" s="195"/>
      <c r="J20" s="31"/>
      <c r="K20" s="30" t="s">
        <v>357</v>
      </c>
      <c r="L20" s="30"/>
      <c r="M20" s="30"/>
      <c r="N20" s="30"/>
      <c r="O20" s="30"/>
      <c r="P20" s="31"/>
      <c r="Q20" s="31"/>
      <c r="R20" s="33">
        <v>4</v>
      </c>
      <c r="S20" s="30" t="str">
        <f>IF(COUNTIF(ДОЗА,R20),"доза",IF(COUNTIF(ДОЗИ,R20),"дози","доз"))</f>
        <v>дози</v>
      </c>
      <c r="U20" s="30"/>
      <c r="V20" s="30"/>
      <c r="W20" s="30"/>
      <c r="X20" s="30"/>
    </row>
    <row r="21" spans="1:30" ht="15.6" x14ac:dyDescent="0.3">
      <c r="A21" s="30" t="s">
        <v>450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N21" s="37"/>
      <c r="R21" s="38"/>
      <c r="V21" s="205" t="s">
        <v>376</v>
      </c>
      <c r="W21" s="205"/>
      <c r="X21" s="205"/>
      <c r="Y21" s="205"/>
    </row>
    <row r="22" spans="1:30" ht="15.6" x14ac:dyDescent="0.3">
      <c r="A22" s="30"/>
      <c r="B22" s="30" t="s">
        <v>120</v>
      </c>
      <c r="C22" s="30"/>
      <c r="D22" s="30"/>
      <c r="E22" s="30"/>
      <c r="F22" s="206" t="s">
        <v>377</v>
      </c>
      <c r="G22" s="206"/>
      <c r="H22" s="206"/>
      <c r="I22" s="206"/>
      <c r="J22" s="35"/>
      <c r="K22" s="30" t="s">
        <v>75</v>
      </c>
      <c r="L22" s="30"/>
      <c r="M22" s="30"/>
      <c r="N22" s="30"/>
      <c r="O22" s="30"/>
      <c r="P22" s="35"/>
      <c r="Q22" s="35"/>
      <c r="R22" s="147">
        <v>3</v>
      </c>
      <c r="S22" s="207" t="str">
        <f>IF(COUNTIF(ДОЗА,R22),"доза",IF(COUNTIF(ДОЗИ,R22),"дози","доз"))</f>
        <v>дози</v>
      </c>
      <c r="T22" s="207"/>
      <c r="U22" s="104"/>
      <c r="V22" s="30"/>
      <c r="W22" s="30"/>
      <c r="X22" s="30"/>
    </row>
    <row r="23" spans="1:30" ht="15.6" x14ac:dyDescent="0.3">
      <c r="A23" s="30" t="s">
        <v>405</v>
      </c>
      <c r="B23" s="31"/>
      <c r="C23" s="30"/>
      <c r="D23" s="30"/>
      <c r="E23" s="30"/>
      <c r="F23" s="30"/>
      <c r="G23" s="35"/>
      <c r="H23" s="35"/>
      <c r="I23" s="35"/>
      <c r="J23" s="35"/>
      <c r="K23" s="35"/>
      <c r="L23" s="35"/>
      <c r="N23" s="37"/>
      <c r="R23" s="38"/>
      <c r="V23" s="205" t="s">
        <v>545</v>
      </c>
      <c r="W23" s="205"/>
      <c r="X23" s="205"/>
      <c r="Y23" s="205"/>
    </row>
    <row r="24" spans="1:30" ht="15.6" x14ac:dyDescent="0.3">
      <c r="A24" s="30"/>
      <c r="B24" s="30" t="s">
        <v>120</v>
      </c>
      <c r="C24" s="30"/>
      <c r="D24" s="30"/>
      <c r="E24" s="30"/>
      <c r="F24" s="206" t="s">
        <v>377</v>
      </c>
      <c r="G24" s="206"/>
      <c r="H24" s="206"/>
      <c r="I24" s="206"/>
      <c r="J24" s="35"/>
      <c r="K24" s="30" t="s">
        <v>75</v>
      </c>
      <c r="L24" s="30"/>
      <c r="M24" s="30"/>
      <c r="N24" s="30"/>
      <c r="O24" s="30"/>
      <c r="P24" s="35"/>
      <c r="Q24" s="35"/>
      <c r="R24" s="152">
        <v>1</v>
      </c>
      <c r="S24" s="207" t="str">
        <f>IF(COUNTIF(ДОЗА,R24),"доза",IF(COUNTIF(ДОЗИ,R24),"дози","доз"))</f>
        <v>доза</v>
      </c>
      <c r="T24" s="207"/>
      <c r="U24" s="104"/>
      <c r="V24" s="30"/>
      <c r="W24" s="30"/>
      <c r="X24" s="30"/>
    </row>
    <row r="25" spans="1:30" ht="15.6" x14ac:dyDescent="0.3">
      <c r="A25" s="30" t="s">
        <v>546</v>
      </c>
      <c r="B25" s="31"/>
      <c r="C25" s="30"/>
      <c r="D25" s="30"/>
      <c r="E25" s="30"/>
      <c r="F25" s="30"/>
      <c r="G25" s="35"/>
      <c r="H25" s="35"/>
      <c r="I25" s="35"/>
      <c r="J25" s="35"/>
      <c r="K25" s="35"/>
      <c r="L25" s="35"/>
      <c r="N25" s="37"/>
      <c r="U25" s="104"/>
      <c r="V25" s="205" t="s">
        <v>360</v>
      </c>
      <c r="W25" s="205"/>
      <c r="X25" s="205"/>
      <c r="Y25" s="205"/>
    </row>
    <row r="26" spans="1:30" ht="15.6" x14ac:dyDescent="0.3">
      <c r="A26" s="30"/>
      <c r="B26" s="30" t="s">
        <v>120</v>
      </c>
      <c r="C26" s="30"/>
      <c r="D26" s="30"/>
      <c r="E26" s="30"/>
      <c r="F26" s="206" t="s">
        <v>361</v>
      </c>
      <c r="G26" s="206"/>
      <c r="H26" s="206"/>
      <c r="I26" s="206"/>
      <c r="J26" s="35"/>
      <c r="K26" s="30" t="s">
        <v>75</v>
      </c>
      <c r="L26" s="30"/>
      <c r="M26" s="30"/>
      <c r="N26" s="30"/>
      <c r="O26" s="30"/>
      <c r="P26" s="35"/>
      <c r="Q26" s="35"/>
      <c r="R26" s="147">
        <v>7</v>
      </c>
      <c r="S26" s="207" t="str">
        <f>IF(COUNTIF(ДОЗА,R26),"доза",IF(COUNTIF(ДОЗИ,R26),"дози","доз"))</f>
        <v>доз</v>
      </c>
      <c r="T26" s="207"/>
      <c r="U26" s="104"/>
      <c r="V26" s="104"/>
      <c r="W26" s="30"/>
      <c r="X26" s="30"/>
    </row>
    <row r="27" spans="1:30" ht="15.6" x14ac:dyDescent="0.3">
      <c r="A27" s="30" t="s">
        <v>77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Z27" s="39"/>
      <c r="AA27" s="39"/>
      <c r="AB27" s="39"/>
      <c r="AC27" s="39"/>
      <c r="AD27" s="39"/>
    </row>
    <row r="28" spans="1:30" ht="15.6" x14ac:dyDescent="0.3">
      <c r="A28" s="30" t="s">
        <v>78</v>
      </c>
      <c r="B28" s="30"/>
      <c r="C28" s="30"/>
      <c r="D28" s="30"/>
      <c r="E28" s="225">
        <f>E12</f>
        <v>24</v>
      </c>
      <c r="F28" s="225"/>
      <c r="G28" s="30" t="s">
        <v>79</v>
      </c>
      <c r="I28" s="30"/>
      <c r="J28" s="30"/>
      <c r="K28" s="30"/>
      <c r="L28" s="30"/>
      <c r="M28" s="30"/>
      <c r="N28" s="30"/>
      <c r="O28" s="30"/>
      <c r="P28" s="227">
        <f>E28</f>
        <v>24</v>
      </c>
      <c r="Q28" s="227"/>
      <c r="R28" s="30" t="s">
        <v>80</v>
      </c>
      <c r="V28" s="30"/>
      <c r="W28" s="30"/>
      <c r="X28" s="30"/>
    </row>
    <row r="29" spans="1:30" ht="15.6" x14ac:dyDescent="0.3">
      <c r="A29" s="30"/>
      <c r="B29" s="30" t="s">
        <v>81</v>
      </c>
      <c r="C29" s="30"/>
      <c r="D29" s="30"/>
      <c r="E29" s="30"/>
      <c r="F29" s="30"/>
      <c r="G29" s="30"/>
      <c r="H29" s="225">
        <f>E28*0.5</f>
        <v>12</v>
      </c>
      <c r="I29" s="225"/>
      <c r="J29" s="30" t="s">
        <v>82</v>
      </c>
      <c r="K29" s="30"/>
      <c r="L29" s="30"/>
      <c r="M29" s="225">
        <f>E28*0.5</f>
        <v>12</v>
      </c>
      <c r="N29" s="225"/>
      <c r="O29" s="30" t="s">
        <v>83</v>
      </c>
      <c r="R29" s="30"/>
      <c r="S29" s="30"/>
      <c r="T29" s="30"/>
      <c r="U29" s="30"/>
      <c r="V29" s="30"/>
      <c r="W29" s="30"/>
      <c r="X29" s="30"/>
    </row>
    <row r="30" spans="1:30" ht="15.6" x14ac:dyDescent="0.3">
      <c r="A30" s="30"/>
      <c r="B30" s="30" t="s">
        <v>84</v>
      </c>
      <c r="C30" s="30"/>
      <c r="D30" s="30"/>
      <c r="E30" s="30"/>
      <c r="F30" s="225">
        <f>E28</f>
        <v>24</v>
      </c>
      <c r="G30" s="225"/>
      <c r="H30" s="30" t="s">
        <v>85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30" ht="15.6" x14ac:dyDescent="0.3">
      <c r="A31" s="30" t="s">
        <v>86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6" x14ac:dyDescent="0.3">
      <c r="A32" s="30"/>
      <c r="B32" s="30"/>
      <c r="C32" s="30" t="s">
        <v>87</v>
      </c>
      <c r="D32" s="30"/>
      <c r="E32" s="30"/>
      <c r="F32" s="30"/>
      <c r="G32" s="30"/>
      <c r="H32" s="30"/>
      <c r="I32" s="30"/>
      <c r="J32" s="225">
        <f>E28</f>
        <v>24</v>
      </c>
      <c r="K32" s="225"/>
      <c r="L32" s="30" t="s">
        <v>88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6" x14ac:dyDescent="0.3">
      <c r="A33" s="30" t="s">
        <v>89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6" x14ac:dyDescent="0.3">
      <c r="A34" s="4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6" x14ac:dyDescent="0.3">
      <c r="A35" s="23" t="s">
        <v>91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.6" x14ac:dyDescent="0.3">
      <c r="A36" s="23"/>
      <c r="B36" s="23" t="s">
        <v>92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6" x14ac:dyDescent="0.3">
      <c r="A37" s="23"/>
      <c r="B37" s="30" t="s">
        <v>93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41" t="s">
        <v>94</v>
      </c>
      <c r="N37" s="30"/>
      <c r="O37" s="30"/>
      <c r="P37" s="30"/>
      <c r="Q37" s="30"/>
      <c r="R37" s="30"/>
      <c r="S37" s="226" t="s">
        <v>95</v>
      </c>
      <c r="T37" s="226"/>
      <c r="U37" s="226"/>
      <c r="V37" s="226"/>
      <c r="W37" s="226"/>
      <c r="X37" s="30"/>
    </row>
    <row r="38" spans="1:24" ht="15.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.6" x14ac:dyDescent="0.3">
      <c r="A39" s="30"/>
      <c r="B39" s="30" t="s">
        <v>96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.6" x14ac:dyDescent="0.3">
      <c r="A40" s="30"/>
      <c r="B40" s="24" t="s">
        <v>97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41" t="s">
        <v>98</v>
      </c>
      <c r="N40" s="30"/>
      <c r="O40" s="30"/>
      <c r="P40" s="30"/>
      <c r="Q40" s="30"/>
      <c r="R40" s="30"/>
      <c r="S40" s="226" t="s">
        <v>95</v>
      </c>
      <c r="T40" s="226"/>
      <c r="U40" s="226"/>
      <c r="V40" s="226"/>
      <c r="W40" s="226"/>
      <c r="X40" s="30"/>
    </row>
    <row r="42" spans="1:24" ht="15.6" x14ac:dyDescent="0.3">
      <c r="B42" s="1"/>
    </row>
    <row r="43" spans="1:24" ht="15.6" x14ac:dyDescent="0.3">
      <c r="B43" s="119" t="s">
        <v>414</v>
      </c>
      <c r="C43" s="104"/>
      <c r="D43" s="58"/>
      <c r="E43" s="58"/>
      <c r="F43" s="58"/>
      <c r="G43" s="58"/>
      <c r="H43" s="58"/>
      <c r="I43" s="58"/>
      <c r="J43" s="58"/>
      <c r="K43" s="58"/>
      <c r="L43" s="58"/>
      <c r="M43" s="107" t="s">
        <v>415</v>
      </c>
      <c r="N43" s="58"/>
      <c r="O43" s="58"/>
      <c r="P43" s="58"/>
      <c r="Q43" s="58"/>
      <c r="R43" s="58"/>
      <c r="S43" s="208" t="s">
        <v>95</v>
      </c>
      <c r="T43" s="208"/>
      <c r="U43" s="208"/>
      <c r="V43" s="208"/>
      <c r="W43" s="208"/>
    </row>
  </sheetData>
  <mergeCells count="32">
    <mergeCell ref="E28:F28"/>
    <mergeCell ref="P28:Q28"/>
    <mergeCell ref="S40:W40"/>
    <mergeCell ref="S22:T22"/>
    <mergeCell ref="F26:I26"/>
    <mergeCell ref="S26:T26"/>
    <mergeCell ref="S24:T24"/>
    <mergeCell ref="S43:W43"/>
    <mergeCell ref="F30:G30"/>
    <mergeCell ref="J32:K32"/>
    <mergeCell ref="S37:W37"/>
    <mergeCell ref="H29:I29"/>
    <mergeCell ref="M29:N29"/>
    <mergeCell ref="A12:D12"/>
    <mergeCell ref="F16:I16"/>
    <mergeCell ref="V15:Y15"/>
    <mergeCell ref="V17:Y17"/>
    <mergeCell ref="A1:X1"/>
    <mergeCell ref="A3:X3"/>
    <mergeCell ref="C6:X6"/>
    <mergeCell ref="G9:L9"/>
    <mergeCell ref="A4:B4"/>
    <mergeCell ref="C4:F4"/>
    <mergeCell ref="G4:H4"/>
    <mergeCell ref="V25:Y25"/>
    <mergeCell ref="F18:I18"/>
    <mergeCell ref="V23:Y23"/>
    <mergeCell ref="F24:I24"/>
    <mergeCell ref="F22:I22"/>
    <mergeCell ref="V21:Y21"/>
    <mergeCell ref="V19:Y19"/>
    <mergeCell ref="F20:I20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1"/>
  <sheetViews>
    <sheetView zoomScaleNormal="100" workbookViewId="0">
      <selection activeCell="B29" sqref="B29:G32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79" t="s">
        <v>135</v>
      </c>
      <c r="B2" s="179"/>
      <c r="C2" s="179"/>
      <c r="D2" s="179"/>
      <c r="E2" s="179"/>
      <c r="F2" s="179"/>
      <c r="G2" s="179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" x14ac:dyDescent="0.3">
      <c r="A3" s="182" t="s">
        <v>136</v>
      </c>
      <c r="B3" s="182"/>
      <c r="C3" s="182"/>
      <c r="D3" s="182"/>
      <c r="E3" s="182"/>
      <c r="F3" s="182"/>
      <c r="G3" s="182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3">
      <c r="A4" s="73" t="s">
        <v>101</v>
      </c>
      <c r="B4" s="74" t="s">
        <v>102</v>
      </c>
      <c r="C4" s="78" t="s">
        <v>103</v>
      </c>
      <c r="D4" s="193" t="s">
        <v>104</v>
      </c>
      <c r="E4" s="193"/>
      <c r="F4" s="193"/>
      <c r="G4" s="193"/>
    </row>
    <row r="5" spans="1:26" s="76" customFormat="1" ht="15.75" customHeight="1" x14ac:dyDescent="0.3">
      <c r="A5" s="77">
        <v>1</v>
      </c>
      <c r="B5" s="81" t="s">
        <v>516</v>
      </c>
      <c r="C5" s="81" t="s">
        <v>517</v>
      </c>
      <c r="D5" s="81" t="s">
        <v>518</v>
      </c>
      <c r="E5" s="81" t="s">
        <v>400</v>
      </c>
      <c r="F5" s="82" t="s">
        <v>355</v>
      </c>
      <c r="G5" s="82" t="s">
        <v>108</v>
      </c>
    </row>
    <row r="6" spans="1:26" s="76" customFormat="1" ht="15.75" customHeight="1" x14ac:dyDescent="0.3">
      <c r="A6" s="75">
        <f>IF(ISBLANK(B6),"",A5+1)</f>
        <v>2</v>
      </c>
      <c r="B6" s="81" t="s">
        <v>524</v>
      </c>
      <c r="C6" s="81" t="s">
        <v>525</v>
      </c>
      <c r="D6" s="81" t="s">
        <v>526</v>
      </c>
      <c r="E6" s="81" t="s">
        <v>527</v>
      </c>
      <c r="F6" s="82" t="s">
        <v>185</v>
      </c>
      <c r="G6" s="82" t="s">
        <v>106</v>
      </c>
    </row>
    <row r="7" spans="1:26" s="76" customFormat="1" ht="15.75" customHeight="1" x14ac:dyDescent="0.3">
      <c r="A7" s="75">
        <f t="shared" ref="A7:A46" si="0">IF(ISBLANK(B7),"",A6+1)</f>
        <v>3</v>
      </c>
      <c r="B7" s="81" t="s">
        <v>514</v>
      </c>
      <c r="C7" s="81" t="s">
        <v>515</v>
      </c>
      <c r="D7" s="81" t="s">
        <v>387</v>
      </c>
      <c r="E7" s="81" t="s">
        <v>107</v>
      </c>
      <c r="F7" s="82" t="s">
        <v>359</v>
      </c>
      <c r="G7" s="82" t="s">
        <v>106</v>
      </c>
    </row>
    <row r="8" spans="1:26" s="76" customFormat="1" ht="15.75" customHeight="1" x14ac:dyDescent="0.3">
      <c r="A8" s="75">
        <f t="shared" si="0"/>
        <v>4</v>
      </c>
      <c r="B8" s="81" t="s">
        <v>514</v>
      </c>
      <c r="C8" s="81" t="s">
        <v>515</v>
      </c>
      <c r="D8" s="81" t="s">
        <v>519</v>
      </c>
      <c r="E8" s="81" t="s">
        <v>107</v>
      </c>
      <c r="F8" s="82" t="s">
        <v>520</v>
      </c>
      <c r="G8" s="82" t="s">
        <v>108</v>
      </c>
    </row>
    <row r="9" spans="1:26" s="76" customFormat="1" ht="15.75" customHeight="1" x14ac:dyDescent="0.3">
      <c r="A9" s="75">
        <f t="shared" si="0"/>
        <v>5</v>
      </c>
      <c r="B9" s="81" t="s">
        <v>521</v>
      </c>
      <c r="C9" s="81" t="s">
        <v>522</v>
      </c>
      <c r="D9" s="81" t="s">
        <v>523</v>
      </c>
      <c r="E9" s="81" t="s">
        <v>500</v>
      </c>
      <c r="F9" s="82" t="s">
        <v>249</v>
      </c>
      <c r="G9" s="82" t="s">
        <v>106</v>
      </c>
    </row>
    <row r="10" spans="1:26" s="76" customFormat="1" ht="15.75" customHeight="1" x14ac:dyDescent="0.3">
      <c r="A10" s="75">
        <f t="shared" si="0"/>
        <v>6</v>
      </c>
      <c r="B10" s="81" t="s">
        <v>524</v>
      </c>
      <c r="C10" s="81" t="s">
        <v>525</v>
      </c>
      <c r="D10" s="81" t="s">
        <v>526</v>
      </c>
      <c r="E10" s="81" t="s">
        <v>527</v>
      </c>
      <c r="F10" s="82" t="s">
        <v>185</v>
      </c>
      <c r="G10" s="82" t="s">
        <v>106</v>
      </c>
    </row>
    <row r="11" spans="1:26" s="76" customFormat="1" ht="15.75" customHeight="1" x14ac:dyDescent="0.3">
      <c r="A11" s="75">
        <f t="shared" si="0"/>
        <v>7</v>
      </c>
      <c r="B11" s="81" t="s">
        <v>505</v>
      </c>
      <c r="C11" s="81" t="s">
        <v>506</v>
      </c>
      <c r="D11" s="81" t="s">
        <v>386</v>
      </c>
      <c r="E11" s="81" t="s">
        <v>382</v>
      </c>
      <c r="F11" s="82" t="s">
        <v>249</v>
      </c>
      <c r="G11" s="82" t="s">
        <v>106</v>
      </c>
    </row>
    <row r="12" spans="1:26" s="76" customFormat="1" ht="15.75" customHeight="1" x14ac:dyDescent="0.3">
      <c r="A12" s="75">
        <f t="shared" si="0"/>
        <v>8</v>
      </c>
      <c r="B12" s="81" t="s">
        <v>511</v>
      </c>
      <c r="C12" s="81" t="s">
        <v>512</v>
      </c>
      <c r="D12" s="81" t="s">
        <v>513</v>
      </c>
      <c r="E12" s="81" t="s">
        <v>358</v>
      </c>
      <c r="F12" s="82" t="s">
        <v>249</v>
      </c>
      <c r="G12" s="82" t="s">
        <v>106</v>
      </c>
    </row>
    <row r="13" spans="1:26" s="76" customFormat="1" ht="15.75" customHeight="1" x14ac:dyDescent="0.3">
      <c r="A13" s="75">
        <f t="shared" si="0"/>
        <v>9</v>
      </c>
      <c r="B13" s="81" t="s">
        <v>547</v>
      </c>
      <c r="C13" s="81" t="s">
        <v>548</v>
      </c>
      <c r="D13" s="81" t="s">
        <v>549</v>
      </c>
      <c r="E13" s="81" t="s">
        <v>358</v>
      </c>
      <c r="F13" s="82" t="s">
        <v>184</v>
      </c>
      <c r="G13" s="82" t="s">
        <v>108</v>
      </c>
    </row>
    <row r="14" spans="1:26" s="76" customFormat="1" ht="15.75" customHeight="1" x14ac:dyDescent="0.3">
      <c r="A14" s="75">
        <f t="shared" si="0"/>
        <v>10</v>
      </c>
      <c r="B14" s="81" t="s">
        <v>550</v>
      </c>
      <c r="C14" s="81" t="s">
        <v>551</v>
      </c>
      <c r="D14" s="81" t="s">
        <v>552</v>
      </c>
      <c r="E14" s="81" t="s">
        <v>374</v>
      </c>
      <c r="F14" s="82" t="s">
        <v>248</v>
      </c>
      <c r="G14" s="82" t="s">
        <v>108</v>
      </c>
    </row>
    <row r="15" spans="1:26" s="76" customFormat="1" ht="15.75" customHeight="1" x14ac:dyDescent="0.3">
      <c r="A15" s="75">
        <f t="shared" si="0"/>
        <v>11</v>
      </c>
      <c r="B15" s="81" t="s">
        <v>489</v>
      </c>
      <c r="C15" s="81" t="s">
        <v>490</v>
      </c>
      <c r="D15" s="81" t="s">
        <v>491</v>
      </c>
      <c r="E15" s="81" t="s">
        <v>382</v>
      </c>
      <c r="F15" s="82" t="s">
        <v>248</v>
      </c>
      <c r="G15" s="82" t="s">
        <v>106</v>
      </c>
    </row>
    <row r="16" spans="1:26" s="76" customFormat="1" ht="15.75" customHeight="1" x14ac:dyDescent="0.3">
      <c r="A16" s="75">
        <f t="shared" si="0"/>
        <v>12</v>
      </c>
      <c r="B16" s="81" t="s">
        <v>497</v>
      </c>
      <c r="C16" s="81" t="s">
        <v>498</v>
      </c>
      <c r="D16" s="81" t="s">
        <v>499</v>
      </c>
      <c r="E16" s="81" t="s">
        <v>500</v>
      </c>
      <c r="F16" s="82" t="s">
        <v>355</v>
      </c>
      <c r="G16" s="82" t="s">
        <v>106</v>
      </c>
    </row>
    <row r="17" spans="1:7" s="76" customFormat="1" ht="15.75" customHeight="1" x14ac:dyDescent="0.3">
      <c r="A17" s="75">
        <f t="shared" si="0"/>
        <v>13</v>
      </c>
      <c r="B17" s="81" t="s">
        <v>501</v>
      </c>
      <c r="C17" s="81" t="s">
        <v>502</v>
      </c>
      <c r="D17" s="81" t="s">
        <v>503</v>
      </c>
      <c r="E17" s="81" t="s">
        <v>504</v>
      </c>
      <c r="F17" s="82" t="s">
        <v>359</v>
      </c>
      <c r="G17" s="82" t="s">
        <v>108</v>
      </c>
    </row>
    <row r="18" spans="1:7" s="76" customFormat="1" ht="15.75" customHeight="1" x14ac:dyDescent="0.3">
      <c r="A18" s="75">
        <f t="shared" si="0"/>
        <v>14</v>
      </c>
      <c r="B18" s="81" t="s">
        <v>501</v>
      </c>
      <c r="C18" s="81" t="s">
        <v>502</v>
      </c>
      <c r="D18" s="81" t="s">
        <v>503</v>
      </c>
      <c r="E18" s="81" t="s">
        <v>504</v>
      </c>
      <c r="F18" s="82" t="s">
        <v>359</v>
      </c>
      <c r="G18" s="82" t="s">
        <v>108</v>
      </c>
    </row>
    <row r="19" spans="1:7" s="76" customFormat="1" ht="15.75" customHeight="1" x14ac:dyDescent="0.3">
      <c r="A19" s="75">
        <f t="shared" si="0"/>
        <v>15</v>
      </c>
      <c r="B19" s="81" t="s">
        <v>547</v>
      </c>
      <c r="C19" s="81" t="s">
        <v>548</v>
      </c>
      <c r="D19" s="81" t="s">
        <v>549</v>
      </c>
      <c r="E19" s="81" t="s">
        <v>358</v>
      </c>
      <c r="F19" s="82" t="s">
        <v>184</v>
      </c>
      <c r="G19" s="82" t="s">
        <v>108</v>
      </c>
    </row>
    <row r="20" spans="1:7" s="76" customFormat="1" ht="15.75" customHeight="1" x14ac:dyDescent="0.3">
      <c r="A20" s="75">
        <f t="shared" si="0"/>
        <v>16</v>
      </c>
      <c r="B20" s="81" t="s">
        <v>550</v>
      </c>
      <c r="C20" s="81" t="s">
        <v>551</v>
      </c>
      <c r="D20" s="81" t="s">
        <v>552</v>
      </c>
      <c r="E20" s="81" t="s">
        <v>374</v>
      </c>
      <c r="F20" s="82" t="s">
        <v>248</v>
      </c>
      <c r="G20" s="82" t="s">
        <v>108</v>
      </c>
    </row>
    <row r="21" spans="1:7" s="76" customFormat="1" ht="15.75" customHeight="1" x14ac:dyDescent="0.3">
      <c r="A21" s="75">
        <f t="shared" si="0"/>
        <v>17</v>
      </c>
      <c r="B21" s="81" t="s">
        <v>489</v>
      </c>
      <c r="C21" s="81" t="s">
        <v>490</v>
      </c>
      <c r="D21" s="81" t="s">
        <v>491</v>
      </c>
      <c r="E21" s="81" t="s">
        <v>382</v>
      </c>
      <c r="F21" s="82" t="s">
        <v>248</v>
      </c>
      <c r="G21" s="82" t="s">
        <v>106</v>
      </c>
    </row>
    <row r="22" spans="1:7" s="76" customFormat="1" ht="15.75" customHeight="1" x14ac:dyDescent="0.3">
      <c r="A22" s="75">
        <f t="shared" si="0"/>
        <v>18</v>
      </c>
      <c r="B22" s="81" t="s">
        <v>497</v>
      </c>
      <c r="C22" s="81" t="s">
        <v>498</v>
      </c>
      <c r="D22" s="81" t="s">
        <v>499</v>
      </c>
      <c r="E22" s="81" t="s">
        <v>500</v>
      </c>
      <c r="F22" s="82" t="s">
        <v>355</v>
      </c>
      <c r="G22" s="82" t="s">
        <v>106</v>
      </c>
    </row>
    <row r="23" spans="1:7" s="76" customFormat="1" ht="15.75" customHeight="1" x14ac:dyDescent="0.3">
      <c r="A23" s="75">
        <f t="shared" si="0"/>
        <v>19</v>
      </c>
      <c r="B23" s="81" t="s">
        <v>505</v>
      </c>
      <c r="C23" s="81" t="s">
        <v>506</v>
      </c>
      <c r="D23" s="81" t="s">
        <v>386</v>
      </c>
      <c r="E23" s="81" t="s">
        <v>382</v>
      </c>
      <c r="F23" s="82" t="s">
        <v>249</v>
      </c>
      <c r="G23" s="82" t="s">
        <v>106</v>
      </c>
    </row>
    <row r="24" spans="1:7" s="76" customFormat="1" ht="15.75" customHeight="1" x14ac:dyDescent="0.3">
      <c r="A24" s="75">
        <f t="shared" si="0"/>
        <v>20</v>
      </c>
      <c r="B24" s="81" t="s">
        <v>511</v>
      </c>
      <c r="C24" s="81" t="s">
        <v>512</v>
      </c>
      <c r="D24" s="81" t="s">
        <v>513</v>
      </c>
      <c r="E24" s="81" t="s">
        <v>358</v>
      </c>
      <c r="F24" s="82" t="s">
        <v>249</v>
      </c>
      <c r="G24" s="82" t="s">
        <v>106</v>
      </c>
    </row>
    <row r="25" spans="1:7" s="76" customFormat="1" ht="15.75" customHeight="1" x14ac:dyDescent="0.3">
      <c r="A25" s="75">
        <f t="shared" si="0"/>
        <v>21</v>
      </c>
      <c r="B25" s="81" t="s">
        <v>528</v>
      </c>
      <c r="C25" s="81" t="s">
        <v>529</v>
      </c>
      <c r="D25" s="81" t="s">
        <v>530</v>
      </c>
      <c r="E25" s="81" t="s">
        <v>399</v>
      </c>
      <c r="F25" s="82" t="s">
        <v>248</v>
      </c>
      <c r="G25" s="82" t="s">
        <v>106</v>
      </c>
    </row>
    <row r="26" spans="1:7" s="76" customFormat="1" ht="15.75" customHeight="1" x14ac:dyDescent="0.3">
      <c r="A26" s="75">
        <f t="shared" si="0"/>
        <v>22</v>
      </c>
      <c r="B26" s="81" t="s">
        <v>531</v>
      </c>
      <c r="C26" s="81" t="s">
        <v>532</v>
      </c>
      <c r="D26" s="81" t="s">
        <v>533</v>
      </c>
      <c r="E26" s="81" t="s">
        <v>500</v>
      </c>
      <c r="F26" s="82" t="s">
        <v>375</v>
      </c>
      <c r="G26" s="82" t="s">
        <v>106</v>
      </c>
    </row>
    <row r="27" spans="1:7" s="76" customFormat="1" ht="15.75" customHeight="1" x14ac:dyDescent="0.3">
      <c r="A27" s="75">
        <f t="shared" si="0"/>
        <v>23</v>
      </c>
      <c r="B27" s="81" t="s">
        <v>362</v>
      </c>
      <c r="C27" s="81" t="s">
        <v>363</v>
      </c>
      <c r="D27" s="81" t="s">
        <v>495</v>
      </c>
      <c r="E27" s="81" t="s">
        <v>496</v>
      </c>
      <c r="F27" s="82" t="s">
        <v>375</v>
      </c>
      <c r="G27" s="82" t="s">
        <v>108</v>
      </c>
    </row>
    <row r="28" spans="1:7" s="76" customFormat="1" ht="15.75" customHeight="1" x14ac:dyDescent="0.3">
      <c r="A28" s="75">
        <f t="shared" si="0"/>
        <v>24</v>
      </c>
      <c r="B28" s="81" t="s">
        <v>534</v>
      </c>
      <c r="C28" s="81" t="s">
        <v>535</v>
      </c>
      <c r="D28" s="81" t="s">
        <v>536</v>
      </c>
      <c r="E28" s="81" t="s">
        <v>398</v>
      </c>
      <c r="F28" s="82" t="s">
        <v>375</v>
      </c>
      <c r="G28" s="82" t="s">
        <v>108</v>
      </c>
    </row>
    <row r="29" spans="1:7" s="76" customFormat="1" ht="15.75" customHeight="1" x14ac:dyDescent="0.3">
      <c r="A29" s="75">
        <f t="shared" si="0"/>
        <v>25</v>
      </c>
      <c r="B29" s="81" t="s">
        <v>528</v>
      </c>
      <c r="C29" s="81" t="s">
        <v>529</v>
      </c>
      <c r="D29" s="81" t="s">
        <v>530</v>
      </c>
      <c r="E29" s="81" t="s">
        <v>399</v>
      </c>
      <c r="F29" s="82" t="s">
        <v>248</v>
      </c>
      <c r="G29" s="82" t="s">
        <v>106</v>
      </c>
    </row>
    <row r="30" spans="1:7" s="76" customFormat="1" ht="15.75" customHeight="1" x14ac:dyDescent="0.3">
      <c r="A30" s="75">
        <f t="shared" si="0"/>
        <v>26</v>
      </c>
      <c r="B30" s="81" t="s">
        <v>531</v>
      </c>
      <c r="C30" s="81" t="s">
        <v>532</v>
      </c>
      <c r="D30" s="81" t="s">
        <v>533</v>
      </c>
      <c r="E30" s="81" t="s">
        <v>500</v>
      </c>
      <c r="F30" s="82" t="s">
        <v>375</v>
      </c>
      <c r="G30" s="82" t="s">
        <v>106</v>
      </c>
    </row>
    <row r="31" spans="1:7" s="76" customFormat="1" ht="15.75" customHeight="1" x14ac:dyDescent="0.3">
      <c r="A31" s="75">
        <f t="shared" si="0"/>
        <v>27</v>
      </c>
      <c r="B31" s="81" t="s">
        <v>362</v>
      </c>
      <c r="C31" s="81" t="s">
        <v>363</v>
      </c>
      <c r="D31" s="81" t="s">
        <v>495</v>
      </c>
      <c r="E31" s="81" t="s">
        <v>496</v>
      </c>
      <c r="F31" s="82" t="s">
        <v>375</v>
      </c>
      <c r="G31" s="82" t="s">
        <v>108</v>
      </c>
    </row>
    <row r="32" spans="1:7" s="76" customFormat="1" ht="15.75" customHeight="1" x14ac:dyDescent="0.3">
      <c r="A32" s="75">
        <f t="shared" si="0"/>
        <v>28</v>
      </c>
      <c r="B32" s="81" t="s">
        <v>534</v>
      </c>
      <c r="C32" s="81" t="s">
        <v>535</v>
      </c>
      <c r="D32" s="81" t="s">
        <v>536</v>
      </c>
      <c r="E32" s="81" t="s">
        <v>398</v>
      </c>
      <c r="F32" s="81" t="s">
        <v>375</v>
      </c>
      <c r="G32" s="82" t="s">
        <v>108</v>
      </c>
    </row>
    <row r="33" spans="1:10" s="76" customFormat="1" ht="15.75" customHeight="1" x14ac:dyDescent="0.3">
      <c r="A33" s="75" t="str">
        <f t="shared" si="0"/>
        <v/>
      </c>
      <c r="B33" s="81"/>
      <c r="C33" s="81"/>
      <c r="D33" s="81"/>
      <c r="E33" s="81"/>
      <c r="F33" s="81"/>
      <c r="G33" s="82"/>
    </row>
    <row r="34" spans="1:10" s="76" customFormat="1" ht="15.75" customHeight="1" x14ac:dyDescent="0.3">
      <c r="A34" s="75" t="str">
        <f t="shared" si="0"/>
        <v/>
      </c>
      <c r="B34" s="81"/>
      <c r="C34" s="81"/>
      <c r="D34" s="81"/>
      <c r="E34" s="81"/>
      <c r="F34" s="81"/>
      <c r="G34" s="82"/>
    </row>
    <row r="35" spans="1:10" s="76" customFormat="1" ht="15.75" customHeight="1" x14ac:dyDescent="0.3">
      <c r="A35" s="75" t="str">
        <f t="shared" si="0"/>
        <v/>
      </c>
      <c r="B35" s="81"/>
      <c r="C35" s="81"/>
      <c r="D35" s="81"/>
      <c r="E35" s="81"/>
      <c r="F35" s="81"/>
      <c r="G35" s="82"/>
    </row>
    <row r="36" spans="1:10" s="76" customFormat="1" ht="15.75" customHeight="1" x14ac:dyDescent="0.3">
      <c r="A36" s="75" t="str">
        <f t="shared" si="0"/>
        <v/>
      </c>
      <c r="B36" s="81"/>
      <c r="C36" s="81"/>
      <c r="D36" s="81"/>
      <c r="E36" s="81"/>
      <c r="F36" s="81"/>
      <c r="G36" s="82"/>
    </row>
    <row r="37" spans="1:10" s="76" customFormat="1" ht="15.75" customHeight="1" x14ac:dyDescent="0.3">
      <c r="A37" s="75" t="str">
        <f t="shared" si="0"/>
        <v/>
      </c>
      <c r="B37" s="81"/>
      <c r="C37" s="81"/>
      <c r="D37" s="81"/>
      <c r="E37" s="81"/>
      <c r="F37" s="81"/>
      <c r="G37" s="82"/>
    </row>
    <row r="38" spans="1:10" s="76" customFormat="1" ht="15.75" customHeight="1" x14ac:dyDescent="0.3">
      <c r="A38" s="75" t="str">
        <f t="shared" si="0"/>
        <v/>
      </c>
      <c r="B38" s="81"/>
      <c r="C38" s="81"/>
      <c r="D38" s="81"/>
      <c r="E38" s="81"/>
      <c r="F38" s="81"/>
      <c r="G38" s="82"/>
    </row>
    <row r="39" spans="1:10" s="76" customFormat="1" ht="15.75" customHeight="1" x14ac:dyDescent="0.3">
      <c r="A39" s="75" t="str">
        <f t="shared" si="0"/>
        <v/>
      </c>
      <c r="B39" s="81"/>
      <c r="C39" s="81"/>
      <c r="D39" s="81"/>
      <c r="E39" s="81"/>
      <c r="F39" s="81"/>
      <c r="G39" s="82"/>
    </row>
    <row r="40" spans="1:10" s="76" customFormat="1" ht="15.75" customHeight="1" x14ac:dyDescent="0.3">
      <c r="A40" s="75" t="str">
        <f t="shared" si="0"/>
        <v/>
      </c>
      <c r="B40" s="81"/>
      <c r="C40" s="81"/>
      <c r="D40" s="81"/>
      <c r="E40" s="81"/>
      <c r="F40" s="81"/>
      <c r="G40" s="82"/>
    </row>
    <row r="41" spans="1:10" ht="15.6" x14ac:dyDescent="0.3">
      <c r="A41" s="89" t="str">
        <f t="shared" si="0"/>
        <v/>
      </c>
      <c r="B41" s="92"/>
      <c r="C41" s="92"/>
      <c r="D41" s="92"/>
      <c r="E41" s="92"/>
      <c r="F41" s="93"/>
      <c r="G41" s="82"/>
      <c r="H41" s="76"/>
      <c r="I41" s="76"/>
      <c r="J41" s="76"/>
    </row>
    <row r="42" spans="1:10" ht="15.6" x14ac:dyDescent="0.3">
      <c r="A42" s="89" t="str">
        <f t="shared" si="0"/>
        <v/>
      </c>
      <c r="B42" s="92"/>
      <c r="C42" s="92"/>
      <c r="D42" s="92"/>
      <c r="E42" s="92"/>
      <c r="F42" s="93"/>
      <c r="G42" s="82"/>
      <c r="H42" s="76"/>
      <c r="I42" s="76"/>
      <c r="J42" s="76"/>
    </row>
    <row r="43" spans="1:10" ht="15.6" x14ac:dyDescent="0.3">
      <c r="A43" s="89" t="str">
        <f t="shared" si="0"/>
        <v/>
      </c>
      <c r="B43" s="92"/>
      <c r="C43" s="92"/>
      <c r="D43" s="92"/>
      <c r="E43" s="92"/>
      <c r="F43" s="93"/>
      <c r="G43" s="82"/>
      <c r="H43" s="76"/>
      <c r="I43" s="76"/>
      <c r="J43" s="76"/>
    </row>
    <row r="44" spans="1:10" ht="15.6" x14ac:dyDescent="0.3">
      <c r="A44" s="89" t="str">
        <f t="shared" si="0"/>
        <v/>
      </c>
      <c r="B44" s="92"/>
      <c r="C44" s="92"/>
      <c r="D44" s="92"/>
      <c r="E44" s="92"/>
      <c r="F44" s="93"/>
      <c r="G44" s="82"/>
      <c r="H44" s="76"/>
      <c r="I44" s="76"/>
      <c r="J44" s="76"/>
    </row>
    <row r="45" spans="1:10" ht="15.6" x14ac:dyDescent="0.3">
      <c r="A45" s="89" t="str">
        <f t="shared" si="0"/>
        <v/>
      </c>
      <c r="B45" s="92"/>
      <c r="C45" s="92"/>
      <c r="D45" s="92"/>
      <c r="E45" s="92"/>
      <c r="F45" s="93"/>
      <c r="G45" s="82"/>
      <c r="H45" s="76"/>
      <c r="I45" s="76"/>
      <c r="J45" s="76"/>
    </row>
    <row r="46" spans="1:10" ht="15.6" x14ac:dyDescent="0.3">
      <c r="A46" s="89" t="str">
        <f t="shared" si="0"/>
        <v/>
      </c>
      <c r="B46" s="92"/>
      <c r="C46" s="92"/>
      <c r="D46" s="92"/>
      <c r="E46" s="92"/>
      <c r="F46" s="93"/>
      <c r="G46" s="82"/>
      <c r="H46" s="76"/>
      <c r="I46" s="76"/>
      <c r="J46" s="76"/>
    </row>
    <row r="47" spans="1:10" ht="15.6" x14ac:dyDescent="0.3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6" x14ac:dyDescent="0.3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6" x14ac:dyDescent="0.3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6" x14ac:dyDescent="0.3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6" x14ac:dyDescent="0.3">
      <c r="A51" s="75"/>
      <c r="B51" s="72"/>
      <c r="C51" s="72"/>
      <c r="D51" s="72"/>
      <c r="E51" s="72"/>
      <c r="F51" s="72"/>
      <c r="G51" s="72"/>
      <c r="H51" s="76"/>
      <c r="I51" s="76"/>
      <c r="J51" s="76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">
      <formula1>qw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17</vt:i4>
      </vt:variant>
      <vt:variant>
        <vt:lpstr>Іменовані діапазони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2023-01-21T18:12:34Z</cp:lastPrinted>
  <dcterms:created xsi:type="dcterms:W3CDTF">2015-06-05T18:19:34Z</dcterms:created>
  <dcterms:modified xsi:type="dcterms:W3CDTF">2023-02-23T14:12:37Z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