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9.2021 - месячный + квартальный\"/>
    </mc:Choice>
  </mc:AlternateContent>
  <xr:revisionPtr revIDLastSave="0" documentId="13_ncr:1_{F10CF41D-290C-4E59-A2D4-C03F6EC7748F}" xr6:coauthVersionLast="47" xr6:coauthVersionMax="47" xr10:uidLastSave="{00000000-0000-0000-0000-000000000000}"/>
  <bookViews>
    <workbookView xWindow="-120" yWindow="-120" windowWidth="24240" windowHeight="13140" tabRatio="931" activeTab="1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">[1]Отчет!$M$2:$M$3</definedName>
    <definedName name="___">[2]Отчет!$M$2:$M$3</definedName>
    <definedName name="qw">[3]Отчет!$M$2:$M$3</definedName>
    <definedName name="w">[1]Отчет!$M$2:$M$3</definedName>
    <definedName name="Вакц">[4]!вак[вак]</definedName>
    <definedName name="Вакцини_Всі">'1-я стр 1-ВЕТ'!#REF!</definedName>
    <definedName name="вакцинки">[5]!Таблица7[Вакцины кошек]</definedName>
    <definedName name="вакцины">'[5]Выпадающий список'!$J$3:$J$14</definedName>
    <definedName name="Вакцины_выбор">OFFSET([5]Поиск!$D$2,0,0,MAX([5]Поиск!$A$2:$A$10),1)</definedName>
    <definedName name="вид" localSheetId="13">[6]Отчет!$L$2:$L$3</definedName>
    <definedName name="вид">[4]Отчет!$M$2:$M$3</definedName>
    <definedName name="ДОЗА" localSheetId="13">[5]!Таблица3[_ДОЗа_]</definedName>
    <definedName name="ДОЗА">Таблица3[_ДОЗа_]</definedName>
    <definedName name="ДОЗИ" localSheetId="13">[5]!Таблица6[_ДОЗи_]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[5]Список_если!$E$4:$E$11</definedName>
    <definedName name="пол">[7]Отчет!$N$2:$N$3</definedName>
    <definedName name="с">[8]Отчет!$M$2:$M$3</definedName>
    <definedName name="соб_вак">[5]!Таблица2[Вакцины собак]</definedName>
    <definedName name="Список_улиц">[7]Отчет!$L$2:$L$21</definedName>
    <definedName name="ууу">[9]Отчет!$M$2:$M$3</definedName>
  </definedNames>
  <calcPr calcId="191029"/>
</workbook>
</file>

<file path=xl/calcChain.xml><?xml version="1.0" encoding="utf-8"?>
<calcChain xmlns="http://schemas.openxmlformats.org/spreadsheetml/2006/main">
  <c r="S23" i="9" l="1"/>
  <c r="S19" i="9"/>
  <c r="S26" i="7"/>
  <c r="S20" i="7"/>
  <c r="S18" i="7"/>
  <c r="K24" i="3"/>
  <c r="R20" i="3"/>
  <c r="R18" i="3"/>
  <c r="C8" i="11" l="1"/>
  <c r="S21" i="9" l="1"/>
  <c r="S17" i="9"/>
  <c r="S24" i="7"/>
  <c r="K22" i="3" l="1"/>
  <c r="J18" i="5"/>
  <c r="S22" i="7" l="1"/>
  <c r="S16" i="7"/>
  <c r="T12" i="14"/>
  <c r="J8" i="14" l="1"/>
  <c r="J5" i="14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13" i="3" l="1"/>
  <c r="A14" i="6"/>
  <c r="A15" i="6" s="1"/>
  <c r="A16" i="6" s="1"/>
  <c r="A17" i="6" s="1"/>
  <c r="A18" i="6" s="1"/>
  <c r="A19" i="6"/>
  <c r="A20" i="6"/>
  <c r="E5" i="11"/>
  <c r="L10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21" i="11" s="1"/>
  <c r="E12" i="7"/>
  <c r="E13" i="5" l="1"/>
  <c r="F26" i="5" s="1"/>
  <c r="G13" i="5" s="1"/>
  <c r="H20" i="11"/>
  <c r="M5" i="11"/>
  <c r="F33" i="9"/>
  <c r="H26" i="5" l="1"/>
  <c r="M34" i="9"/>
  <c r="J24" i="11"/>
  <c r="J25" i="11" s="1"/>
  <c r="G23" i="11"/>
  <c r="G19" i="11"/>
  <c r="F35" i="9"/>
  <c r="L10" i="9"/>
  <c r="G9" i="9"/>
  <c r="M44" i="7"/>
  <c r="M48" i="9" s="1"/>
  <c r="E29" i="7"/>
  <c r="F31" i="7" s="1"/>
  <c r="M10" i="7"/>
  <c r="L30" i="5"/>
  <c r="G28" i="5"/>
  <c r="I28" i="5" s="1"/>
  <c r="M47" i="3"/>
  <c r="M43" i="5" s="1"/>
  <c r="F28" i="3"/>
  <c r="G30" i="3" s="1"/>
  <c r="J37" i="9" l="1"/>
  <c r="Q33" i="9"/>
  <c r="H34" i="9"/>
  <c r="S26" i="5"/>
  <c r="O27" i="5"/>
  <c r="S28" i="3"/>
  <c r="O29" i="3"/>
  <c r="L33" i="3"/>
  <c r="I29" i="3"/>
  <c r="I27" i="5"/>
  <c r="P29" i="7"/>
  <c r="M30" i="7"/>
  <c r="J33" i="7"/>
  <c r="H30" i="7"/>
</calcChain>
</file>

<file path=xl/sharedStrings.xml><?xml version="1.0" encoding="utf-8"?>
<sst xmlns="http://schemas.openxmlformats.org/spreadsheetml/2006/main" count="1100" uniqueCount="513">
  <si>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</si>
  <si>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</si>
  <si>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</si>
  <si>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</si>
  <si>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</si>
  <si>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</si>
  <si>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</si>
  <si>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</si>
  <si>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</si>
  <si>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</si>
  <si>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</si>
  <si>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</si>
  <si>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</si>
  <si>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</si>
  <si>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</si>
  <si>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</si>
  <si>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</si>
  <si>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</si>
  <si>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</si>
  <si>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</si>
  <si>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</si>
  <si>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</si>
  <si>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</si>
  <si>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</si>
  <si>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</si>
  <si>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</si>
  <si>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</si>
  <si>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</si>
  <si>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</si>
  <si>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</si>
  <si>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</si>
  <si>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</si>
  <si>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</si>
  <si>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</si>
  <si>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</si>
  <si>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</si>
  <si>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</si>
  <si>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</si>
  <si>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</si>
  <si>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</si>
  <si>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</si>
  <si>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</si>
  <si>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</si>
  <si>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</si>
  <si>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</si>
  <si>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</si>
  <si>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</si>
  <si>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</si>
  <si>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</si>
  <si>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</si>
  <si>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</si>
  <si>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</si>
  <si>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</si>
  <si>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</si>
  <si>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</si>
  <si>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</si>
  <si>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</si>
  <si>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</si>
  <si>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</si>
  <si>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</si>
  <si>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</si>
  <si>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</si>
  <si>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</si>
  <si>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</si>
  <si>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</si>
  <si>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</si>
  <si>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</si>
  <si>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</si>
  <si>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</si>
  <si>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</si>
  <si>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</si>
  <si>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</si>
  <si>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</si>
  <si>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</si>
  <si>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</si>
  <si>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</si>
  <si>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</si>
  <si>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</si>
  <si>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</si>
  <si>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</si>
  <si>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</si>
  <si>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</si>
  <si>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</si>
  <si>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</si>
  <si>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</si>
  <si>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</si>
  <si>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</si>
  <si>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</si>
  <si>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</si>
  <si>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</si>
  <si>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</si>
  <si>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</si>
  <si>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</si>
  <si>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</si>
  <si>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</si>
  <si>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</si>
  <si>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</si>
  <si>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</si>
  <si>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</si>
  <si>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</si>
  <si>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</si>
  <si>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</si>
  <si>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</si>
  <si>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</si>
  <si>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</si>
  <si>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</si>
  <si>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</si>
  <si>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</si>
  <si>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</si>
  <si>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</si>
  <si>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</si>
  <si>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</si>
  <si>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</si>
  <si>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</si>
  <si>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</si>
  <si>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</si>
  <si>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</si>
  <si>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</si>
  <si>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</si>
  <si>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</si>
  <si>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</si>
  <si>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</si>
  <si>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</si>
  <si>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</si>
  <si>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</si>
  <si>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</si>
  <si>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</si>
  <si>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</si>
  <si>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</si>
  <si>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</si>
  <si>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</si>
  <si>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</si>
  <si>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</si>
  <si>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</si>
  <si>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</si>
  <si>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</si>
  <si>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</si>
  <si>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</si>
  <si>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</si>
  <si>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</si>
  <si>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</si>
  <si>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</si>
  <si>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</si>
  <si>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</si>
  <si>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</si>
  <si>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</si>
  <si>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</si>
  <si>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</si>
  <si>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</si>
  <si>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</si>
  <si>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</si>
  <si>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</si>
  <si>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</si>
  <si>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</si>
  <si>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</si>
  <si>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</si>
  <si>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</si>
  <si>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</si>
  <si>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</si>
  <si>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</si>
  <si>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</si>
  <si>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</si>
  <si>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</si>
  <si>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</si>
  <si>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</si>
  <si>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</si>
  <si>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</si>
  <si>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</si>
  <si>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</si>
  <si>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</si>
  <si>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</si>
  <si>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</si>
  <si>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</si>
  <si>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</si>
  <si>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</si>
  <si>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</si>
  <si>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</si>
  <si>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</si>
  <si>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</si>
  <si>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</si>
  <si>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</si>
  <si>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</si>
  <si>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</si>
  <si>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</si>
  <si>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</si>
  <si>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</si>
  <si>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</si>
  <si>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</si>
  <si>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</si>
  <si>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</si>
  <si>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</si>
  <si>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10.21</t>
  </si>
  <si>
    <t>2021р.</t>
  </si>
  <si>
    <t>10.2021</t>
  </si>
  <si>
    <t>428362</t>
  </si>
  <si>
    <t>Власник тварини</t>
  </si>
  <si>
    <t>„Рабізін R”, біофабрики Merial   серія № L476373  придатна до 09.2022</t>
  </si>
  <si>
    <t>придатна до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</si>
  <si>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</si>
  <si>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</si>
  <si>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</si>
  <si>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</si>
  <si>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</si>
  <si>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</si>
  <si>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</si>
  <si>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</si>
  <si>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</si>
  <si>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</si>
  <si>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</si>
  <si>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</si>
  <si>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</si>
  <si>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</si>
  <si>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</si>
  <si>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</si>
  <si>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</si>
  <si>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</si>
  <si>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</si>
  <si>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</si>
  <si>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</si>
  <si>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</si>
  <si>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</si>
  <si>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</si>
  <si>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</si>
  <si>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</si>
  <si>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</si>
  <si>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</si>
  <si>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</si>
  <si>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</si>
  <si>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</si>
  <si>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</si>
  <si>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</si>
  <si>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</si>
  <si>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</si>
  <si>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</si>
  <si>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</si>
  <si>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</si>
  <si>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</si>
  <si>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</si>
  <si>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</si>
  <si>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</si>
  <si>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</si>
  <si>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</si>
  <si>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</si>
  <si>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</si>
  <si>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</si>
  <si>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</si>
  <si>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Арчи</t>
  </si>
  <si>
    <t>Кличка, порода, вік,  стать  тварини</t>
  </si>
  <si>
    <t>2) „Біофел PCHR”,  б-ки Bioveta, серія №</t>
  </si>
  <si>
    <t xml:space="preserve">125427A </t>
  </si>
  <si>
    <t>A546C01</t>
  </si>
  <si>
    <t>06.24</t>
  </si>
  <si>
    <t>3) „Біокан  DHPPi+RL”,  б-ки Bioveta, серія №</t>
  </si>
  <si>
    <t>09.22</t>
  </si>
  <si>
    <t>7) „Дурамун-жид.комп.”, біофабрики Zoetis</t>
  </si>
  <si>
    <t>A443A01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</si>
  <si>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</si>
  <si>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</si>
  <si>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</si>
  <si>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</si>
  <si>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</si>
  <si>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</si>
  <si>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</si>
  <si>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</si>
  <si>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</si>
  <si>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</si>
  <si>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</si>
  <si>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</si>
  <si>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</si>
  <si>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</si>
  <si>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</si>
  <si>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</si>
  <si>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</si>
  <si>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</si>
  <si>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</si>
  <si>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</si>
  <si>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</si>
  <si>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</si>
  <si>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</si>
  <si>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</si>
  <si>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</si>
  <si>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</si>
  <si>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</si>
  <si>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</si>
  <si>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</si>
  <si>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</si>
  <si>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</si>
  <si>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</si>
  <si>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</si>
  <si>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</si>
  <si>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</si>
  <si>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</si>
  <si>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</si>
  <si>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</si>
  <si>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</si>
  <si>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</si>
  <si>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</si>
  <si>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</si>
  <si>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</si>
  <si>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</si>
  <si>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</si>
  <si>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</si>
  <si>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</si>
  <si>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</si>
  <si>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</si>
  <si>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</si>
  <si>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</si>
  <si>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</si>
  <si>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</si>
  <si>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</si>
  <si>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</si>
  <si>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</si>
  <si>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</si>
  <si>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</si>
  <si>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</si>
  <si>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</si>
  <si>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</si>
  <si>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</si>
  <si>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</si>
  <si>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</si>
  <si>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</si>
  <si>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</si>
  <si>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</si>
  <si>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</si>
  <si>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</si>
  <si>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</si>
  <si>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</si>
  <si>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</si>
  <si>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</si>
  <si>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</si>
  <si>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</si>
  <si>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</si>
  <si>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</si>
  <si>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</si>
  <si>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</si>
  <si>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</si>
  <si>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</si>
  <si>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</si>
  <si>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</si>
  <si>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</si>
  <si>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</si>
  <si>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</si>
  <si>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</si>
  <si>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</si>
  <si>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</si>
  <si>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</si>
  <si>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</si>
  <si>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</si>
  <si>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</si>
  <si>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</si>
  <si>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</si>
  <si>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</si>
  <si>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</si>
  <si>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</si>
  <si>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</si>
  <si>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</si>
  <si>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</si>
  <si>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</si>
  <si>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</si>
  <si>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</si>
  <si>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</si>
  <si>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</si>
  <si>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</si>
  <si>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</si>
  <si>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</si>
  <si>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5м.</t>
  </si>
  <si>
    <t>428366</t>
  </si>
  <si>
    <t>A403A01</t>
  </si>
  <si>
    <t>08.23</t>
  </si>
  <si>
    <t xml:space="preserve">3)”Фелоцел 4” біофабрики Зоетіс,  Серія № </t>
  </si>
  <si>
    <t>11.2021</t>
  </si>
  <si>
    <t>2</t>
  </si>
  <si>
    <t>британська</t>
  </si>
  <si>
    <t>скотіш</t>
  </si>
  <si>
    <t>6м.</t>
  </si>
  <si>
    <t xml:space="preserve">471801C </t>
  </si>
  <si>
    <t>06.22</t>
  </si>
  <si>
    <t>Ікс</t>
  </si>
  <si>
    <t xml:space="preserve"> При цьому витрачено </t>
  </si>
  <si>
    <t>10.22</t>
  </si>
  <si>
    <t xml:space="preserve">6) „Нобівак RL”, біофабрики Інтервет серія </t>
  </si>
  <si>
    <t>A215B01</t>
  </si>
  <si>
    <t>11.2023</t>
  </si>
  <si>
    <t>2м.</t>
  </si>
  <si>
    <t xml:space="preserve"> 06.22</t>
  </si>
  <si>
    <t xml:space="preserve"> L482368</t>
  </si>
  <si>
    <t>вересень</t>
  </si>
  <si>
    <t>вересня</t>
  </si>
  <si>
    <t>Бондаренко А.В.</t>
  </si>
  <si>
    <t>Дніпровська - 5 б / 51</t>
  </si>
  <si>
    <t>Марсель</t>
  </si>
  <si>
    <t>2г.</t>
  </si>
  <si>
    <t>Белякова Л.С.</t>
  </si>
  <si>
    <t>Тичини Павла - 20 / 326</t>
  </si>
  <si>
    <t>Ляля</t>
  </si>
  <si>
    <t>4г.</t>
  </si>
  <si>
    <t>Ткаченко Л.Г.</t>
  </si>
  <si>
    <t>Тичини Павла - 3а / 35</t>
  </si>
  <si>
    <t>Марик</t>
  </si>
  <si>
    <t>8л.</t>
  </si>
  <si>
    <t>Григоренко З.Е.</t>
  </si>
  <si>
    <t>Русанівський - 2/69</t>
  </si>
  <si>
    <t>Оливер</t>
  </si>
  <si>
    <t>Завриева Е.К.</t>
  </si>
  <si>
    <t>Шамо - 3/52</t>
  </si>
  <si>
    <t>Котя</t>
  </si>
  <si>
    <t>5л.</t>
  </si>
  <si>
    <t>Левандовская Ю.Г.</t>
  </si>
  <si>
    <t>Тичини Павла - 11/243 к\7</t>
  </si>
  <si>
    <t>Джонни</t>
  </si>
  <si>
    <t xml:space="preserve"> 21.08.2020 по 20.09.2021 року </t>
  </si>
  <si>
    <t xml:space="preserve"> A560A01</t>
  </si>
  <si>
    <t>09.24</t>
  </si>
  <si>
    <t>2) „Нобівак R”, б-ки Інтервет Інтернейшнл  серія №</t>
  </si>
  <si>
    <t>3)  „Рабістар”, б-ки Укрветпромпостач серія №</t>
  </si>
  <si>
    <t>09.2022</t>
  </si>
  <si>
    <t>Сатур О.Р.</t>
  </si>
  <si>
    <t>Тичини Павла - 3 / 268</t>
  </si>
  <si>
    <t>Сірко</t>
  </si>
  <si>
    <t>Бонюк А.А.</t>
  </si>
  <si>
    <t>Тичини Павла - 3 / 57</t>
  </si>
  <si>
    <t>Тима</t>
  </si>
  <si>
    <t>Красновська О.О.</t>
  </si>
  <si>
    <t>Шумського - 10/148</t>
  </si>
  <si>
    <t>Фаршатов Р.С.</t>
  </si>
  <si>
    <t>Предславінська - 53 / 160</t>
  </si>
  <si>
    <t>Рижий</t>
  </si>
  <si>
    <t>Чорний</t>
  </si>
  <si>
    <t xml:space="preserve">2) „Нобівак Трикет”, біофабрики Інтервет Інтернейшнл Б.В. ,  серія № </t>
  </si>
  <si>
    <t>A403B01</t>
  </si>
  <si>
    <t xml:space="preserve">4)”Фелоцел 4” біофабрики Зоетіс,  Серія № </t>
  </si>
  <si>
    <t xml:space="preserve"> 477306B</t>
  </si>
  <si>
    <t>Пліта Я.А.</t>
  </si>
  <si>
    <t>Дніпровська - 13/52</t>
  </si>
  <si>
    <t>Рижик</t>
  </si>
  <si>
    <t>1г.</t>
  </si>
  <si>
    <t>Мережко К.А.</t>
  </si>
  <si>
    <t>Шумського - 5/221</t>
  </si>
  <si>
    <t>йорк</t>
  </si>
  <si>
    <t>7л.</t>
  </si>
  <si>
    <t>Архипов Д.Ю.</t>
  </si>
  <si>
    <t>Шумського - 1 / 87</t>
  </si>
  <si>
    <t>Макс</t>
  </si>
  <si>
    <t>Вест</t>
  </si>
  <si>
    <t>9л.</t>
  </si>
  <si>
    <t>Алдошин А.М.</t>
  </si>
  <si>
    <t>Дніпровська - 9 а / 14</t>
  </si>
  <si>
    <t>Злата</t>
  </si>
  <si>
    <t>кокер</t>
  </si>
  <si>
    <t>Кратенко А.В.</t>
  </si>
  <si>
    <t>Руденка - 10 г / 98</t>
  </si>
  <si>
    <t>Потап</t>
  </si>
  <si>
    <t>мопс</t>
  </si>
  <si>
    <t>Стасюк Е.А.</t>
  </si>
  <si>
    <t>Бальзака - 55/8</t>
  </si>
  <si>
    <t>Топа</t>
  </si>
  <si>
    <t>ши-тцу</t>
  </si>
  <si>
    <t>Малыхин Е.П.</t>
  </si>
  <si>
    <t>Тичини Павла - 16/2 / 148</t>
  </si>
  <si>
    <t>Сем</t>
  </si>
  <si>
    <t>самоїд</t>
  </si>
  <si>
    <t>6л.</t>
  </si>
  <si>
    <t>Малыш О.К.</t>
  </si>
  <si>
    <t>Тичини Павла - 2/48</t>
  </si>
  <si>
    <t>Моника</t>
  </si>
  <si>
    <t>Таранушенко В.И.</t>
  </si>
  <si>
    <t>Бучми - 8 / 2</t>
  </si>
  <si>
    <t>Марта</t>
  </si>
  <si>
    <t>Мещерекова Т.В.</t>
  </si>
  <si>
    <t>Шумського - 1 / 47</t>
  </si>
  <si>
    <t>Соня</t>
  </si>
  <si>
    <t>1)„Дефенсор-3”, біофабрики Зоетіс серія</t>
  </si>
  <si>
    <t>2)„Рабізін R”, біофабрики Merial   серія</t>
  </si>
  <si>
    <t>L476373</t>
  </si>
  <si>
    <t>3)„Рабізін R”, біофабрики Merial   серія</t>
  </si>
  <si>
    <t>L484839</t>
  </si>
  <si>
    <t xml:space="preserve">4) „Нобівак R”, біофабрики Інтервет серія </t>
  </si>
  <si>
    <t xml:space="preserve">5) „Нобівак RL”, біофабрики Інтервет серія </t>
  </si>
  <si>
    <t>A214A01</t>
  </si>
  <si>
    <t>10.23</t>
  </si>
  <si>
    <t>Франс С.В.</t>
  </si>
  <si>
    <t>Товарна - 34</t>
  </si>
  <si>
    <t>8м.</t>
  </si>
  <si>
    <t>Якимечко Л.В.</t>
  </si>
  <si>
    <t>Тичини Павла - 16/2/199</t>
  </si>
  <si>
    <t>Ніка</t>
  </si>
  <si>
    <t>шпіц</t>
  </si>
  <si>
    <t>Ширанкова З.В.</t>
  </si>
  <si>
    <t>Миколайчука - 7\2/36</t>
  </si>
  <si>
    <t>Дарвін</t>
  </si>
  <si>
    <t>1) „Дурамун   5л4”, біофабрики Zoetis</t>
  </si>
  <si>
    <t>407614</t>
  </si>
  <si>
    <t>09.21</t>
  </si>
  <si>
    <t>2) „Дурамун   5л4”, біофабрики Zoetis</t>
  </si>
  <si>
    <t>432124A</t>
  </si>
  <si>
    <t>3</t>
  </si>
  <si>
    <t>3) „Дурамун-жид.комп.”, біофабрики Zoetis</t>
  </si>
  <si>
    <t>4) „Дурамун-жид.комп.”, біофабрики Zoetis</t>
  </si>
  <si>
    <t>430890</t>
  </si>
  <si>
    <t>12.21</t>
  </si>
  <si>
    <t>5) „Дурамун + СвК”, біофабрики Zoetis</t>
  </si>
  <si>
    <t>419383</t>
  </si>
  <si>
    <t xml:space="preserve"> 09.21</t>
  </si>
  <si>
    <t xml:space="preserve">A620E01 </t>
  </si>
  <si>
    <t>6</t>
  </si>
  <si>
    <t xml:space="preserve">6) „Нобівак DHPPi”, б-ки Інтервет Інтернейшнл Б.В. серія </t>
  </si>
  <si>
    <t xml:space="preserve">7) „Нобівак L”, б-ки Інтервет Інтернейшнл Б.В. серія </t>
  </si>
  <si>
    <t xml:space="preserve">8) „Єурікан DHPPi+L”, б-ки Інтервет Інтернейшнл Б.В. серія </t>
  </si>
  <si>
    <t>5</t>
  </si>
  <si>
    <t>Стороженко Т.В. , Д.Набережна-11\108</t>
  </si>
  <si>
    <t>Марися, кішка, метис, 4р</t>
  </si>
  <si>
    <t>Адвокат краплі на холку одноразово, Оридерміл 2 раза в день - 10 днів</t>
  </si>
  <si>
    <t>Золкина Л.В. Тичини-26,кв-160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</si>
</sst>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7" fillId="0" borderId="0"/>
    <xf numFmtId="0" fontId="38" fillId="0" borderId="0"/>
  </cellStyleXfs>
  <cellXfs count="283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3" fillId="0" borderId="2" xfId="0" applyFont="1" applyFill="1" applyBorder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7" fillId="0" borderId="0" xfId="1"/>
    <xf numFmtId="0" fontId="37" fillId="3" borderId="2" xfId="1" applyFill="1" applyBorder="1" applyAlignment="1">
      <alignment horizontal="center" vertical="center"/>
    </xf>
    <xf numFmtId="0" fontId="39" fillId="0" borderId="0" xfId="2" applyFont="1"/>
    <xf numFmtId="0" fontId="38" fillId="0" borderId="0" xfId="2"/>
    <xf numFmtId="0" fontId="44" fillId="0" borderId="12" xfId="1" applyFont="1" applyBorder="1" applyAlignment="1">
      <alignment horizontal="center" vertical="center"/>
    </xf>
    <xf numFmtId="0" fontId="38" fillId="0" borderId="2" xfId="2" applyBorder="1"/>
    <xf numFmtId="0" fontId="38" fillId="4" borderId="2" xfId="2" applyFill="1" applyBorder="1" applyAlignment="1">
      <alignment horizontal="center" vertical="center"/>
    </xf>
    <xf numFmtId="0" fontId="37" fillId="0" borderId="0" xfId="1" applyFill="1"/>
    <xf numFmtId="0" fontId="0" fillId="0" borderId="0" xfId="1" applyNumberFormat="1" applyFont="1" applyFill="1" applyAlignment="1"/>
    <xf numFmtId="0" fontId="44" fillId="0" borderId="12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3" xfId="0" applyFont="1" applyFill="1" applyBorder="1" applyAlignment="1">
      <alignment horizontal="center" vertical="center"/>
    </xf>
    <xf numFmtId="0" fontId="44" fillId="0" borderId="12" xfId="1" applyNumberFormat="1" applyFont="1" applyFill="1" applyBorder="1" applyAlignment="1">
      <alignment horizontal="left" vertical="center"/>
    </xf>
    <xf numFmtId="0" fontId="44" fillId="0" borderId="12" xfId="1" applyFont="1" applyBorder="1" applyAlignment="1">
      <alignment horizontal="left" vertical="center"/>
    </xf>
    <xf numFmtId="0" fontId="11" fillId="0" borderId="12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2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9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1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9" fillId="0" borderId="3" xfId="0" applyFont="1" applyFill="1" applyBorder="1" applyAlignment="1">
      <alignment horizontal="center" vertical="center" wrapText="1"/>
    </xf>
    <xf numFmtId="49" fontId="21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165" fontId="16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32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2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9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37" dataDxfId="36">
  <autoFilter ref="AQ2:AQ20" xr:uid="{7DA4B883-2A5A-4BA1-9CAA-6DED213F12C6}"/>
  <tableColumns count="1">
    <tableColumn id="1" xr3:uid="{31722610-BDBE-403C-BBD8-F8CB310D7642}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4">
  <autoFilter ref="AS2:AS42" xr:uid="{DC5354FC-AD76-4A22-B72A-339F05656277}"/>
  <tableColumns count="1">
    <tableColumn id="1" xr3:uid="{230A2D54-6A91-4539-B769-93352DB1E8B3}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59" customWidth="1"/>
    <col min="42" max="16384" width="8.7109375" style="59"/>
  </cols>
  <sheetData>
    <row r="4" spans="1:36" x14ac:dyDescent="0.25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</row>
    <row r="5" spans="1:36" x14ac:dyDescent="0.25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</row>
    <row r="6" spans="1:36" x14ac:dyDescent="0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</row>
    <row r="7" spans="1:36" x14ac:dyDescent="0.25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</row>
    <row r="8" spans="1:36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</row>
    <row r="9" spans="1:36" ht="18.75" x14ac:dyDescent="0.25">
      <c r="A9" s="167" t="s">
        <v>0</v>
      </c>
      <c r="B9" s="167"/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 t="s">
        <v>1</v>
      </c>
      <c r="S9" s="168"/>
      <c r="T9" s="168"/>
      <c r="U9" s="168"/>
      <c r="V9" s="168"/>
      <c r="W9" s="168"/>
      <c r="X9" s="168"/>
      <c r="Y9" s="61"/>
      <c r="Z9" s="169" t="s">
        <v>2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</row>
    <row r="10" spans="1:36" ht="18.75" customHeight="1" x14ac:dyDescent="0.25">
      <c r="A10" s="170" t="s">
        <v>3</v>
      </c>
      <c r="B10" s="170"/>
      <c r="C10" s="170"/>
      <c r="D10" s="170"/>
      <c r="E10" s="170"/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 t="s">
        <v>4</v>
      </c>
      <c r="S10" s="170"/>
      <c r="T10" s="170"/>
      <c r="U10" s="170"/>
      <c r="V10" s="170"/>
      <c r="W10" s="170"/>
      <c r="X10" s="170"/>
      <c r="Y10" s="61"/>
      <c r="Z10" s="171" t="s">
        <v>5</v>
      </c>
      <c r="AA10" s="171"/>
      <c r="AB10" s="171"/>
      <c r="AC10" s="171"/>
      <c r="AD10" s="171"/>
      <c r="AE10" s="171"/>
      <c r="AF10" s="171"/>
      <c r="AG10" s="171"/>
      <c r="AH10" s="171"/>
      <c r="AI10" s="171"/>
      <c r="AJ10" s="171"/>
    </row>
    <row r="11" spans="1:36" ht="18.75" x14ac:dyDescent="0.25">
      <c r="A11" s="170"/>
      <c r="B11" s="170"/>
      <c r="C11" s="170"/>
      <c r="D11" s="170"/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61"/>
      <c r="Z11" s="171" t="s">
        <v>6</v>
      </c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</row>
    <row r="12" spans="1:36" ht="18.75" x14ac:dyDescent="0.25">
      <c r="A12" s="170"/>
      <c r="B12" s="170"/>
      <c r="C12" s="170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61"/>
      <c r="Z12" s="171" t="s">
        <v>7</v>
      </c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</row>
    <row r="13" spans="1:36" ht="18.75" x14ac:dyDescent="0.25">
      <c r="A13" s="170"/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61"/>
      <c r="Z13" s="171" t="s">
        <v>8</v>
      </c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</row>
    <row r="14" spans="1:36" ht="18.75" x14ac:dyDescent="0.25">
      <c r="A14" s="170"/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61"/>
      <c r="Z14" s="172" t="s">
        <v>9</v>
      </c>
      <c r="AA14" s="172"/>
      <c r="AB14" s="172"/>
      <c r="AC14" s="172"/>
      <c r="AD14" s="172"/>
      <c r="AE14" s="172"/>
      <c r="AF14" s="172"/>
      <c r="AG14" s="172"/>
      <c r="AH14" s="172"/>
      <c r="AI14" s="172"/>
      <c r="AJ14" s="172"/>
    </row>
    <row r="15" spans="1:36" ht="18.75" x14ac:dyDescent="0.25">
      <c r="A15" s="170"/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61"/>
      <c r="Z15" s="172" t="s">
        <v>10</v>
      </c>
      <c r="AA15" s="172"/>
      <c r="AB15" s="172"/>
      <c r="AC15" s="172"/>
      <c r="AD15" s="172"/>
      <c r="AE15" s="172"/>
      <c r="AF15" s="172"/>
      <c r="AG15" s="172"/>
      <c r="AH15" s="172"/>
      <c r="AI15" s="172"/>
      <c r="AJ15" s="172"/>
    </row>
    <row r="16" spans="1:36" ht="18.75" x14ac:dyDescent="0.25">
      <c r="A16" s="170"/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61"/>
      <c r="Z16" s="173" t="s">
        <v>11</v>
      </c>
      <c r="AA16" s="173"/>
      <c r="AB16" s="173"/>
      <c r="AC16" s="173"/>
      <c r="AD16" s="173"/>
      <c r="AE16" s="173"/>
      <c r="AF16" s="173"/>
      <c r="AG16" s="61"/>
      <c r="AH16" s="61"/>
      <c r="AI16" s="61"/>
      <c r="AJ16" s="61"/>
    </row>
    <row r="17" spans="1:36" x14ac:dyDescent="0.25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</row>
    <row r="18" spans="1:36" ht="18.75" x14ac:dyDescent="0.25">
      <c r="A18" s="174" t="s">
        <v>12</v>
      </c>
      <c r="B18" s="174"/>
      <c r="C18" s="174"/>
      <c r="D18" s="174"/>
      <c r="E18" s="174"/>
      <c r="F18" s="174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4"/>
      <c r="AI18" s="174"/>
      <c r="AJ18" s="174"/>
    </row>
    <row r="19" spans="1:36" ht="18.75" x14ac:dyDescent="0.25">
      <c r="A19" s="174" t="s">
        <v>13</v>
      </c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4"/>
      <c r="AI19" s="174"/>
      <c r="AJ19" s="174"/>
    </row>
    <row r="20" spans="1:36" ht="18.75" x14ac:dyDescent="0.25">
      <c r="A20" s="174" t="s">
        <v>14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4"/>
      <c r="AI20" s="174"/>
      <c r="AJ20" s="174"/>
    </row>
    <row r="21" spans="1:36" ht="15" customHeight="1" x14ac:dyDescent="0.25">
      <c r="A21" s="175" t="s">
        <v>15</v>
      </c>
      <c r="B21" s="175"/>
      <c r="C21" s="175"/>
      <c r="D21" s="175"/>
      <c r="E21" s="175"/>
      <c r="F21" s="175" t="s">
        <v>16</v>
      </c>
      <c r="G21" s="175"/>
      <c r="H21" s="175"/>
      <c r="I21" s="175"/>
      <c r="J21" s="175"/>
      <c r="K21" s="175" t="s">
        <v>17</v>
      </c>
      <c r="L21" s="175"/>
      <c r="M21" s="175"/>
      <c r="N21" s="175"/>
      <c r="O21" s="175" t="s">
        <v>18</v>
      </c>
      <c r="P21" s="175"/>
      <c r="Q21" s="175"/>
      <c r="R21" s="175"/>
      <c r="S21" s="175" t="s">
        <v>19</v>
      </c>
      <c r="T21" s="175"/>
      <c r="U21" s="175"/>
      <c r="V21" s="175"/>
      <c r="W21" s="175"/>
      <c r="X21" s="175"/>
      <c r="Y21" s="176" t="s">
        <v>20</v>
      </c>
      <c r="Z21" s="176"/>
      <c r="AA21" s="176"/>
      <c r="AB21" s="176"/>
      <c r="AC21" s="176"/>
      <c r="AD21" s="176"/>
      <c r="AE21" s="176"/>
      <c r="AF21" s="176"/>
      <c r="AG21" s="176"/>
      <c r="AH21" s="176"/>
      <c r="AI21" s="177"/>
      <c r="AJ21" s="177"/>
    </row>
    <row r="22" spans="1:36" ht="15" customHeight="1" x14ac:dyDescent="0.25">
      <c r="A22" s="175"/>
      <c r="B22" s="175"/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6"/>
      <c r="Z22" s="176"/>
      <c r="AA22" s="176"/>
      <c r="AB22" s="176"/>
      <c r="AC22" s="176"/>
      <c r="AD22" s="176"/>
      <c r="AE22" s="176"/>
      <c r="AF22" s="176"/>
      <c r="AG22" s="176"/>
      <c r="AH22" s="176"/>
      <c r="AI22" s="177"/>
      <c r="AJ22" s="177"/>
    </row>
    <row r="23" spans="1:36" ht="15" customHeight="1" x14ac:dyDescent="0.25">
      <c r="A23" s="175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6"/>
      <c r="Z23" s="176"/>
      <c r="AA23" s="176"/>
      <c r="AB23" s="176"/>
      <c r="AC23" s="176"/>
      <c r="AD23" s="176"/>
      <c r="AE23" s="176"/>
      <c r="AF23" s="176"/>
      <c r="AG23" s="176"/>
      <c r="AH23" s="176"/>
      <c r="AI23" s="177"/>
      <c r="AJ23" s="177"/>
    </row>
    <row r="24" spans="1:36" ht="15" customHeight="1" x14ac:dyDescent="0.25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6"/>
      <c r="Z24" s="176"/>
      <c r="AA24" s="176"/>
      <c r="AB24" s="176"/>
      <c r="AC24" s="176"/>
      <c r="AD24" s="176"/>
      <c r="AE24" s="176"/>
      <c r="AF24" s="176"/>
      <c r="AG24" s="176"/>
      <c r="AH24" s="176"/>
      <c r="AI24" s="177"/>
      <c r="AJ24" s="177"/>
    </row>
    <row r="25" spans="1:36" ht="15" customHeight="1" x14ac:dyDescent="0.25">
      <c r="A25" s="175"/>
      <c r="B25" s="175"/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7"/>
      <c r="AJ25" s="177"/>
    </row>
    <row r="26" spans="1:36" ht="15" customHeight="1" x14ac:dyDescent="0.3">
      <c r="A26" s="183" t="s">
        <v>21</v>
      </c>
      <c r="B26" s="183"/>
      <c r="C26" s="183"/>
      <c r="D26" s="183"/>
      <c r="E26" s="183"/>
      <c r="F26" s="181">
        <v>2</v>
      </c>
      <c r="G26" s="181"/>
      <c r="H26" s="181"/>
      <c r="I26" s="181"/>
      <c r="J26" s="181"/>
      <c r="K26" s="178">
        <v>3</v>
      </c>
      <c r="L26" s="178"/>
      <c r="M26" s="178"/>
      <c r="N26" s="178"/>
      <c r="O26" s="178">
        <v>4</v>
      </c>
      <c r="P26" s="178"/>
      <c r="Q26" s="178"/>
      <c r="R26" s="178"/>
      <c r="S26" s="178">
        <v>5</v>
      </c>
      <c r="T26" s="178"/>
      <c r="U26" s="178"/>
      <c r="V26" s="178"/>
      <c r="W26" s="178"/>
      <c r="X26" s="178"/>
      <c r="Y26" s="178">
        <v>6</v>
      </c>
      <c r="Z26" s="178"/>
      <c r="AA26" s="178"/>
      <c r="AB26" s="178"/>
      <c r="AC26" s="178"/>
      <c r="AD26" s="178"/>
      <c r="AE26" s="178"/>
      <c r="AF26" s="178"/>
      <c r="AG26" s="178"/>
      <c r="AH26" s="178"/>
      <c r="AI26" s="179">
        <v>7</v>
      </c>
      <c r="AJ26" s="179"/>
    </row>
    <row r="27" spans="1:36" ht="18.75" customHeight="1" x14ac:dyDescent="0.25">
      <c r="A27" s="180">
        <v>2951615791</v>
      </c>
      <c r="B27" s="180"/>
      <c r="C27" s="180"/>
      <c r="D27" s="180"/>
      <c r="E27" s="180"/>
      <c r="F27" s="181"/>
      <c r="G27" s="181"/>
      <c r="H27" s="181"/>
      <c r="I27" s="181"/>
      <c r="J27" s="181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</row>
    <row r="28" spans="1:36" ht="15" customHeight="1" x14ac:dyDescent="0.25">
      <c r="A28" s="180"/>
      <c r="B28" s="180"/>
      <c r="C28" s="180"/>
      <c r="D28" s="180"/>
      <c r="E28" s="180"/>
      <c r="F28" s="181"/>
      <c r="G28" s="181"/>
      <c r="H28" s="181"/>
      <c r="I28" s="181"/>
      <c r="J28" s="181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</row>
    <row r="29" spans="1:36" x14ac:dyDescent="0.25">
      <c r="A29" s="180"/>
      <c r="B29" s="180"/>
      <c r="C29" s="180"/>
      <c r="D29" s="180"/>
      <c r="E29" s="180"/>
      <c r="F29" s="181"/>
      <c r="G29" s="181"/>
      <c r="H29" s="181"/>
      <c r="I29" s="181"/>
      <c r="J29" s="181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</row>
    <row r="30" spans="1:36" x14ac:dyDescent="0.25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</row>
    <row r="31" spans="1:36" ht="15.75" x14ac:dyDescent="0.25">
      <c r="A31" s="61"/>
      <c r="B31" s="62" t="s">
        <v>22</v>
      </c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</row>
    <row r="32" spans="1:36" x14ac:dyDescent="0.25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</row>
    <row r="33" spans="1:36" x14ac:dyDescent="0.25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</row>
    <row r="36" spans="1:36" ht="18.75" x14ac:dyDescent="0.3">
      <c r="A36" s="60"/>
    </row>
    <row r="37" spans="1:36" ht="18.75" x14ac:dyDescent="0.3">
      <c r="A37" s="60"/>
    </row>
    <row r="38" spans="1:36" ht="18.75" x14ac:dyDescent="0.3">
      <c r="A38" s="60"/>
    </row>
    <row r="39" spans="1:36" ht="18.75" x14ac:dyDescent="0.3">
      <c r="A39" s="60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49"/>
  <sheetViews>
    <sheetView topLeftCell="A29" zoomScaleNormal="100" workbookViewId="0">
      <selection activeCell="G54" sqref="G54"/>
    </sheetView>
  </sheetViews>
  <sheetFormatPr defaultColWidth="8.7109375" defaultRowHeight="15" x14ac:dyDescent="0.25"/>
  <cols>
    <col min="1" max="28" width="3.7109375" customWidth="1"/>
    <col min="29" max="29" width="35.28515625" bestFit="1" customWidth="1"/>
    <col min="30" max="30" width="2" bestFit="1" customWidth="1"/>
    <col min="1007" max="1008" width="11.5703125" customWidth="1"/>
  </cols>
  <sheetData>
    <row r="1" spans="1:23" ht="15" customHeight="1" x14ac:dyDescent="0.25">
      <c r="A1" s="243" t="s">
        <v>60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110"/>
    </row>
    <row r="2" spans="1:23" ht="15" customHeight="1" x14ac:dyDescent="0.25">
      <c r="A2" s="242" t="s">
        <v>61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109"/>
    </row>
    <row r="3" spans="1:23" ht="15" customHeight="1" x14ac:dyDescent="0.25">
      <c r="A3" s="243" t="s">
        <v>62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110"/>
    </row>
    <row r="4" spans="1:23" ht="15" customHeight="1" x14ac:dyDescent="0.25">
      <c r="A4" s="221">
        <v>20</v>
      </c>
      <c r="B4" s="221"/>
      <c r="C4" s="222" t="str">
        <f>'2-я 1-ВЕТ'!D33</f>
        <v>вересня</v>
      </c>
      <c r="D4" s="222"/>
      <c r="E4" s="222"/>
      <c r="F4" s="222"/>
      <c r="G4" s="221">
        <v>2021</v>
      </c>
      <c r="H4" s="221"/>
      <c r="I4" s="85" t="s">
        <v>147</v>
      </c>
      <c r="J4" s="85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</row>
    <row r="5" spans="1:23" ht="15" customHeight="1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</row>
    <row r="6" spans="1:23" ht="15" customHeight="1" x14ac:dyDescent="0.25">
      <c r="A6" s="196" t="s">
        <v>63</v>
      </c>
      <c r="B6" s="196"/>
      <c r="C6" s="196"/>
      <c r="D6" s="196"/>
      <c r="E6" s="196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6"/>
      <c r="W6" s="111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234" t="str">
        <f>'Акт собаки R'!G9</f>
        <v>Пліта Я.А.</v>
      </c>
      <c r="H9" s="234"/>
      <c r="I9" s="234"/>
      <c r="J9" s="234"/>
      <c r="K9" s="234"/>
      <c r="L9" s="23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21.08.2020 по 20.09.2021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4" t="s">
        <v>256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44" t="s">
        <v>257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108"/>
    </row>
    <row r="13" spans="1:23" ht="15.75" x14ac:dyDescent="0.25">
      <c r="A13" s="28" t="s">
        <v>258</v>
      </c>
      <c r="B13" s="28"/>
      <c r="C13" s="28"/>
      <c r="D13" s="28"/>
      <c r="I13" s="14">
        <f>MAX('Список собаки L'!A5:A53)</f>
        <v>20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259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490</v>
      </c>
      <c r="B16" s="10"/>
      <c r="C16" s="1"/>
      <c r="D16" s="1"/>
      <c r="E16" s="1"/>
      <c r="F16" s="1"/>
      <c r="G16" s="160"/>
      <c r="H16" s="160"/>
      <c r="I16" s="160"/>
      <c r="J16" s="10"/>
      <c r="K16" s="10"/>
      <c r="L16" s="10"/>
      <c r="M16" s="10" t="s">
        <v>136</v>
      </c>
      <c r="N16" s="1"/>
      <c r="O16" s="161"/>
      <c r="P16" s="88"/>
      <c r="Q16" s="240" t="s">
        <v>491</v>
      </c>
      <c r="R16" s="240"/>
      <c r="S16" s="240"/>
      <c r="T16" s="1"/>
      <c r="U16" s="1"/>
      <c r="V16" s="1"/>
      <c r="W16" s="1"/>
    </row>
    <row r="17" spans="1:23" ht="15.75" x14ac:dyDescent="0.25">
      <c r="A17" s="1"/>
      <c r="B17" s="1" t="s">
        <v>123</v>
      </c>
      <c r="C17" s="1"/>
      <c r="D17" s="1"/>
      <c r="E17" s="1"/>
      <c r="F17" s="240" t="s">
        <v>492</v>
      </c>
      <c r="G17" s="240"/>
      <c r="H17" s="240"/>
      <c r="I17" s="160"/>
      <c r="J17" s="10"/>
      <c r="K17" s="1" t="s">
        <v>135</v>
      </c>
      <c r="L17" s="10"/>
      <c r="M17" s="10"/>
      <c r="N17" s="1"/>
      <c r="O17" s="161"/>
      <c r="P17" s="88"/>
      <c r="R17" s="162" t="s">
        <v>21</v>
      </c>
      <c r="S17" s="1" t="str">
        <f>IF(COUNTIF(ДОЗА,R17),"доза",IF(COUNTIF(ДОЗИ,R17),"дози","доз"))</f>
        <v>доза</v>
      </c>
      <c r="T17" s="1"/>
      <c r="U17" s="1"/>
      <c r="V17" s="1"/>
      <c r="W17" s="1"/>
    </row>
    <row r="18" spans="1:23" ht="15.75" x14ac:dyDescent="0.25">
      <c r="A18" s="1" t="s">
        <v>493</v>
      </c>
      <c r="B18" s="10"/>
      <c r="C18" s="1"/>
      <c r="D18" s="1"/>
      <c r="E18" s="1"/>
      <c r="F18" s="1"/>
      <c r="G18" s="160"/>
      <c r="H18" s="160"/>
      <c r="I18" s="160"/>
      <c r="J18" s="10"/>
      <c r="K18" s="10"/>
      <c r="L18" s="10"/>
      <c r="M18" s="10" t="s">
        <v>136</v>
      </c>
      <c r="N18" s="1"/>
      <c r="O18" s="161"/>
      <c r="P18" s="88"/>
      <c r="Q18" s="240" t="s">
        <v>494</v>
      </c>
      <c r="R18" s="240"/>
      <c r="S18" s="240"/>
      <c r="T18" s="1"/>
      <c r="U18" s="1"/>
      <c r="V18" s="1"/>
      <c r="W18" s="1"/>
    </row>
    <row r="19" spans="1:23" ht="15.75" x14ac:dyDescent="0.25">
      <c r="A19" s="1"/>
      <c r="B19" s="1" t="s">
        <v>123</v>
      </c>
      <c r="C19" s="1"/>
      <c r="D19" s="1"/>
      <c r="E19" s="1"/>
      <c r="F19" s="240" t="s">
        <v>191</v>
      </c>
      <c r="G19" s="240"/>
      <c r="H19" s="240"/>
      <c r="I19" s="160"/>
      <c r="J19" s="10"/>
      <c r="K19" s="1" t="s">
        <v>135</v>
      </c>
      <c r="L19" s="10"/>
      <c r="M19" s="10"/>
      <c r="N19" s="1"/>
      <c r="O19" s="161"/>
      <c r="P19" s="88"/>
      <c r="R19" s="162" t="s">
        <v>495</v>
      </c>
      <c r="S19" s="1" t="str">
        <f>IF(COUNTIF(ДОЗА,R19),"доза",IF(COUNTIF(ДОЗИ,R19),"дози","доз"))</f>
        <v>дози</v>
      </c>
      <c r="T19" s="1"/>
      <c r="U19" s="1"/>
      <c r="V19" s="1"/>
      <c r="W19" s="1"/>
    </row>
    <row r="20" spans="1:23" ht="15.75" x14ac:dyDescent="0.25">
      <c r="A20" s="1" t="s">
        <v>496</v>
      </c>
      <c r="B20" s="10"/>
      <c r="C20" s="1"/>
      <c r="D20" s="1"/>
      <c r="E20" s="1"/>
      <c r="F20" s="1"/>
      <c r="G20" s="160"/>
      <c r="H20" s="160"/>
      <c r="I20" s="160"/>
      <c r="J20" s="10"/>
      <c r="K20" s="10"/>
      <c r="L20" s="10"/>
      <c r="M20" s="10" t="s">
        <v>136</v>
      </c>
      <c r="N20" s="1"/>
      <c r="O20" s="161"/>
      <c r="P20" s="88"/>
      <c r="Q20" s="240" t="s">
        <v>245</v>
      </c>
      <c r="R20" s="240"/>
      <c r="S20" s="240"/>
      <c r="T20" s="1"/>
      <c r="U20" s="1"/>
      <c r="V20" s="1"/>
      <c r="W20" s="1"/>
    </row>
    <row r="21" spans="1:23" ht="15.75" x14ac:dyDescent="0.25">
      <c r="A21" s="1"/>
      <c r="B21" s="1" t="s">
        <v>123</v>
      </c>
      <c r="C21" s="1"/>
      <c r="D21" s="1"/>
      <c r="E21" s="1"/>
      <c r="F21" s="240" t="s">
        <v>193</v>
      </c>
      <c r="G21" s="240"/>
      <c r="H21" s="240"/>
      <c r="I21" s="160"/>
      <c r="J21" s="10"/>
      <c r="K21" s="1" t="s">
        <v>135</v>
      </c>
      <c r="L21" s="10"/>
      <c r="M21" s="10"/>
      <c r="N21" s="1"/>
      <c r="O21" s="161"/>
      <c r="P21" s="88"/>
      <c r="R21" s="162" t="s">
        <v>371</v>
      </c>
      <c r="S21" s="1" t="str">
        <f>IF(COUNTIF(ДОЗА,R21),"доза",IF(COUNTIF(ДОЗИ,R21),"дози","доз"))</f>
        <v>дози</v>
      </c>
      <c r="T21" s="1"/>
      <c r="U21" s="1"/>
      <c r="V21" s="1"/>
      <c r="W21" s="1"/>
    </row>
    <row r="22" spans="1:23" ht="15.75" x14ac:dyDescent="0.25">
      <c r="A22" s="1" t="s">
        <v>497</v>
      </c>
      <c r="B22" s="10"/>
      <c r="C22" s="1"/>
      <c r="D22" s="1"/>
      <c r="E22" s="1"/>
      <c r="F22" s="1"/>
      <c r="G22" s="160"/>
      <c r="H22" s="160"/>
      <c r="I22" s="160"/>
      <c r="J22" s="10"/>
      <c r="K22" s="10"/>
      <c r="L22" s="10"/>
      <c r="M22" s="10" t="s">
        <v>136</v>
      </c>
      <c r="N22" s="1"/>
      <c r="O22" s="161"/>
      <c r="P22" s="88"/>
      <c r="Q22" s="240" t="s">
        <v>498</v>
      </c>
      <c r="R22" s="240"/>
      <c r="S22" s="240"/>
      <c r="T22" s="1"/>
      <c r="U22" s="1"/>
      <c r="V22" s="1"/>
      <c r="W22" s="1"/>
    </row>
    <row r="23" spans="1:23" ht="15.75" x14ac:dyDescent="0.25">
      <c r="A23" s="1"/>
      <c r="B23" s="1" t="s">
        <v>123</v>
      </c>
      <c r="C23" s="1"/>
      <c r="D23" s="1"/>
      <c r="E23" s="1"/>
      <c r="F23" s="240" t="s">
        <v>499</v>
      </c>
      <c r="G23" s="240"/>
      <c r="H23" s="240"/>
      <c r="I23" s="160"/>
      <c r="J23" s="10"/>
      <c r="K23" s="1" t="s">
        <v>135</v>
      </c>
      <c r="L23" s="10"/>
      <c r="M23" s="10"/>
      <c r="N23" s="1"/>
      <c r="O23" s="161"/>
      <c r="P23" s="88"/>
      <c r="R23" s="162" t="s">
        <v>21</v>
      </c>
      <c r="S23" s="1" t="str">
        <f>IF(COUNTIF(ДОЗА,R23),"доза",IF(COUNTIF(ДОЗИ,R23),"дози","доз"))</f>
        <v>доза</v>
      </c>
      <c r="U23" s="1"/>
      <c r="V23" s="1"/>
      <c r="W23" s="1"/>
    </row>
    <row r="24" spans="1:23" ht="15.75" x14ac:dyDescent="0.25">
      <c r="A24" s="1" t="s">
        <v>500</v>
      </c>
      <c r="B24" s="10"/>
      <c r="C24" s="1"/>
      <c r="D24" s="1"/>
      <c r="E24" s="1"/>
      <c r="F24" s="1"/>
      <c r="G24" s="160"/>
      <c r="H24" s="160"/>
      <c r="I24" s="160"/>
      <c r="J24" s="10"/>
      <c r="K24" s="10"/>
      <c r="L24" s="10"/>
      <c r="M24" s="10" t="s">
        <v>136</v>
      </c>
      <c r="N24" s="1"/>
      <c r="O24" s="161"/>
      <c r="P24" s="88"/>
      <c r="Q24" s="240" t="s">
        <v>501</v>
      </c>
      <c r="R24" s="240"/>
      <c r="S24" s="240"/>
      <c r="T24" s="1"/>
      <c r="U24" s="1"/>
      <c r="V24" s="1"/>
      <c r="W24" s="1"/>
    </row>
    <row r="25" spans="1:23" ht="15.75" x14ac:dyDescent="0.25">
      <c r="A25" s="1"/>
      <c r="B25" s="1" t="s">
        <v>123</v>
      </c>
      <c r="C25" s="1"/>
      <c r="D25" s="1"/>
      <c r="E25" s="1"/>
      <c r="F25" s="241" t="s">
        <v>502</v>
      </c>
      <c r="G25" s="241"/>
      <c r="H25" s="241"/>
      <c r="I25" s="160"/>
      <c r="J25" s="10"/>
      <c r="K25" s="1" t="s">
        <v>135</v>
      </c>
      <c r="L25" s="10"/>
      <c r="M25" s="10"/>
      <c r="N25" s="1"/>
      <c r="O25" s="161"/>
      <c r="P25" s="88"/>
      <c r="R25" s="162" t="s">
        <v>21</v>
      </c>
      <c r="S25" s="88" t="s">
        <v>77</v>
      </c>
      <c r="T25" s="1"/>
      <c r="U25" s="1"/>
      <c r="V25" s="1"/>
      <c r="W25" s="1"/>
    </row>
    <row r="26" spans="1:23" ht="15.75" x14ac:dyDescent="0.25">
      <c r="A26" s="1" t="s">
        <v>505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N26" s="1"/>
      <c r="O26" s="18"/>
      <c r="P26" s="19"/>
      <c r="Q26" s="217" t="s">
        <v>503</v>
      </c>
      <c r="R26" s="217"/>
      <c r="S26" s="217"/>
      <c r="U26" s="1"/>
      <c r="V26" s="1"/>
      <c r="W26" s="1"/>
    </row>
    <row r="27" spans="1:23" ht="15.75" x14ac:dyDescent="0.25">
      <c r="A27" s="1"/>
      <c r="B27" s="1" t="s">
        <v>123</v>
      </c>
      <c r="C27" s="1"/>
      <c r="D27" s="1"/>
      <c r="E27" s="1"/>
      <c r="F27" s="217" t="s">
        <v>379</v>
      </c>
      <c r="G27" s="217"/>
      <c r="H27" s="217"/>
      <c r="I27" s="16"/>
      <c r="J27" s="17"/>
      <c r="K27" s="28" t="s">
        <v>135</v>
      </c>
      <c r="L27" s="17"/>
      <c r="M27" s="17"/>
      <c r="N27" s="1"/>
      <c r="O27" s="18"/>
      <c r="P27" s="19"/>
      <c r="R27" s="43" t="s">
        <v>504</v>
      </c>
      <c r="S27" s="19" t="s">
        <v>77</v>
      </c>
      <c r="U27" s="1"/>
      <c r="V27" s="1"/>
      <c r="W27" s="1"/>
    </row>
    <row r="28" spans="1:23" ht="15.75" x14ac:dyDescent="0.25">
      <c r="A28" s="1" t="s">
        <v>506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N28" s="1"/>
      <c r="O28" s="18"/>
      <c r="P28" s="19"/>
      <c r="Q28" s="217" t="s">
        <v>255</v>
      </c>
      <c r="R28" s="217"/>
      <c r="S28" s="217"/>
      <c r="T28" s="1"/>
      <c r="U28" s="1"/>
      <c r="V28" s="1"/>
      <c r="W28" s="1"/>
    </row>
    <row r="29" spans="1:23" ht="15.75" x14ac:dyDescent="0.25">
      <c r="A29" s="1"/>
      <c r="B29" s="1" t="s">
        <v>123</v>
      </c>
      <c r="C29" s="1"/>
      <c r="D29" s="1"/>
      <c r="E29" s="1"/>
      <c r="F29" s="217" t="s">
        <v>191</v>
      </c>
      <c r="G29" s="217"/>
      <c r="H29" s="217"/>
      <c r="I29" s="16"/>
      <c r="J29" s="17"/>
      <c r="K29" s="28" t="s">
        <v>135</v>
      </c>
      <c r="L29" s="17"/>
      <c r="M29" s="17"/>
      <c r="N29" s="1"/>
      <c r="O29" s="18"/>
      <c r="P29" s="19"/>
      <c r="R29" s="43" t="s">
        <v>21</v>
      </c>
      <c r="S29" s="19" t="s">
        <v>77</v>
      </c>
      <c r="U29" s="1"/>
      <c r="V29" s="1"/>
      <c r="W29" s="1"/>
    </row>
    <row r="30" spans="1:23" ht="15.75" x14ac:dyDescent="0.25">
      <c r="A30" s="1" t="s">
        <v>507</v>
      </c>
      <c r="B30" s="10"/>
      <c r="C30" s="1"/>
      <c r="D30" s="1"/>
      <c r="E30" s="1"/>
      <c r="F30" s="1"/>
      <c r="G30" s="160"/>
      <c r="H30" s="160"/>
      <c r="I30" s="160"/>
      <c r="J30" s="10"/>
      <c r="K30" s="10"/>
      <c r="L30" s="10"/>
      <c r="M30" s="10"/>
      <c r="N30" s="1"/>
      <c r="O30" s="161"/>
      <c r="P30" s="88"/>
      <c r="Q30" s="240" t="s">
        <v>385</v>
      </c>
      <c r="R30" s="240"/>
      <c r="S30" s="240"/>
      <c r="U30" s="1"/>
      <c r="V30" s="1"/>
      <c r="W30" s="1"/>
    </row>
    <row r="31" spans="1:23" ht="15.75" x14ac:dyDescent="0.25">
      <c r="A31" s="1"/>
      <c r="B31" s="1" t="s">
        <v>123</v>
      </c>
      <c r="C31" s="1"/>
      <c r="D31" s="1"/>
      <c r="E31" s="1"/>
      <c r="F31" s="239" t="s">
        <v>384</v>
      </c>
      <c r="G31" s="239"/>
      <c r="H31" s="239"/>
      <c r="I31" s="160"/>
      <c r="J31" s="10"/>
      <c r="K31" s="1" t="s">
        <v>135</v>
      </c>
      <c r="L31" s="10"/>
      <c r="M31" s="10"/>
      <c r="N31" s="1"/>
      <c r="O31" s="161"/>
      <c r="P31" s="88"/>
      <c r="R31" s="162" t="s">
        <v>508</v>
      </c>
      <c r="S31" s="88" t="s">
        <v>77</v>
      </c>
      <c r="T31" s="1"/>
      <c r="U31" s="1"/>
      <c r="V31" s="1"/>
      <c r="W31" s="1"/>
    </row>
    <row r="32" spans="1:23" ht="15.75" x14ac:dyDescent="0.25">
      <c r="A32" s="31" t="s">
        <v>78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</row>
    <row r="33" spans="1:23" ht="15.75" x14ac:dyDescent="0.25">
      <c r="A33" s="31" t="s">
        <v>79</v>
      </c>
      <c r="B33" s="31"/>
      <c r="C33" s="31"/>
      <c r="D33" s="31"/>
      <c r="E33" s="31"/>
      <c r="F33" s="237">
        <f>I13</f>
        <v>20</v>
      </c>
      <c r="G33" s="237"/>
      <c r="H33" s="31" t="s">
        <v>80</v>
      </c>
      <c r="I33" s="31"/>
      <c r="J33" s="31"/>
      <c r="K33" s="31"/>
      <c r="L33" s="31"/>
      <c r="M33" s="31"/>
      <c r="N33" s="31"/>
      <c r="O33" s="31"/>
      <c r="P33" s="31"/>
      <c r="Q33" s="237">
        <f>F33</f>
        <v>20</v>
      </c>
      <c r="R33" s="237"/>
      <c r="S33" s="31" t="s">
        <v>81</v>
      </c>
      <c r="V33" s="31"/>
      <c r="W33" s="31"/>
    </row>
    <row r="34" spans="1:23" ht="15.75" x14ac:dyDescent="0.25">
      <c r="A34" s="31"/>
      <c r="B34" s="31" t="s">
        <v>82</v>
      </c>
      <c r="C34" s="31"/>
      <c r="D34" s="31"/>
      <c r="E34" s="31"/>
      <c r="F34" s="31"/>
      <c r="G34" s="31"/>
      <c r="H34" s="236">
        <f>F33*0.5</f>
        <v>10</v>
      </c>
      <c r="I34" s="236"/>
      <c r="J34" s="31" t="s">
        <v>83</v>
      </c>
      <c r="L34" s="31"/>
      <c r="M34" s="237">
        <f>F33*0.5</f>
        <v>10</v>
      </c>
      <c r="N34" s="237"/>
      <c r="O34" s="31" t="s">
        <v>84</v>
      </c>
      <c r="R34" s="31"/>
      <c r="S34" s="31"/>
      <c r="T34" s="31"/>
      <c r="U34" s="31"/>
      <c r="V34" s="31"/>
      <c r="W34" s="31"/>
    </row>
    <row r="35" spans="1:23" ht="15.75" x14ac:dyDescent="0.25">
      <c r="A35" s="31"/>
      <c r="B35" s="31" t="s">
        <v>85</v>
      </c>
      <c r="C35" s="31"/>
      <c r="D35" s="31"/>
      <c r="E35" s="31"/>
      <c r="F35" s="236">
        <f>F33</f>
        <v>20</v>
      </c>
      <c r="G35" s="236"/>
      <c r="H35" s="31" t="s">
        <v>86</v>
      </c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 ht="15.75" x14ac:dyDescent="0.25">
      <c r="A36" s="31" t="s">
        <v>87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 ht="15.75" x14ac:dyDescent="0.25">
      <c r="A37" s="31"/>
      <c r="B37" s="31"/>
      <c r="C37" s="31" t="s">
        <v>88</v>
      </c>
      <c r="D37" s="31"/>
      <c r="E37" s="31"/>
      <c r="F37" s="31"/>
      <c r="G37" s="31"/>
      <c r="H37" s="31"/>
      <c r="I37" s="31"/>
      <c r="J37" s="237">
        <f>F33</f>
        <v>20</v>
      </c>
      <c r="K37" s="237"/>
      <c r="L37" s="31" t="s">
        <v>89</v>
      </c>
      <c r="O37" s="31"/>
      <c r="P37" s="31"/>
      <c r="Q37" s="31"/>
      <c r="R37" s="31"/>
      <c r="S37" s="31"/>
      <c r="T37" s="31"/>
      <c r="U37" s="31"/>
      <c r="V37" s="31"/>
      <c r="W37" s="31"/>
    </row>
    <row r="38" spans="1:23" ht="15.75" x14ac:dyDescent="0.25">
      <c r="A38" s="31" t="s">
        <v>90</v>
      </c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 ht="15.75" x14ac:dyDescent="0.25">
      <c r="A39" s="41" t="s">
        <v>137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 ht="15.75" x14ac:dyDescent="0.25">
      <c r="A40" s="4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ht="15.75" x14ac:dyDescent="0.25">
      <c r="A41" s="23" t="s">
        <v>92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5.75" x14ac:dyDescent="0.25">
      <c r="A42" s="23"/>
      <c r="B42" s="23" t="s">
        <v>93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 ht="15.75" x14ac:dyDescent="0.25">
      <c r="A43" s="23"/>
      <c r="B43" s="31" t="s">
        <v>94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41" t="s">
        <v>95</v>
      </c>
      <c r="N43" s="31"/>
      <c r="O43" s="31"/>
      <c r="P43" s="31"/>
      <c r="Q43" s="31"/>
      <c r="R43" s="235" t="s">
        <v>96</v>
      </c>
      <c r="S43" s="235"/>
      <c r="T43" s="235"/>
      <c r="U43" s="235"/>
      <c r="V43" s="235"/>
      <c r="W43" s="37"/>
    </row>
    <row r="44" spans="1:23" ht="15.75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T44" s="31"/>
      <c r="U44" s="31"/>
      <c r="V44" s="31"/>
      <c r="W44" s="31"/>
    </row>
    <row r="45" spans="1:23" ht="15.75" x14ac:dyDescent="0.25">
      <c r="A45" s="31"/>
      <c r="B45" s="31" t="s">
        <v>97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T45" s="31"/>
      <c r="U45" s="31"/>
      <c r="V45" s="31"/>
      <c r="W45" s="31"/>
    </row>
    <row r="46" spans="1:23" ht="15.75" x14ac:dyDescent="0.25">
      <c r="A46" s="31"/>
      <c r="B46" s="24" t="s">
        <v>98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41" t="s">
        <v>99</v>
      </c>
      <c r="N46" s="31"/>
      <c r="O46" s="31"/>
      <c r="P46" s="31"/>
      <c r="Q46" s="31"/>
      <c r="R46" s="235" t="s">
        <v>96</v>
      </c>
      <c r="S46" s="235"/>
      <c r="T46" s="235"/>
      <c r="U46" s="235"/>
      <c r="V46" s="235"/>
      <c r="W46" s="37"/>
    </row>
    <row r="47" spans="1:23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T47" s="1"/>
      <c r="U47" s="1"/>
      <c r="V47" s="1"/>
      <c r="W47" s="1"/>
    </row>
    <row r="48" spans="1:23" ht="15.75" x14ac:dyDescent="0.25">
      <c r="B48" s="1" t="s">
        <v>195</v>
      </c>
      <c r="M48" s="12" t="str">
        <f>'Акт собаки R'!M44:R44</f>
        <v>Пліта Я.А.</v>
      </c>
      <c r="R48" s="235" t="s">
        <v>96</v>
      </c>
      <c r="S48" s="235"/>
      <c r="T48" s="235"/>
      <c r="U48" s="235"/>
      <c r="V48" s="235"/>
      <c r="W48" s="37"/>
    </row>
    <row r="49" spans="2:2" ht="15.75" x14ac:dyDescent="0.25">
      <c r="B49" s="24"/>
    </row>
  </sheetData>
  <mergeCells count="34">
    <mergeCell ref="F33:G33"/>
    <mergeCell ref="Q33:R33"/>
    <mergeCell ref="F27:H27"/>
    <mergeCell ref="R48:V48"/>
    <mergeCell ref="H34:I34"/>
    <mergeCell ref="M34:N34"/>
    <mergeCell ref="F35:G35"/>
    <mergeCell ref="J37:K37"/>
    <mergeCell ref="R43:V43"/>
    <mergeCell ref="R46:V46"/>
    <mergeCell ref="A2:V2"/>
    <mergeCell ref="A1:V1"/>
    <mergeCell ref="A3:V3"/>
    <mergeCell ref="A6:V6"/>
    <mergeCell ref="Q22:S22"/>
    <mergeCell ref="G9:L9"/>
    <mergeCell ref="A4:B4"/>
    <mergeCell ref="C4:F4"/>
    <mergeCell ref="G4:H4"/>
    <mergeCell ref="A12:V12"/>
    <mergeCell ref="Q16:S16"/>
    <mergeCell ref="F31:H31"/>
    <mergeCell ref="Q30:S30"/>
    <mergeCell ref="F17:H17"/>
    <mergeCell ref="Q20:S20"/>
    <mergeCell ref="F21:H21"/>
    <mergeCell ref="Q24:S24"/>
    <mergeCell ref="F25:H25"/>
    <mergeCell ref="Q18:S18"/>
    <mergeCell ref="F19:H19"/>
    <mergeCell ref="F29:H29"/>
    <mergeCell ref="Q26:S26"/>
    <mergeCell ref="F23:H23"/>
    <mergeCell ref="Q28:S28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27"/>
  <sheetViews>
    <sheetView zoomScaleNormal="100" workbookViewId="0">
      <selection activeCell="P18" sqref="P18"/>
    </sheetView>
  </sheetViews>
  <sheetFormatPr defaultColWidth="9.140625" defaultRowHeight="15" x14ac:dyDescent="0.25"/>
  <cols>
    <col min="1" max="27" width="3.7109375" style="39" customWidth="1"/>
    <col min="28" max="992" width="9.140625" style="39"/>
  </cols>
  <sheetData>
    <row r="1" spans="1:25" ht="20.25" x14ac:dyDescent="0.25">
      <c r="A1" s="252" t="s">
        <v>141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</row>
    <row r="2" spans="1:25" ht="15.75" x14ac:dyDescent="0.25">
      <c r="A2" s="31"/>
      <c r="B2" s="31" t="s">
        <v>142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.75" x14ac:dyDescent="0.25">
      <c r="A3" s="31"/>
      <c r="B3" s="31"/>
      <c r="C3" s="31" t="s">
        <v>143</v>
      </c>
      <c r="D3" s="187" t="str">
        <f>'2-я 1-ВЕТ'!M3</f>
        <v>вересень</v>
      </c>
      <c r="E3" s="187"/>
      <c r="F3" s="187"/>
      <c r="G3" s="187"/>
      <c r="H3" s="187"/>
      <c r="I3" s="187"/>
      <c r="J3" s="256">
        <v>2020</v>
      </c>
      <c r="K3" s="256"/>
      <c r="L3" s="23" t="s">
        <v>144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49"/>
      <c r="E4" s="49"/>
      <c r="F4" s="49"/>
      <c r="G4" s="49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8.75" x14ac:dyDescent="0.3">
      <c r="A5" s="253" t="s">
        <v>145</v>
      </c>
      <c r="B5" s="253"/>
      <c r="C5" s="253"/>
      <c r="D5" s="253"/>
      <c r="E5" s="254" t="str">
        <f>'2-я 1-ВЕТ'!D33</f>
        <v>вересня</v>
      </c>
      <c r="F5" s="254"/>
      <c r="G5" s="254"/>
      <c r="H5" s="254"/>
      <c r="I5" s="254"/>
      <c r="J5" s="71" t="s">
        <v>146</v>
      </c>
      <c r="K5" s="71"/>
      <c r="L5" s="71"/>
      <c r="M5" s="255">
        <f>J3</f>
        <v>2020</v>
      </c>
      <c r="N5" s="255"/>
      <c r="O5" s="70" t="s">
        <v>147</v>
      </c>
      <c r="P5" s="71"/>
      <c r="Q5" s="71" t="s">
        <v>148</v>
      </c>
      <c r="R5" s="71"/>
      <c r="S5" s="71"/>
      <c r="T5" s="71"/>
      <c r="U5" s="31"/>
      <c r="V5" s="31"/>
      <c r="W5" s="31"/>
      <c r="X5" s="31"/>
      <c r="Y5" s="31"/>
    </row>
    <row r="6" spans="1:25" ht="15.75" x14ac:dyDescent="0.25">
      <c r="A6" s="69"/>
      <c r="B6" s="70" t="s">
        <v>198</v>
      </c>
      <c r="C6" s="71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23"/>
      <c r="V6" s="23"/>
      <c r="W6" s="23"/>
      <c r="X6" s="23"/>
      <c r="Y6" s="23"/>
    </row>
    <row r="7" spans="1:25" ht="15.75" x14ac:dyDescent="0.25">
      <c r="A7" s="69"/>
      <c r="B7" s="70" t="s">
        <v>187</v>
      </c>
      <c r="C7" s="71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23"/>
      <c r="V7" s="23"/>
      <c r="W7" s="23"/>
      <c r="X7" s="23"/>
      <c r="Y7" s="23"/>
    </row>
    <row r="8" spans="1:25" ht="15.75" x14ac:dyDescent="0.25">
      <c r="A8" s="89" t="s">
        <v>199</v>
      </c>
      <c r="B8" s="90">
        <v>1</v>
      </c>
      <c r="C8" s="89" t="str">
        <f>IF(COUNTIF(ДОЗА,B8),"випадок",IF(COUNTIF(ДОЗИ,B8),"випадки","випадків"))</f>
        <v>випадок</v>
      </c>
      <c r="D8" s="89"/>
      <c r="E8" s="89"/>
      <c r="F8" s="260" t="s">
        <v>201</v>
      </c>
      <c r="G8" s="260"/>
      <c r="H8" s="260"/>
      <c r="I8" s="260"/>
      <c r="J8" s="260"/>
      <c r="K8" s="89" t="s">
        <v>202</v>
      </c>
      <c r="L8" s="260" t="s">
        <v>203</v>
      </c>
      <c r="M8" s="260"/>
      <c r="N8" s="260"/>
      <c r="O8" s="91"/>
      <c r="P8" s="92"/>
      <c r="Q8" s="89"/>
      <c r="R8" s="89"/>
      <c r="S8" s="89"/>
      <c r="T8" s="89"/>
      <c r="U8" s="89"/>
      <c r="V8" s="89"/>
      <c r="W8" s="89"/>
      <c r="X8" s="89"/>
      <c r="Y8" s="89"/>
    </row>
    <row r="9" spans="1:25" x14ac:dyDescent="0.25">
      <c r="A9" s="247" t="s">
        <v>206</v>
      </c>
      <c r="B9" s="246" t="s">
        <v>207</v>
      </c>
      <c r="C9" s="246"/>
      <c r="D9" s="246"/>
      <c r="E9" s="246"/>
      <c r="F9" s="249" t="s">
        <v>208</v>
      </c>
      <c r="G9" s="249"/>
      <c r="H9" s="249"/>
      <c r="I9" s="257" t="s">
        <v>209</v>
      </c>
      <c r="J9" s="257"/>
      <c r="K9" s="257"/>
      <c r="L9" s="257"/>
      <c r="M9" s="261" t="s">
        <v>210</v>
      </c>
      <c r="N9" s="261"/>
      <c r="O9" s="261"/>
      <c r="P9" s="262"/>
      <c r="Q9" s="251" t="s">
        <v>211</v>
      </c>
      <c r="R9" s="251"/>
      <c r="S9" s="251"/>
      <c r="T9" s="251"/>
      <c r="U9" s="251" t="s">
        <v>212</v>
      </c>
      <c r="V9" s="251"/>
      <c r="W9" s="251"/>
      <c r="X9" s="251"/>
      <c r="Y9" s="251"/>
    </row>
    <row r="10" spans="1:25" x14ac:dyDescent="0.25">
      <c r="A10" s="248"/>
      <c r="B10" s="246"/>
      <c r="C10" s="246"/>
      <c r="D10" s="246"/>
      <c r="E10" s="246"/>
      <c r="F10" s="250"/>
      <c r="G10" s="250"/>
      <c r="H10" s="250"/>
      <c r="I10" s="257"/>
      <c r="J10" s="257"/>
      <c r="K10" s="257"/>
      <c r="L10" s="257"/>
      <c r="M10" s="263"/>
      <c r="N10" s="263"/>
      <c r="O10" s="263"/>
      <c r="P10" s="264"/>
      <c r="Q10" s="251"/>
      <c r="R10" s="251"/>
      <c r="S10" s="251"/>
      <c r="T10" s="251"/>
      <c r="U10" s="251"/>
      <c r="V10" s="251"/>
      <c r="W10" s="251"/>
      <c r="X10" s="251"/>
      <c r="Y10" s="251"/>
    </row>
    <row r="11" spans="1:25" ht="15" customHeight="1" x14ac:dyDescent="0.25">
      <c r="A11" s="245">
        <v>1</v>
      </c>
      <c r="B11" s="246" t="s">
        <v>509</v>
      </c>
      <c r="C11" s="246"/>
      <c r="D11" s="246"/>
      <c r="E11" s="246"/>
      <c r="F11" s="246" t="s">
        <v>510</v>
      </c>
      <c r="G11" s="246"/>
      <c r="H11" s="246"/>
      <c r="I11" s="246" t="s">
        <v>214</v>
      </c>
      <c r="J11" s="246"/>
      <c r="K11" s="246"/>
      <c r="L11" s="246"/>
      <c r="M11" s="246" t="s">
        <v>215</v>
      </c>
      <c r="N11" s="246"/>
      <c r="O11" s="246"/>
      <c r="P11" s="246"/>
      <c r="Q11" s="257" t="s">
        <v>48</v>
      </c>
      <c r="R11" s="257"/>
      <c r="S11" s="257"/>
      <c r="T11" s="257"/>
      <c r="U11" s="246" t="s">
        <v>511</v>
      </c>
      <c r="V11" s="246"/>
      <c r="W11" s="246"/>
      <c r="X11" s="246"/>
      <c r="Y11" s="246"/>
    </row>
    <row r="12" spans="1:25" ht="15" customHeight="1" x14ac:dyDescent="0.25">
      <c r="A12" s="245"/>
      <c r="B12" s="246"/>
      <c r="C12" s="246"/>
      <c r="D12" s="246"/>
      <c r="E12" s="246"/>
      <c r="F12" s="246"/>
      <c r="G12" s="246"/>
      <c r="H12" s="246"/>
      <c r="I12" s="246"/>
      <c r="J12" s="246"/>
      <c r="K12" s="246"/>
      <c r="L12" s="246"/>
      <c r="M12" s="246"/>
      <c r="N12" s="246"/>
      <c r="O12" s="246"/>
      <c r="P12" s="246"/>
      <c r="Q12" s="257"/>
      <c r="R12" s="257"/>
      <c r="S12" s="257"/>
      <c r="T12" s="257"/>
      <c r="U12" s="246"/>
      <c r="V12" s="246"/>
      <c r="W12" s="246"/>
      <c r="X12" s="246"/>
      <c r="Y12" s="246"/>
    </row>
    <row r="13" spans="1:25" ht="15" customHeight="1" x14ac:dyDescent="0.25">
      <c r="A13" s="245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57"/>
      <c r="R13" s="257"/>
      <c r="S13" s="257"/>
      <c r="T13" s="257"/>
      <c r="U13" s="246"/>
      <c r="V13" s="246"/>
      <c r="W13" s="246"/>
      <c r="X13" s="246"/>
      <c r="Y13" s="246"/>
    </row>
    <row r="14" spans="1:25" ht="15" customHeight="1" x14ac:dyDescent="0.25">
      <c r="A14" s="245"/>
      <c r="B14" s="246"/>
      <c r="C14" s="246"/>
      <c r="D14" s="246"/>
      <c r="E14" s="246"/>
      <c r="F14" s="246"/>
      <c r="G14" s="246"/>
      <c r="H14" s="246"/>
      <c r="I14" s="246"/>
      <c r="J14" s="246"/>
      <c r="K14" s="246"/>
      <c r="L14" s="246"/>
      <c r="M14" s="246"/>
      <c r="N14" s="246"/>
      <c r="O14" s="246"/>
      <c r="P14" s="246"/>
      <c r="Q14" s="257"/>
      <c r="R14" s="257"/>
      <c r="S14" s="257"/>
      <c r="T14" s="257"/>
      <c r="U14" s="246"/>
      <c r="V14" s="246"/>
      <c r="W14" s="246"/>
      <c r="X14" s="246"/>
      <c r="Y14" s="246"/>
    </row>
    <row r="15" spans="1:25" ht="15" customHeight="1" x14ac:dyDescent="0.25">
      <c r="A15" s="245"/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57"/>
      <c r="R15" s="257"/>
      <c r="S15" s="257"/>
      <c r="T15" s="257"/>
      <c r="U15" s="246"/>
      <c r="V15" s="246"/>
      <c r="W15" s="246"/>
      <c r="X15" s="246"/>
      <c r="Y15" s="246"/>
    </row>
    <row r="16" spans="1:25" ht="15.75" x14ac:dyDescent="0.25">
      <c r="A16" s="112"/>
      <c r="B16" s="113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4"/>
      <c r="R16" s="114"/>
      <c r="S16" s="114"/>
      <c r="T16" s="114"/>
      <c r="U16" s="113"/>
      <c r="V16" s="113"/>
      <c r="W16" s="113"/>
      <c r="X16" s="113"/>
      <c r="Y16" s="113"/>
    </row>
    <row r="17" spans="1:25" ht="15.75" x14ac:dyDescent="0.25">
      <c r="A17" s="69"/>
      <c r="B17" s="70"/>
      <c r="C17" s="71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23"/>
      <c r="R17" s="23"/>
      <c r="S17" s="23"/>
      <c r="T17" s="23"/>
      <c r="U17" s="23"/>
      <c r="V17" s="23"/>
      <c r="W17" s="23"/>
      <c r="X17" s="23"/>
      <c r="Y17" s="23"/>
    </row>
    <row r="18" spans="1:25" ht="15.75" x14ac:dyDescent="0.25">
      <c r="A18" s="72" t="s">
        <v>149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31"/>
      <c r="R18" s="31"/>
      <c r="S18" s="31"/>
      <c r="T18" s="31"/>
      <c r="U18" s="31"/>
      <c r="V18" s="31"/>
      <c r="W18" s="31"/>
      <c r="X18" s="31"/>
      <c r="Y18" s="31"/>
    </row>
    <row r="19" spans="1:25" ht="15.75" x14ac:dyDescent="0.25">
      <c r="A19" s="31"/>
      <c r="B19" s="31" t="s">
        <v>150</v>
      </c>
      <c r="C19" s="31"/>
      <c r="D19" s="31"/>
      <c r="E19" s="31"/>
      <c r="F19" s="31"/>
      <c r="G19" s="236">
        <f>'Акт собаки R'!E12</f>
        <v>10</v>
      </c>
      <c r="H19" s="236"/>
      <c r="I19" s="31" t="s">
        <v>151</v>
      </c>
      <c r="J19" s="31"/>
      <c r="K19" s="31"/>
      <c r="L19" s="31"/>
      <c r="M19" s="31"/>
      <c r="N19" s="31"/>
      <c r="O19" s="31"/>
      <c r="P19" s="31"/>
      <c r="Q19" s="236"/>
      <c r="R19" s="236"/>
      <c r="S19" s="31"/>
      <c r="U19" s="31"/>
      <c r="Y19" s="31"/>
    </row>
    <row r="20" spans="1:25" ht="15.75" x14ac:dyDescent="0.25">
      <c r="A20" s="31"/>
      <c r="B20" s="31" t="s">
        <v>152</v>
      </c>
      <c r="C20" s="31"/>
      <c r="D20" s="31"/>
      <c r="E20" s="31"/>
      <c r="F20" s="31"/>
      <c r="G20" s="31"/>
      <c r="H20" s="236">
        <f>'Акт собаки L'!I13</f>
        <v>20</v>
      </c>
      <c r="I20" s="236"/>
      <c r="J20" s="31" t="s">
        <v>151</v>
      </c>
      <c r="L20" s="31"/>
      <c r="M20" s="31"/>
      <c r="Q20" s="31"/>
      <c r="R20" s="31"/>
      <c r="S20" s="31"/>
      <c r="T20" s="31"/>
      <c r="U20" s="31"/>
      <c r="V20" s="31"/>
      <c r="W20" s="31"/>
      <c r="X20" s="31"/>
      <c r="Y20" s="31"/>
    </row>
    <row r="21" spans="1:25" ht="15.75" x14ac:dyDescent="0.25">
      <c r="A21" s="31"/>
      <c r="B21" s="31" t="s">
        <v>153</v>
      </c>
      <c r="C21" s="31"/>
      <c r="D21" s="31"/>
      <c r="E21" s="31"/>
      <c r="F21" s="31"/>
      <c r="G21" s="31"/>
      <c r="H21" s="236">
        <f>'Акт собаки L'!I13</f>
        <v>20</v>
      </c>
      <c r="I21" s="236"/>
      <c r="J21" s="31" t="s">
        <v>151</v>
      </c>
      <c r="L21" s="31"/>
      <c r="M21" s="31"/>
      <c r="Q21" s="31"/>
      <c r="R21" s="31"/>
      <c r="S21" s="31"/>
      <c r="T21" s="31"/>
      <c r="U21" s="31"/>
      <c r="V21" s="31"/>
      <c r="W21" s="31"/>
      <c r="X21" s="31"/>
      <c r="Y21" s="31"/>
    </row>
    <row r="22" spans="1:25" ht="15.75" x14ac:dyDescent="0.25">
      <c r="A22" s="50" t="s">
        <v>154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spans="1:25" ht="15.75" x14ac:dyDescent="0.25">
      <c r="A23" s="50"/>
      <c r="B23" s="31" t="s">
        <v>150</v>
      </c>
      <c r="C23" s="31"/>
      <c r="D23" s="31"/>
      <c r="E23" s="31"/>
      <c r="G23" s="236">
        <f>'Акт коты R'!E13</f>
        <v>7</v>
      </c>
      <c r="H23" s="236"/>
      <c r="I23" s="31" t="s">
        <v>151</v>
      </c>
      <c r="J23" s="31"/>
      <c r="K23" s="31"/>
      <c r="L23" s="31"/>
      <c r="M23" s="31"/>
      <c r="N23" s="31"/>
      <c r="O23" s="31"/>
      <c r="P23" s="31"/>
      <c r="Q23" s="236"/>
      <c r="R23" s="236"/>
      <c r="S23" s="31"/>
      <c r="T23" s="31"/>
      <c r="V23" s="31"/>
    </row>
    <row r="24" spans="1:25" ht="15.75" x14ac:dyDescent="0.25">
      <c r="A24" s="50"/>
      <c r="B24" s="31" t="s">
        <v>155</v>
      </c>
      <c r="C24" s="31"/>
      <c r="D24" s="31"/>
      <c r="E24" s="31"/>
      <c r="F24" s="31"/>
      <c r="G24" s="31"/>
      <c r="H24" s="31"/>
      <c r="I24" s="31"/>
      <c r="J24" s="236">
        <f>'Акт коты PCHCh'!E13</f>
        <v>12</v>
      </c>
      <c r="K24" s="236"/>
      <c r="L24" s="31" t="s">
        <v>151</v>
      </c>
      <c r="N24" s="31"/>
      <c r="O24" s="31"/>
      <c r="S24" s="31"/>
      <c r="T24" s="31"/>
      <c r="U24" s="31"/>
      <c r="V24" s="31"/>
      <c r="W24" s="31"/>
      <c r="X24" s="31"/>
      <c r="Y24" s="31"/>
    </row>
    <row r="25" spans="1:25" ht="15.75" x14ac:dyDescent="0.25">
      <c r="A25" s="50"/>
      <c r="B25" s="31" t="s">
        <v>156</v>
      </c>
      <c r="C25" s="31"/>
      <c r="D25" s="31"/>
      <c r="E25" s="31"/>
      <c r="F25" s="31"/>
      <c r="G25" s="31"/>
      <c r="H25" s="31"/>
      <c r="I25" s="31"/>
      <c r="J25" s="236">
        <f>J24</f>
        <v>12</v>
      </c>
      <c r="K25" s="236"/>
      <c r="L25" s="31" t="s">
        <v>151</v>
      </c>
      <c r="N25" s="31"/>
      <c r="O25" s="31"/>
      <c r="S25" s="31"/>
      <c r="T25" s="31"/>
      <c r="U25" s="31"/>
      <c r="V25" s="31"/>
      <c r="W25" s="31"/>
      <c r="X25" s="31"/>
      <c r="Y25" s="31"/>
    </row>
    <row r="26" spans="1:25" ht="18.75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</row>
    <row r="27" spans="1:25" ht="18.75" x14ac:dyDescent="0.3">
      <c r="J27" s="258"/>
      <c r="K27" s="258"/>
      <c r="L27" s="258"/>
      <c r="M27" s="258"/>
      <c r="N27" s="258"/>
      <c r="O27" s="52"/>
      <c r="Q27" s="259" t="s">
        <v>157</v>
      </c>
      <c r="R27" s="259"/>
      <c r="S27" s="259"/>
      <c r="T27" s="259"/>
      <c r="U27" s="259"/>
      <c r="V27" s="259"/>
      <c r="W27" s="259"/>
      <c r="X27" s="259"/>
      <c r="Y27" s="259"/>
    </row>
  </sheetData>
  <mergeCells count="32">
    <mergeCell ref="Q11:T15"/>
    <mergeCell ref="U11:Y15"/>
    <mergeCell ref="J27:N27"/>
    <mergeCell ref="Q27:Y27"/>
    <mergeCell ref="H21:I21"/>
    <mergeCell ref="G23:H23"/>
    <mergeCell ref="Q23:R23"/>
    <mergeCell ref="J24:K24"/>
    <mergeCell ref="J25:K25"/>
    <mergeCell ref="G19:H19"/>
    <mergeCell ref="Q19:R19"/>
    <mergeCell ref="H20:I20"/>
    <mergeCell ref="F11:H15"/>
    <mergeCell ref="I11:L15"/>
    <mergeCell ref="M11:P15"/>
    <mergeCell ref="Q9:T10"/>
    <mergeCell ref="U9:Y10"/>
    <mergeCell ref="A1:Y1"/>
    <mergeCell ref="A5:D5"/>
    <mergeCell ref="E5:I5"/>
    <mergeCell ref="M5:N5"/>
    <mergeCell ref="D3:I3"/>
    <mergeCell ref="J3:K3"/>
    <mergeCell ref="F8:J8"/>
    <mergeCell ref="L8:N8"/>
    <mergeCell ref="I9:L10"/>
    <mergeCell ref="M9:P10"/>
    <mergeCell ref="A11:A15"/>
    <mergeCell ref="B11:E15"/>
    <mergeCell ref="A9:A10"/>
    <mergeCell ref="B9:E10"/>
    <mergeCell ref="F9:H10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51"/>
  <sheetViews>
    <sheetView topLeftCell="A25" workbookViewId="0">
      <selection activeCell="O36" sqref="O36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8" t="s">
        <v>116</v>
      </c>
    </row>
    <row r="2" spans="1:45" ht="15.75" x14ac:dyDescent="0.25">
      <c r="V2" s="53" t="s">
        <v>109</v>
      </c>
      <c r="W2" t="s">
        <v>110</v>
      </c>
      <c r="AB2" s="28" t="s">
        <v>114</v>
      </c>
      <c r="AI2" s="64" t="s">
        <v>177</v>
      </c>
      <c r="AQ2" s="115" t="s">
        <v>260</v>
      </c>
      <c r="AS2" t="s">
        <v>261</v>
      </c>
    </row>
    <row r="3" spans="1:45" ht="15.75" x14ac:dyDescent="0.25">
      <c r="A3" s="44" t="s">
        <v>162</v>
      </c>
      <c r="B3" s="1"/>
      <c r="C3" s="1"/>
      <c r="D3" s="1"/>
      <c r="E3" s="1"/>
      <c r="F3" s="1"/>
      <c r="G3" s="1"/>
      <c r="H3" s="1"/>
      <c r="N3" s="1"/>
      <c r="O3" s="1"/>
      <c r="Q3" s="216"/>
      <c r="R3" s="216"/>
      <c r="S3" s="216"/>
      <c r="V3" s="53" t="s">
        <v>111</v>
      </c>
      <c r="W3" s="1" t="s">
        <v>113</v>
      </c>
      <c r="AB3" s="28" t="s">
        <v>119</v>
      </c>
      <c r="AI3" s="64" t="s">
        <v>184</v>
      </c>
      <c r="AQ3" s="115">
        <v>1</v>
      </c>
      <c r="AS3" s="115">
        <v>2</v>
      </c>
    </row>
    <row r="4" spans="1:45" ht="15.75" x14ac:dyDescent="0.25">
      <c r="A4" s="44" t="s">
        <v>164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165</v>
      </c>
      <c r="AB4" s="28" t="s">
        <v>158</v>
      </c>
      <c r="AI4" s="64" t="s">
        <v>185</v>
      </c>
      <c r="AQ4" s="115">
        <v>21</v>
      </c>
      <c r="AS4" s="115">
        <v>3</v>
      </c>
    </row>
    <row r="5" spans="1:45" ht="15.75" x14ac:dyDescent="0.25">
      <c r="A5" s="44" t="s">
        <v>166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115</v>
      </c>
      <c r="AI5" s="64" t="s">
        <v>178</v>
      </c>
      <c r="AQ5" s="115">
        <v>31</v>
      </c>
      <c r="AS5" s="115">
        <v>4</v>
      </c>
    </row>
    <row r="6" spans="1:45" ht="15.75" x14ac:dyDescent="0.25">
      <c r="A6" s="1" t="s">
        <v>254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17" t="s">
        <v>245</v>
      </c>
      <c r="R6" s="217"/>
      <c r="S6" s="217"/>
      <c r="AB6" s="28" t="s">
        <v>118</v>
      </c>
      <c r="AI6" s="64" t="s">
        <v>161</v>
      </c>
      <c r="AQ6" s="115">
        <v>41</v>
      </c>
      <c r="AS6" s="115">
        <v>22</v>
      </c>
    </row>
    <row r="7" spans="1:45" ht="15.75" x14ac:dyDescent="0.25">
      <c r="A7" s="1"/>
      <c r="B7" s="1" t="s">
        <v>123</v>
      </c>
      <c r="C7" s="1"/>
      <c r="D7" s="1"/>
      <c r="E7" s="1"/>
      <c r="F7" s="217" t="s">
        <v>193</v>
      </c>
      <c r="G7" s="217"/>
      <c r="H7" s="217"/>
      <c r="I7" s="16"/>
      <c r="J7" s="17"/>
      <c r="K7" s="28" t="s">
        <v>135</v>
      </c>
      <c r="L7" s="17"/>
      <c r="M7" s="17"/>
      <c r="N7" s="1"/>
      <c r="O7" s="18"/>
      <c r="P7" s="19"/>
      <c r="R7" s="43" t="s">
        <v>21</v>
      </c>
      <c r="S7" s="19" t="s">
        <v>77</v>
      </c>
      <c r="AB7" s="28" t="s">
        <v>163</v>
      </c>
      <c r="AI7" s="64" t="s">
        <v>176</v>
      </c>
      <c r="AQ7" s="115">
        <v>51</v>
      </c>
      <c r="AS7" s="115">
        <v>23</v>
      </c>
    </row>
    <row r="8" spans="1:45" ht="15.75" x14ac:dyDescent="0.25">
      <c r="A8" s="1"/>
      <c r="B8" s="1"/>
      <c r="C8" s="1"/>
      <c r="D8" s="1"/>
      <c r="E8" s="1"/>
      <c r="F8" s="95"/>
      <c r="G8" s="95"/>
      <c r="H8" s="95"/>
      <c r="I8" s="16"/>
      <c r="J8" s="17"/>
      <c r="K8" s="28"/>
      <c r="L8" s="17"/>
      <c r="M8" s="17"/>
      <c r="N8" s="1"/>
      <c r="O8" s="18"/>
      <c r="P8" s="19"/>
      <c r="R8" s="43"/>
      <c r="S8" s="19"/>
      <c r="AB8" s="28" t="s">
        <v>131</v>
      </c>
      <c r="AI8" s="64" t="s">
        <v>180</v>
      </c>
      <c r="AQ8" s="115">
        <v>61</v>
      </c>
      <c r="AS8" s="115">
        <v>24</v>
      </c>
    </row>
    <row r="9" spans="1:45" ht="15.75" x14ac:dyDescent="0.25">
      <c r="A9" s="1"/>
      <c r="B9" s="1"/>
      <c r="C9" s="1"/>
      <c r="D9" s="1"/>
      <c r="E9" s="1"/>
      <c r="F9" s="95"/>
      <c r="G9" s="95"/>
      <c r="H9" s="95"/>
      <c r="I9" s="16"/>
      <c r="J9" s="17"/>
      <c r="K9" s="28"/>
      <c r="L9" s="17"/>
      <c r="M9" s="17"/>
      <c r="N9" s="1"/>
      <c r="O9" s="18"/>
      <c r="P9" s="19"/>
      <c r="R9" s="43"/>
      <c r="S9" s="19"/>
      <c r="AB9" s="28" t="s">
        <v>108</v>
      </c>
      <c r="AI9" s="64" t="s">
        <v>175</v>
      </c>
      <c r="AQ9" s="115">
        <v>71</v>
      </c>
      <c r="AS9" s="115">
        <v>32</v>
      </c>
    </row>
    <row r="10" spans="1:45" ht="15.75" x14ac:dyDescent="0.25">
      <c r="A10" s="44" t="s">
        <v>167</v>
      </c>
      <c r="B10" s="10"/>
      <c r="C10" s="1"/>
      <c r="D10" s="1"/>
      <c r="E10" s="1"/>
      <c r="F10" s="1"/>
      <c r="G10" s="16"/>
      <c r="H10" s="16"/>
      <c r="AB10" s="28" t="s">
        <v>130</v>
      </c>
      <c r="AI10" s="64" t="s">
        <v>179</v>
      </c>
      <c r="AQ10" s="115">
        <v>81</v>
      </c>
      <c r="AS10" s="115">
        <v>33</v>
      </c>
    </row>
    <row r="11" spans="1:45" ht="15.75" x14ac:dyDescent="0.25">
      <c r="A11" s="44" t="s">
        <v>168</v>
      </c>
      <c r="B11" s="10"/>
      <c r="C11" s="1"/>
      <c r="D11" s="1"/>
      <c r="E11" s="1"/>
      <c r="F11" s="1"/>
      <c r="G11" s="16"/>
      <c r="H11" s="16"/>
      <c r="AB11" s="28" t="s">
        <v>117</v>
      </c>
      <c r="AI11" s="64" t="s">
        <v>133</v>
      </c>
      <c r="AQ11" s="115">
        <v>91</v>
      </c>
      <c r="AS11" s="115">
        <v>34</v>
      </c>
    </row>
    <row r="12" spans="1:45" ht="15.75" x14ac:dyDescent="0.25">
      <c r="A12" s="44" t="s">
        <v>169</v>
      </c>
      <c r="B12" s="10"/>
      <c r="C12" s="1"/>
      <c r="D12" s="1"/>
      <c r="E12" s="1"/>
      <c r="F12" s="1"/>
      <c r="G12" s="16"/>
      <c r="H12" s="16"/>
      <c r="AB12" s="28" t="s">
        <v>112</v>
      </c>
      <c r="AI12" s="64" t="s">
        <v>181</v>
      </c>
      <c r="AQ12" s="115">
        <v>101</v>
      </c>
      <c r="AS12" s="115">
        <v>42</v>
      </c>
    </row>
    <row r="13" spans="1:45" ht="15.75" x14ac:dyDescent="0.25">
      <c r="A13" s="44" t="s">
        <v>170</v>
      </c>
      <c r="B13" s="10"/>
      <c r="C13" s="1"/>
      <c r="D13" s="1"/>
      <c r="E13" s="1"/>
      <c r="F13" s="1"/>
      <c r="G13" s="16"/>
      <c r="H13" s="16"/>
      <c r="AB13" s="28" t="s">
        <v>132</v>
      </c>
      <c r="AQ13" s="115">
        <v>121</v>
      </c>
      <c r="AS13" s="115">
        <v>43</v>
      </c>
    </row>
    <row r="14" spans="1:45" ht="15.75" x14ac:dyDescent="0.25">
      <c r="A14" s="44"/>
      <c r="B14" s="10"/>
      <c r="C14" s="1"/>
      <c r="D14" s="1"/>
      <c r="E14" s="1"/>
      <c r="F14" s="1"/>
      <c r="G14" s="16"/>
      <c r="H14" s="16"/>
      <c r="AB14" s="28" t="s">
        <v>140</v>
      </c>
      <c r="AQ14" s="115">
        <v>131</v>
      </c>
      <c r="AS14" s="115">
        <v>44</v>
      </c>
    </row>
    <row r="15" spans="1:45" ht="15.75" x14ac:dyDescent="0.25">
      <c r="A15" s="44"/>
      <c r="B15" s="1"/>
      <c r="C15" s="1"/>
      <c r="D15" s="1"/>
      <c r="E15" s="1"/>
      <c r="F15" s="55"/>
      <c r="G15" s="29"/>
      <c r="H15" s="29"/>
      <c r="L15" s="28"/>
      <c r="M15" s="64"/>
      <c r="N15" s="28"/>
      <c r="O15" s="28"/>
      <c r="AB15" s="28" t="s">
        <v>159</v>
      </c>
      <c r="AQ15" s="115">
        <v>141</v>
      </c>
      <c r="AS15" s="115">
        <v>52</v>
      </c>
    </row>
    <row r="16" spans="1:45" ht="15.75" x14ac:dyDescent="0.25">
      <c r="A16" s="65"/>
      <c r="B16" s="46"/>
      <c r="C16" s="39"/>
      <c r="D16" s="39"/>
      <c r="E16" s="39"/>
      <c r="F16" s="39"/>
      <c r="G16" s="47"/>
      <c r="H16" s="47"/>
      <c r="L16" s="28"/>
      <c r="M16" s="64"/>
      <c r="N16" s="28"/>
      <c r="O16" s="28"/>
      <c r="AB16" s="28" t="s">
        <v>182</v>
      </c>
      <c r="AQ16" s="115">
        <v>151</v>
      </c>
      <c r="AS16" s="115">
        <v>53</v>
      </c>
    </row>
    <row r="17" spans="1:45" ht="15.75" x14ac:dyDescent="0.25">
      <c r="A17" s="65"/>
      <c r="B17" s="39"/>
      <c r="C17" s="39"/>
      <c r="D17" s="39"/>
      <c r="E17" s="39"/>
      <c r="F17" s="56"/>
      <c r="G17" s="48"/>
      <c r="H17" s="48"/>
      <c r="L17" s="28"/>
      <c r="M17" s="64"/>
      <c r="N17" s="28"/>
      <c r="O17" s="28"/>
      <c r="AB17" s="64" t="s">
        <v>183</v>
      </c>
      <c r="AQ17" s="115">
        <v>161</v>
      </c>
      <c r="AS17" s="115">
        <v>54</v>
      </c>
    </row>
    <row r="18" spans="1:45" ht="15.75" x14ac:dyDescent="0.25">
      <c r="A18" s="65"/>
      <c r="B18" s="39"/>
      <c r="C18" s="39"/>
      <c r="D18" s="39"/>
      <c r="E18" s="39"/>
      <c r="F18" s="96"/>
      <c r="G18" s="48"/>
      <c r="H18" s="48"/>
      <c r="L18" s="28"/>
      <c r="M18" s="64"/>
      <c r="N18" s="28"/>
      <c r="O18" s="28"/>
      <c r="AQ18" s="115">
        <v>171</v>
      </c>
      <c r="AS18" s="115">
        <v>62</v>
      </c>
    </row>
    <row r="19" spans="1:45" ht="15.75" x14ac:dyDescent="0.25">
      <c r="A19" s="1" t="s">
        <v>248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94" t="s">
        <v>249</v>
      </c>
      <c r="N19" s="194"/>
      <c r="O19" s="194"/>
      <c r="P19" s="13" t="s">
        <v>122</v>
      </c>
      <c r="Q19" s="26"/>
      <c r="R19" s="26"/>
      <c r="S19" s="1"/>
      <c r="T19" s="274">
        <v>44652</v>
      </c>
      <c r="U19" s="274"/>
      <c r="V19" s="274"/>
      <c r="AQ19" s="115">
        <v>181</v>
      </c>
      <c r="AS19" s="115">
        <v>63</v>
      </c>
    </row>
    <row r="20" spans="1:45" ht="15.75" x14ac:dyDescent="0.25">
      <c r="A20" s="1"/>
      <c r="B20" s="1" t="s">
        <v>76</v>
      </c>
      <c r="C20" s="1"/>
      <c r="D20" s="1"/>
      <c r="E20" s="1"/>
      <c r="F20" s="1"/>
      <c r="G20" s="17"/>
      <c r="H20" s="17"/>
      <c r="I20" s="27">
        <v>1</v>
      </c>
      <c r="J20" s="28" t="s">
        <v>77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15">
        <v>191</v>
      </c>
      <c r="AS20" s="115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15">
        <v>72</v>
      </c>
    </row>
    <row r="22" spans="1:45" ht="15.75" x14ac:dyDescent="0.25">
      <c r="A22" s="1" t="s">
        <v>252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94">
        <v>185827</v>
      </c>
      <c r="Q22" s="194"/>
      <c r="R22" s="194"/>
      <c r="S22" s="13" t="s">
        <v>122</v>
      </c>
      <c r="T22" s="26"/>
      <c r="U22" s="26"/>
      <c r="V22" s="1"/>
      <c r="W22" s="274">
        <v>44621</v>
      </c>
      <c r="X22" s="274"/>
      <c r="Y22" s="274"/>
      <c r="AS22" s="115">
        <v>73</v>
      </c>
    </row>
    <row r="23" spans="1:45" ht="15.75" x14ac:dyDescent="0.25">
      <c r="A23" s="1"/>
      <c r="B23" s="1" t="s">
        <v>76</v>
      </c>
      <c r="C23" s="1"/>
      <c r="D23" s="1"/>
      <c r="E23" s="1"/>
      <c r="F23" s="1"/>
      <c r="G23" s="17"/>
      <c r="H23" s="17"/>
      <c r="I23" s="27">
        <v>1</v>
      </c>
      <c r="J23" s="28" t="s">
        <v>77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15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15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15">
        <v>83</v>
      </c>
    </row>
    <row r="26" spans="1:45" ht="15.75" x14ac:dyDescent="0.25">
      <c r="A26" s="44" t="s">
        <v>171</v>
      </c>
      <c r="B26" s="10"/>
      <c r="C26" s="1"/>
      <c r="D26" s="1"/>
      <c r="E26" s="1"/>
      <c r="F26" s="1"/>
      <c r="G26" s="16"/>
      <c r="H26" s="16"/>
      <c r="L26" s="28"/>
      <c r="M26" s="64"/>
      <c r="N26" s="28"/>
      <c r="O26" s="28"/>
      <c r="AS26" s="115">
        <v>84</v>
      </c>
    </row>
    <row r="27" spans="1:45" ht="15.75" x14ac:dyDescent="0.25">
      <c r="A27" s="44" t="s">
        <v>172</v>
      </c>
      <c r="B27" s="10"/>
      <c r="C27" s="1"/>
      <c r="D27" s="1"/>
      <c r="E27" s="1"/>
      <c r="F27" s="1"/>
      <c r="G27" s="16"/>
      <c r="H27" s="16"/>
      <c r="M27" s="64"/>
      <c r="N27" s="28"/>
      <c r="O27" s="28"/>
      <c r="AS27" s="115">
        <v>92</v>
      </c>
    </row>
    <row r="28" spans="1:45" ht="15.75" x14ac:dyDescent="0.25">
      <c r="A28" s="44" t="s">
        <v>171</v>
      </c>
      <c r="B28" s="10"/>
      <c r="C28" s="1"/>
      <c r="D28" s="1"/>
      <c r="E28" s="1"/>
      <c r="F28" s="1"/>
      <c r="G28" s="16"/>
      <c r="H28" s="16"/>
      <c r="K28" s="64"/>
      <c r="M28" s="64"/>
      <c r="N28" s="28"/>
      <c r="O28" s="28"/>
      <c r="AS28" s="115">
        <v>93</v>
      </c>
    </row>
    <row r="29" spans="1:45" ht="15.75" x14ac:dyDescent="0.25">
      <c r="A29" s="44" t="s">
        <v>172</v>
      </c>
      <c r="B29" s="10"/>
      <c r="C29" s="1"/>
      <c r="D29" s="1"/>
      <c r="E29" s="1"/>
      <c r="F29" s="1"/>
      <c r="G29" s="16"/>
      <c r="H29" s="16"/>
      <c r="K29" s="64"/>
      <c r="M29" s="64"/>
      <c r="N29" s="28"/>
      <c r="O29" s="28"/>
      <c r="AS29" s="115">
        <v>94</v>
      </c>
    </row>
    <row r="30" spans="1:45" ht="15.75" x14ac:dyDescent="0.25">
      <c r="A30" s="44" t="s">
        <v>173</v>
      </c>
      <c r="B30" s="1"/>
      <c r="C30" s="1"/>
      <c r="D30" s="1"/>
      <c r="E30" s="1"/>
      <c r="F30" s="54"/>
      <c r="G30" s="45"/>
      <c r="H30" s="45"/>
      <c r="K30" s="64"/>
      <c r="M30" s="64"/>
      <c r="N30" s="28"/>
      <c r="O30" s="28"/>
      <c r="AS30" s="115">
        <v>102</v>
      </c>
    </row>
    <row r="31" spans="1:45" ht="15.75" x14ac:dyDescent="0.25">
      <c r="A31" s="39"/>
      <c r="B31" s="39"/>
      <c r="C31" s="39"/>
      <c r="D31" s="39"/>
      <c r="E31" s="39"/>
      <c r="F31" s="56"/>
      <c r="G31" s="48"/>
      <c r="H31" s="48"/>
      <c r="K31" s="64"/>
      <c r="M31" s="64"/>
      <c r="N31" s="28"/>
      <c r="O31" s="28"/>
      <c r="AS31" s="115">
        <v>103</v>
      </c>
    </row>
    <row r="32" spans="1:45" ht="15" customHeight="1" x14ac:dyDescent="0.25">
      <c r="A32" s="66"/>
      <c r="B32" s="1"/>
      <c r="C32" s="1"/>
      <c r="D32" s="1"/>
      <c r="E32" s="1"/>
      <c r="F32" s="54"/>
      <c r="G32" s="45"/>
      <c r="H32" s="45"/>
      <c r="K32" s="64"/>
      <c r="M32" s="64"/>
      <c r="N32" s="28"/>
      <c r="O32" s="28"/>
      <c r="AS32" s="115">
        <v>104</v>
      </c>
    </row>
    <row r="33" spans="1:45" ht="15.75" x14ac:dyDescent="0.25">
      <c r="A33" s="1" t="s">
        <v>174</v>
      </c>
      <c r="B33" s="10"/>
      <c r="C33" s="1"/>
      <c r="D33" s="1"/>
      <c r="E33" s="1"/>
      <c r="F33" s="1"/>
      <c r="G33" s="16"/>
      <c r="H33" s="16"/>
      <c r="K33" s="64"/>
      <c r="M33" s="64"/>
      <c r="N33" s="28"/>
      <c r="O33" s="28"/>
      <c r="AS33" s="115">
        <v>122</v>
      </c>
    </row>
    <row r="34" spans="1:45" ht="15.75" x14ac:dyDescent="0.25">
      <c r="A34" s="1"/>
      <c r="B34" s="1"/>
      <c r="C34" s="1"/>
      <c r="D34" s="1"/>
      <c r="E34" s="1"/>
      <c r="F34" s="45"/>
      <c r="G34" s="45"/>
      <c r="H34" s="45"/>
      <c r="K34" s="64"/>
      <c r="M34" s="64"/>
      <c r="N34" s="28"/>
      <c r="O34" s="28"/>
      <c r="AS34" s="115">
        <v>123</v>
      </c>
    </row>
    <row r="35" spans="1:45" ht="15.75" x14ac:dyDescent="0.25">
      <c r="A35" s="1" t="s">
        <v>196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40"/>
      <c r="O35" s="240"/>
      <c r="P35" s="240"/>
      <c r="Q35" s="88"/>
      <c r="S35" s="29"/>
      <c r="T35" s="31"/>
      <c r="AS35" s="115">
        <v>124</v>
      </c>
    </row>
    <row r="36" spans="1:45" ht="15.75" x14ac:dyDescent="0.25">
      <c r="A36" s="1"/>
      <c r="B36" s="1"/>
      <c r="C36" s="1"/>
      <c r="D36" s="1"/>
      <c r="E36" s="1"/>
      <c r="F36" s="240"/>
      <c r="G36" s="240"/>
      <c r="H36" s="240"/>
      <c r="I36" s="240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15">
        <v>132</v>
      </c>
    </row>
    <row r="37" spans="1:45" ht="15.75" x14ac:dyDescent="0.25">
      <c r="A37" s="39"/>
      <c r="B37" s="39"/>
      <c r="C37" s="39"/>
      <c r="D37" s="39"/>
      <c r="E37" s="39"/>
      <c r="F37" s="56"/>
      <c r="G37" s="48"/>
      <c r="H37" s="48"/>
      <c r="K37" s="64"/>
      <c r="M37" s="64"/>
      <c r="N37" s="28"/>
      <c r="O37" s="28"/>
      <c r="AS37" s="115">
        <v>133</v>
      </c>
    </row>
    <row r="38" spans="1:45" ht="15.75" x14ac:dyDescent="0.25">
      <c r="A38" s="266" t="s">
        <v>145</v>
      </c>
      <c r="B38" s="266"/>
      <c r="C38" s="266"/>
      <c r="D38" s="266"/>
      <c r="E38" s="267" t="s">
        <v>219</v>
      </c>
      <c r="F38" s="267"/>
      <c r="G38" s="267"/>
      <c r="H38" s="267"/>
      <c r="I38" s="267"/>
      <c r="J38" s="89" t="s">
        <v>146</v>
      </c>
      <c r="K38" s="89"/>
      <c r="L38" s="273" t="s">
        <v>227</v>
      </c>
      <c r="M38" s="273"/>
      <c r="N38" s="273"/>
      <c r="O38" s="92" t="s">
        <v>147</v>
      </c>
      <c r="P38" s="89"/>
      <c r="Q38" s="89" t="s">
        <v>148</v>
      </c>
      <c r="R38" s="89"/>
      <c r="S38" s="89"/>
      <c r="T38" s="89"/>
      <c r="U38" s="89"/>
      <c r="V38" s="89"/>
      <c r="W38" s="89"/>
      <c r="X38" s="89"/>
      <c r="Y38" s="89"/>
      <c r="AS38" s="115">
        <v>134</v>
      </c>
    </row>
    <row r="39" spans="1:45" ht="15.75" x14ac:dyDescent="0.25">
      <c r="A39" s="93"/>
      <c r="B39" s="92" t="s">
        <v>220</v>
      </c>
      <c r="C39" s="89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AS39" s="115">
        <v>142</v>
      </c>
    </row>
    <row r="40" spans="1:45" ht="15.75" x14ac:dyDescent="0.25">
      <c r="A40" s="93"/>
      <c r="B40" s="92" t="s">
        <v>221</v>
      </c>
      <c r="C40" s="89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AS40" s="115">
        <v>143</v>
      </c>
    </row>
    <row r="41" spans="1:45" ht="15.75" x14ac:dyDescent="0.25">
      <c r="A41" s="89" t="s">
        <v>199</v>
      </c>
      <c r="B41" s="90">
        <v>1</v>
      </c>
      <c r="C41" s="89" t="s">
        <v>200</v>
      </c>
      <c r="D41" s="89"/>
      <c r="E41" s="89"/>
      <c r="F41" s="260" t="s">
        <v>201</v>
      </c>
      <c r="G41" s="260"/>
      <c r="H41" s="260"/>
      <c r="I41" s="260"/>
      <c r="J41" s="260"/>
      <c r="K41" s="89" t="s">
        <v>202</v>
      </c>
      <c r="L41" s="260" t="s">
        <v>203</v>
      </c>
      <c r="M41" s="260"/>
      <c r="N41" s="260"/>
      <c r="O41" s="91"/>
      <c r="P41" s="92"/>
      <c r="Q41" s="89"/>
      <c r="R41" s="89"/>
      <c r="S41" s="89"/>
      <c r="T41" s="89"/>
      <c r="U41" s="89"/>
      <c r="V41" s="89"/>
      <c r="W41" s="89"/>
      <c r="X41" s="89"/>
      <c r="Y41" s="89"/>
      <c r="AS41" s="115">
        <v>144</v>
      </c>
    </row>
    <row r="42" spans="1:45" ht="15.75" x14ac:dyDescent="0.25">
      <c r="A42" s="89" t="s">
        <v>199</v>
      </c>
      <c r="B42" s="90">
        <v>1</v>
      </c>
      <c r="C42" s="89" t="s">
        <v>204</v>
      </c>
      <c r="D42" s="89"/>
      <c r="E42" s="89"/>
      <c r="F42" s="260" t="s">
        <v>205</v>
      </c>
      <c r="G42" s="260"/>
      <c r="H42" s="260"/>
      <c r="I42" s="260"/>
      <c r="J42" s="260"/>
      <c r="K42" s="89" t="s">
        <v>202</v>
      </c>
      <c r="L42" s="260" t="s">
        <v>203</v>
      </c>
      <c r="M42" s="260"/>
      <c r="N42" s="260"/>
      <c r="O42" s="91"/>
      <c r="P42" s="92"/>
      <c r="Q42" s="89"/>
      <c r="R42" s="89"/>
      <c r="S42" s="89"/>
      <c r="T42" s="89"/>
      <c r="U42" s="89"/>
      <c r="V42" s="89"/>
      <c r="W42" s="89"/>
      <c r="X42" s="89"/>
      <c r="Y42" s="89"/>
      <c r="AS42" s="115">
        <v>152</v>
      </c>
    </row>
    <row r="43" spans="1:45" ht="15" customHeight="1" x14ac:dyDescent="0.25">
      <c r="A43" s="268" t="s">
        <v>206</v>
      </c>
      <c r="B43" s="270" t="s">
        <v>207</v>
      </c>
      <c r="C43" s="270"/>
      <c r="D43" s="270"/>
      <c r="E43" s="270"/>
      <c r="F43" s="272" t="s">
        <v>208</v>
      </c>
      <c r="G43" s="272"/>
      <c r="H43" s="272"/>
      <c r="I43" s="272"/>
      <c r="J43" s="271" t="s">
        <v>209</v>
      </c>
      <c r="K43" s="271"/>
      <c r="L43" s="271"/>
      <c r="M43" s="271"/>
      <c r="N43" s="271" t="s">
        <v>210</v>
      </c>
      <c r="O43" s="271"/>
      <c r="P43" s="271"/>
      <c r="Q43" s="271"/>
      <c r="R43" s="272" t="s">
        <v>211</v>
      </c>
      <c r="S43" s="272"/>
      <c r="T43" s="272"/>
      <c r="U43" s="272"/>
      <c r="V43" s="272" t="s">
        <v>212</v>
      </c>
      <c r="W43" s="272"/>
      <c r="X43" s="272"/>
      <c r="Y43" s="272"/>
      <c r="Z43" s="272"/>
    </row>
    <row r="44" spans="1:45" x14ac:dyDescent="0.25">
      <c r="A44" s="269"/>
      <c r="B44" s="270"/>
      <c r="C44" s="270"/>
      <c r="D44" s="270"/>
      <c r="E44" s="270"/>
      <c r="F44" s="272"/>
      <c r="G44" s="272"/>
      <c r="H44" s="272"/>
      <c r="I44" s="272"/>
      <c r="J44" s="271"/>
      <c r="K44" s="271"/>
      <c r="L44" s="271"/>
      <c r="M44" s="271"/>
      <c r="N44" s="271"/>
      <c r="O44" s="271"/>
      <c r="P44" s="271"/>
      <c r="Q44" s="271"/>
      <c r="R44" s="272"/>
      <c r="S44" s="272"/>
      <c r="T44" s="272"/>
      <c r="U44" s="272"/>
      <c r="V44" s="272"/>
      <c r="W44" s="272"/>
      <c r="X44" s="272"/>
      <c r="Y44" s="272"/>
      <c r="Z44" s="272"/>
    </row>
    <row r="45" spans="1:45" ht="60" customHeight="1" x14ac:dyDescent="0.25">
      <c r="A45" s="137">
        <v>1</v>
      </c>
      <c r="B45" s="265" t="s">
        <v>213</v>
      </c>
      <c r="C45" s="265"/>
      <c r="D45" s="265"/>
      <c r="E45" s="265"/>
      <c r="F45" s="265" t="s">
        <v>228</v>
      </c>
      <c r="G45" s="265"/>
      <c r="H45" s="265"/>
      <c r="I45" s="265"/>
      <c r="J45" s="265" t="s">
        <v>214</v>
      </c>
      <c r="K45" s="265"/>
      <c r="L45" s="265"/>
      <c r="M45" s="265"/>
      <c r="N45" s="265" t="s">
        <v>215</v>
      </c>
      <c r="O45" s="265"/>
      <c r="P45" s="265"/>
      <c r="Q45" s="265"/>
      <c r="R45" s="265" t="s">
        <v>48</v>
      </c>
      <c r="S45" s="265"/>
      <c r="T45" s="265"/>
      <c r="U45" s="265"/>
      <c r="V45" s="265" t="s">
        <v>216</v>
      </c>
      <c r="W45" s="265"/>
      <c r="X45" s="265"/>
      <c r="Y45" s="265"/>
      <c r="Z45" s="265"/>
    </row>
    <row r="46" spans="1:45" ht="60" customHeight="1" x14ac:dyDescent="0.25">
      <c r="A46" s="137">
        <v>2</v>
      </c>
      <c r="B46" s="265" t="s">
        <v>222</v>
      </c>
      <c r="C46" s="265"/>
      <c r="D46" s="265"/>
      <c r="E46" s="265"/>
      <c r="F46" s="265" t="s">
        <v>223</v>
      </c>
      <c r="G46" s="265"/>
      <c r="H46" s="265"/>
      <c r="I46" s="265"/>
      <c r="J46" s="265" t="s">
        <v>224</v>
      </c>
      <c r="K46" s="265"/>
      <c r="L46" s="265"/>
      <c r="M46" s="265"/>
      <c r="N46" s="265" t="s">
        <v>225</v>
      </c>
      <c r="O46" s="265"/>
      <c r="P46" s="265"/>
      <c r="Q46" s="265"/>
      <c r="R46" s="265" t="s">
        <v>47</v>
      </c>
      <c r="S46" s="265"/>
      <c r="T46" s="265"/>
      <c r="U46" s="265"/>
      <c r="V46" s="265" t="s">
        <v>226</v>
      </c>
      <c r="W46" s="265"/>
      <c r="X46" s="265"/>
      <c r="Y46" s="265"/>
      <c r="Z46" s="265"/>
    </row>
    <row r="47" spans="1:45" ht="60" customHeight="1" x14ac:dyDescent="0.25">
      <c r="A47" s="137">
        <v>3</v>
      </c>
      <c r="B47" s="265" t="s">
        <v>512</v>
      </c>
      <c r="C47" s="265"/>
      <c r="D47" s="265"/>
      <c r="E47" s="265"/>
      <c r="F47" s="265" t="s">
        <v>232</v>
      </c>
      <c r="G47" s="265"/>
      <c r="H47" s="265"/>
      <c r="I47" s="265"/>
      <c r="J47" s="265" t="s">
        <v>230</v>
      </c>
      <c r="K47" s="265"/>
      <c r="L47" s="265"/>
      <c r="M47" s="265"/>
      <c r="N47" s="265" t="s">
        <v>233</v>
      </c>
      <c r="O47" s="265"/>
      <c r="P47" s="265"/>
      <c r="Q47" s="265"/>
      <c r="R47" s="265" t="s">
        <v>50</v>
      </c>
      <c r="S47" s="265"/>
      <c r="T47" s="265"/>
      <c r="U47" s="265"/>
      <c r="V47" s="265" t="s">
        <v>231</v>
      </c>
      <c r="W47" s="265"/>
      <c r="X47" s="265"/>
      <c r="Y47" s="265"/>
      <c r="Z47" s="265"/>
    </row>
    <row r="48" spans="1:45" ht="60" customHeight="1" x14ac:dyDescent="0.25">
      <c r="A48" s="137">
        <v>4</v>
      </c>
      <c r="B48" s="265" t="s">
        <v>217</v>
      </c>
      <c r="C48" s="265"/>
      <c r="D48" s="265"/>
      <c r="E48" s="265"/>
      <c r="F48" s="265" t="s">
        <v>218</v>
      </c>
      <c r="G48" s="265"/>
      <c r="H48" s="265"/>
      <c r="I48" s="265"/>
      <c r="J48" s="265" t="s">
        <v>230</v>
      </c>
      <c r="K48" s="265"/>
      <c r="L48" s="265"/>
      <c r="M48" s="265"/>
      <c r="N48" s="265" t="s">
        <v>229</v>
      </c>
      <c r="O48" s="265"/>
      <c r="P48" s="265"/>
      <c r="Q48" s="265"/>
      <c r="R48" s="265" t="s">
        <v>50</v>
      </c>
      <c r="S48" s="265"/>
      <c r="T48" s="265"/>
      <c r="U48" s="265"/>
      <c r="V48" s="265" t="s">
        <v>231</v>
      </c>
      <c r="W48" s="265"/>
      <c r="X48" s="265"/>
      <c r="Y48" s="265"/>
      <c r="Z48" s="265"/>
    </row>
    <row r="49" spans="1:26" ht="60" customHeight="1" x14ac:dyDescent="0.25">
      <c r="A49" s="137">
        <v>5</v>
      </c>
      <c r="B49" s="265" t="s">
        <v>234</v>
      </c>
      <c r="C49" s="265"/>
      <c r="D49" s="265"/>
      <c r="E49" s="265"/>
      <c r="F49" s="265" t="s">
        <v>235</v>
      </c>
      <c r="G49" s="265"/>
      <c r="H49" s="265"/>
      <c r="I49" s="265"/>
      <c r="J49" s="265" t="s">
        <v>230</v>
      </c>
      <c r="K49" s="265"/>
      <c r="L49" s="265"/>
      <c r="M49" s="265"/>
      <c r="N49" s="265" t="s">
        <v>236</v>
      </c>
      <c r="O49" s="265"/>
      <c r="P49" s="265"/>
      <c r="Q49" s="265"/>
      <c r="R49" s="265" t="s">
        <v>237</v>
      </c>
      <c r="S49" s="265"/>
      <c r="T49" s="265"/>
      <c r="U49" s="265"/>
      <c r="V49" s="265" t="s">
        <v>238</v>
      </c>
      <c r="W49" s="265"/>
      <c r="X49" s="265"/>
      <c r="Y49" s="265"/>
      <c r="Z49" s="265"/>
    </row>
    <row r="50" spans="1:26" ht="60" customHeight="1" x14ac:dyDescent="0.25">
      <c r="A50" s="137">
        <v>6</v>
      </c>
      <c r="B50" s="265" t="s">
        <v>239</v>
      </c>
      <c r="C50" s="265"/>
      <c r="D50" s="265"/>
      <c r="E50" s="265"/>
      <c r="F50" s="265" t="s">
        <v>240</v>
      </c>
      <c r="G50" s="265"/>
      <c r="H50" s="265"/>
      <c r="I50" s="265"/>
      <c r="J50" s="265" t="s">
        <v>241</v>
      </c>
      <c r="K50" s="265"/>
      <c r="L50" s="265"/>
      <c r="M50" s="265"/>
      <c r="N50" s="265" t="s">
        <v>242</v>
      </c>
      <c r="O50" s="265"/>
      <c r="P50" s="265"/>
      <c r="Q50" s="265"/>
      <c r="R50" s="265" t="s">
        <v>43</v>
      </c>
      <c r="S50" s="265"/>
      <c r="T50" s="265"/>
      <c r="U50" s="265"/>
      <c r="V50" s="265" t="s">
        <v>243</v>
      </c>
      <c r="W50" s="265"/>
      <c r="X50" s="265"/>
      <c r="Y50" s="265"/>
      <c r="Z50" s="265"/>
    </row>
    <row r="51" spans="1:26" ht="60" customHeight="1" x14ac:dyDescent="0.25">
      <c r="A51" s="137">
        <v>7</v>
      </c>
      <c r="B51" s="265"/>
      <c r="C51" s="265"/>
      <c r="D51" s="265"/>
      <c r="E51" s="265"/>
      <c r="F51" s="265"/>
      <c r="G51" s="265"/>
      <c r="H51" s="265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</row>
  </sheetData>
  <sortState xmlns:xlrd2="http://schemas.microsoft.com/office/spreadsheetml/2017/richdata2" ref="M2:M37">
    <sortCondition ref="M2"/>
  </sortState>
  <mergeCells count="65">
    <mergeCell ref="V43:Z44"/>
    <mergeCell ref="R43:U44"/>
    <mergeCell ref="L38:N38"/>
    <mergeCell ref="T19:V19"/>
    <mergeCell ref="P22:R22"/>
    <mergeCell ref="W22:Y22"/>
    <mergeCell ref="F41:J41"/>
    <mergeCell ref="L41:N41"/>
    <mergeCell ref="F42:J42"/>
    <mergeCell ref="L42:N42"/>
    <mergeCell ref="A43:A44"/>
    <mergeCell ref="B43:E44"/>
    <mergeCell ref="N43:Q44"/>
    <mergeCell ref="J43:M44"/>
    <mergeCell ref="F43:I44"/>
    <mergeCell ref="Q3:S3"/>
    <mergeCell ref="N35:P35"/>
    <mergeCell ref="F36:I36"/>
    <mergeCell ref="A38:D38"/>
    <mergeCell ref="E38:I38"/>
    <mergeCell ref="M19:O19"/>
    <mergeCell ref="Q6:S6"/>
    <mergeCell ref="F7:H7"/>
    <mergeCell ref="B46:E46"/>
    <mergeCell ref="V45:Z45"/>
    <mergeCell ref="R45:U45"/>
    <mergeCell ref="R46:U46"/>
    <mergeCell ref="V46:Z46"/>
    <mergeCell ref="B45:E45"/>
    <mergeCell ref="B49:E49"/>
    <mergeCell ref="B48:E48"/>
    <mergeCell ref="R47:U47"/>
    <mergeCell ref="V47:Z47"/>
    <mergeCell ref="N48:Q48"/>
    <mergeCell ref="R48:U48"/>
    <mergeCell ref="V48:Z48"/>
    <mergeCell ref="B47:E47"/>
    <mergeCell ref="F49:I49"/>
    <mergeCell ref="J49:M49"/>
    <mergeCell ref="N49:Q49"/>
    <mergeCell ref="R49:U49"/>
    <mergeCell ref="V49:Z49"/>
    <mergeCell ref="F47:I47"/>
    <mergeCell ref="J47:M47"/>
    <mergeCell ref="N47:Q47"/>
    <mergeCell ref="F48:I48"/>
    <mergeCell ref="J48:M48"/>
    <mergeCell ref="N45:Q45"/>
    <mergeCell ref="J45:M45"/>
    <mergeCell ref="F45:I45"/>
    <mergeCell ref="F46:I46"/>
    <mergeCell ref="J46:M46"/>
    <mergeCell ref="N46:Q46"/>
    <mergeCell ref="V50:Z50"/>
    <mergeCell ref="B51:E51"/>
    <mergeCell ref="F51:I51"/>
    <mergeCell ref="J51:M51"/>
    <mergeCell ref="N51:Q51"/>
    <mergeCell ref="R51:U51"/>
    <mergeCell ref="V51:Z51"/>
    <mergeCell ref="B50:E50"/>
    <mergeCell ref="F50:I50"/>
    <mergeCell ref="J50:M50"/>
    <mergeCell ref="N50:Q50"/>
    <mergeCell ref="R50:U50"/>
  </mergeCells>
  <phoneticPr fontId="30" type="noConversion"/>
  <pageMargins left="0.7" right="0.7" top="0.75" bottom="0.75" header="0.3" footer="0.3"/>
  <pageSetup paperSize="9" orientation="portrait" horizontalDpi="4294967293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7" sqref="A7:V8"/>
    </sheetView>
  </sheetViews>
  <sheetFormatPr defaultRowHeight="15" x14ac:dyDescent="0.25"/>
  <cols>
    <col min="1" max="28" width="3.7109375" customWidth="1"/>
  </cols>
  <sheetData>
    <row r="3" spans="1:28" ht="15.75" x14ac:dyDescent="0.25">
      <c r="A3" s="118" t="s">
        <v>74</v>
      </c>
      <c r="B3" s="118"/>
      <c r="C3" s="118"/>
      <c r="D3" s="118"/>
      <c r="E3" s="118"/>
      <c r="F3" s="118"/>
      <c r="G3" s="118"/>
      <c r="H3" s="118"/>
      <c r="I3" s="118"/>
      <c r="J3" s="118"/>
      <c r="K3" s="122"/>
      <c r="L3" s="122"/>
      <c r="M3" s="122"/>
      <c r="N3" s="118"/>
      <c r="O3" s="118"/>
      <c r="P3" s="118"/>
      <c r="Q3" s="118"/>
      <c r="R3" s="118"/>
      <c r="S3" s="118"/>
      <c r="T3" s="118"/>
      <c r="U3" s="118"/>
      <c r="V3" s="118"/>
    </row>
    <row r="4" spans="1:28" ht="15.75" x14ac:dyDescent="0.25">
      <c r="A4" s="118" t="s">
        <v>244</v>
      </c>
      <c r="B4" s="123"/>
      <c r="C4" s="122"/>
      <c r="D4" s="122"/>
      <c r="E4" s="122"/>
      <c r="F4" s="124"/>
      <c r="G4" s="124"/>
      <c r="H4" s="124"/>
      <c r="I4" s="124"/>
      <c r="J4" s="124"/>
      <c r="K4" s="124"/>
      <c r="L4" s="124"/>
      <c r="M4" s="204" t="s">
        <v>194</v>
      </c>
      <c r="N4" s="204"/>
      <c r="O4" s="204"/>
      <c r="P4" s="122" t="s">
        <v>122</v>
      </c>
      <c r="Q4" s="125"/>
      <c r="R4" s="125"/>
      <c r="S4" s="118"/>
      <c r="T4" s="211">
        <v>44470</v>
      </c>
      <c r="U4" s="211"/>
      <c r="V4" s="211"/>
    </row>
    <row r="5" spans="1:28" ht="15.75" x14ac:dyDescent="0.25">
      <c r="A5" s="118"/>
      <c r="B5" s="118" t="s">
        <v>76</v>
      </c>
      <c r="C5" s="118"/>
      <c r="D5" s="118"/>
      <c r="E5" s="118"/>
      <c r="F5" s="118"/>
      <c r="G5" s="124"/>
      <c r="H5" s="124"/>
      <c r="I5" s="126">
        <v>2</v>
      </c>
      <c r="J5" s="212" t="str">
        <f>IF(COUNTIF(ДОЗА,I5),"доза",IF(COUNTIF(ДОЗИ,I5),"дози","доз"))</f>
        <v>дози</v>
      </c>
      <c r="K5" s="212"/>
      <c r="L5" s="124"/>
      <c r="M5" s="124"/>
      <c r="N5" s="118"/>
      <c r="O5" s="127"/>
      <c r="P5" s="128"/>
      <c r="Q5" s="128"/>
      <c r="R5" s="128"/>
      <c r="S5" s="118"/>
      <c r="T5" s="118"/>
      <c r="U5" s="118"/>
      <c r="V5" s="118"/>
    </row>
    <row r="6" spans="1:28" ht="15.75" x14ac:dyDescent="0.25">
      <c r="A6" s="118"/>
      <c r="B6" s="118"/>
      <c r="C6" s="118"/>
      <c r="D6" s="118"/>
      <c r="E6" s="118"/>
      <c r="F6" s="118"/>
      <c r="G6" s="124"/>
      <c r="H6" s="124"/>
      <c r="I6" s="126"/>
      <c r="J6" s="129"/>
      <c r="K6" s="124"/>
      <c r="L6" s="124"/>
      <c r="M6" s="124"/>
      <c r="N6" s="118"/>
      <c r="O6" s="127"/>
      <c r="P6" s="128"/>
      <c r="Q6" s="128"/>
      <c r="R6" s="128"/>
      <c r="S6" s="118"/>
      <c r="T6" s="118"/>
      <c r="U6" s="118"/>
      <c r="V6" s="118"/>
    </row>
    <row r="7" spans="1:28" ht="15.75" x14ac:dyDescent="0.25">
      <c r="A7" s="118" t="s">
        <v>248</v>
      </c>
      <c r="B7" s="119"/>
      <c r="C7" s="118"/>
      <c r="D7" s="118"/>
      <c r="E7" s="118"/>
      <c r="F7" s="118"/>
      <c r="G7" s="124"/>
      <c r="H7" s="124"/>
      <c r="I7" s="124"/>
      <c r="J7" s="124"/>
      <c r="K7" s="124"/>
      <c r="L7" s="124"/>
      <c r="M7" s="203" t="s">
        <v>249</v>
      </c>
      <c r="N7" s="203"/>
      <c r="O7" s="203"/>
      <c r="P7" s="122" t="s">
        <v>122</v>
      </c>
      <c r="Q7" s="125"/>
      <c r="R7" s="125"/>
      <c r="S7" s="118"/>
      <c r="T7" s="211">
        <v>44652</v>
      </c>
      <c r="U7" s="211"/>
      <c r="V7" s="211"/>
    </row>
    <row r="8" spans="1:28" ht="15.75" x14ac:dyDescent="0.25">
      <c r="A8" s="118"/>
      <c r="B8" s="118" t="s">
        <v>76</v>
      </c>
      <c r="C8" s="118"/>
      <c r="D8" s="118"/>
      <c r="E8" s="118"/>
      <c r="F8" s="118"/>
      <c r="G8" s="124"/>
      <c r="H8" s="124"/>
      <c r="I8" s="126">
        <v>1</v>
      </c>
      <c r="J8" s="212" t="str">
        <f>IF(COUNTIF(ДОЗА,I8),"доза",IF(COUNTIF(ДОЗИ,I8),"дози","доз"))</f>
        <v>доза</v>
      </c>
      <c r="K8" s="212"/>
      <c r="L8" s="118"/>
      <c r="M8" s="118"/>
      <c r="N8" s="118"/>
      <c r="O8" s="118"/>
      <c r="P8" s="124"/>
      <c r="Q8" s="124"/>
      <c r="R8" s="126"/>
      <c r="S8" s="129"/>
      <c r="T8" s="124"/>
      <c r="U8" s="118"/>
      <c r="V8" s="118"/>
    </row>
    <row r="9" spans="1:28" ht="15.75" x14ac:dyDescent="0.25">
      <c r="A9" s="118"/>
      <c r="B9" s="118"/>
      <c r="C9" s="118"/>
      <c r="D9" s="118"/>
      <c r="E9" s="118"/>
      <c r="F9" s="118"/>
      <c r="G9" s="124"/>
      <c r="H9" s="124"/>
      <c r="I9" s="126"/>
      <c r="J9" s="136"/>
      <c r="K9" s="136"/>
      <c r="L9" s="118"/>
      <c r="M9" s="118"/>
      <c r="N9" s="118"/>
      <c r="O9" s="118"/>
      <c r="P9" s="124"/>
      <c r="Q9" s="124"/>
      <c r="R9" s="126"/>
      <c r="S9" s="129"/>
      <c r="T9" s="124"/>
      <c r="U9" s="118"/>
      <c r="V9" s="118"/>
    </row>
    <row r="11" spans="1:28" x14ac:dyDescent="0.25">
      <c r="A11" t="s">
        <v>206</v>
      </c>
      <c r="B11" t="s">
        <v>278</v>
      </c>
    </row>
    <row r="12" spans="1:28" ht="15.75" x14ac:dyDescent="0.25">
      <c r="B12" t="s">
        <v>279</v>
      </c>
      <c r="L12" s="118" t="s">
        <v>76</v>
      </c>
      <c r="M12" s="118"/>
      <c r="N12" s="118"/>
      <c r="O12" s="118"/>
      <c r="P12" s="118"/>
      <c r="Q12" s="124"/>
      <c r="R12" s="124"/>
      <c r="S12" s="126" t="s">
        <v>280</v>
      </c>
      <c r="T12" s="212" t="str">
        <f>IF(COUNTIF(ДОЗА,S12),"доза",IF(COUNTIF(ДОЗИ,S12),"дози","доз"))</f>
        <v>доз</v>
      </c>
      <c r="U12" s="212"/>
    </row>
    <row r="14" spans="1:28" x14ac:dyDescent="0.25">
      <c r="A14" s="275">
        <v>1</v>
      </c>
      <c r="B14" s="280" t="s">
        <v>275</v>
      </c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1"/>
      <c r="N14" s="281"/>
      <c r="O14" s="281"/>
      <c r="P14" s="281"/>
      <c r="Q14" s="281"/>
      <c r="R14" s="281"/>
      <c r="S14" s="281"/>
      <c r="T14" s="281"/>
      <c r="U14" s="281"/>
      <c r="V14" s="281"/>
      <c r="W14" s="281"/>
      <c r="X14" s="281"/>
      <c r="Y14" s="281"/>
      <c r="Z14" s="281"/>
      <c r="AA14" s="281"/>
      <c r="AB14" s="282"/>
    </row>
    <row r="15" spans="1:28" x14ac:dyDescent="0.25">
      <c r="A15" s="276"/>
      <c r="B15" s="277" t="s">
        <v>290</v>
      </c>
      <c r="C15" s="278"/>
      <c r="D15" s="278"/>
      <c r="E15" s="278"/>
      <c r="F15" s="278"/>
      <c r="G15" s="278"/>
      <c r="H15" s="278"/>
      <c r="I15" s="279"/>
      <c r="J15" s="277" t="s">
        <v>268</v>
      </c>
      <c r="K15" s="278"/>
      <c r="L15" s="278"/>
      <c r="M15" s="278"/>
      <c r="N15" s="278"/>
      <c r="O15" s="279"/>
      <c r="P15" s="277"/>
      <c r="Q15" s="278"/>
      <c r="R15" s="278"/>
      <c r="S15" s="278"/>
      <c r="T15" s="278"/>
      <c r="U15" s="278"/>
      <c r="V15" s="278"/>
      <c r="W15" s="278"/>
      <c r="X15" s="278"/>
      <c r="Y15" s="278"/>
      <c r="Z15" s="278"/>
      <c r="AA15" s="278"/>
      <c r="AB15" s="279"/>
    </row>
    <row r="16" spans="1:28" x14ac:dyDescent="0.25">
      <c r="A16" s="275">
        <v>2</v>
      </c>
      <c r="B16" s="277"/>
      <c r="C16" s="278"/>
      <c r="D16" s="278"/>
      <c r="E16" s="278"/>
      <c r="F16" s="278"/>
      <c r="G16" s="278"/>
      <c r="H16" s="278"/>
      <c r="I16" s="278"/>
      <c r="J16" s="278"/>
      <c r="K16" s="278"/>
      <c r="L16" s="278"/>
      <c r="M16" s="278"/>
      <c r="N16" s="278"/>
      <c r="O16" s="278"/>
      <c r="P16" s="278"/>
      <c r="Q16" s="278"/>
      <c r="R16" s="278"/>
      <c r="S16" s="278"/>
      <c r="T16" s="278"/>
      <c r="U16" s="278"/>
      <c r="V16" s="278"/>
      <c r="W16" s="278"/>
      <c r="X16" s="278"/>
      <c r="Y16" s="278"/>
      <c r="Z16" s="278"/>
      <c r="AA16" s="278"/>
      <c r="AB16" s="279"/>
    </row>
    <row r="17" spans="1:28" x14ac:dyDescent="0.25">
      <c r="A17" s="276"/>
      <c r="B17" s="277" t="s">
        <v>290</v>
      </c>
      <c r="C17" s="278"/>
      <c r="D17" s="278"/>
      <c r="E17" s="278"/>
      <c r="F17" s="278"/>
      <c r="G17" s="278"/>
      <c r="H17" s="278"/>
      <c r="I17" s="279"/>
      <c r="J17" s="277"/>
      <c r="K17" s="278"/>
      <c r="L17" s="278"/>
      <c r="M17" s="278"/>
      <c r="N17" s="278"/>
      <c r="O17" s="279"/>
      <c r="P17" s="277"/>
      <c r="Q17" s="278"/>
      <c r="R17" s="278"/>
      <c r="S17" s="278"/>
      <c r="T17" s="278"/>
      <c r="U17" s="278"/>
      <c r="V17" s="278"/>
      <c r="W17" s="278"/>
      <c r="X17" s="278"/>
      <c r="Y17" s="278"/>
      <c r="Z17" s="278"/>
      <c r="AA17" s="278"/>
      <c r="AB17" s="279"/>
    </row>
    <row r="18" spans="1:28" x14ac:dyDescent="0.25">
      <c r="A18" s="275">
        <v>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</row>
    <row r="19" spans="1:28" x14ac:dyDescent="0.25">
      <c r="A19" s="276"/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</row>
    <row r="20" spans="1:28" x14ac:dyDescent="0.25">
      <c r="A20" s="275">
        <v>4</v>
      </c>
      <c r="B20" s="137"/>
      <c r="C20" s="137"/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</row>
    <row r="21" spans="1:28" x14ac:dyDescent="0.25">
      <c r="A21" s="276"/>
      <c r="B21" s="137"/>
      <c r="C21" s="137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37"/>
      <c r="O21" s="137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</row>
    <row r="22" spans="1:28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topLeftCell="A4" workbookViewId="0">
      <selection activeCell="F2" sqref="F2:I5"/>
    </sheetView>
  </sheetViews>
  <sheetFormatPr defaultRowHeight="15" x14ac:dyDescent="0.25"/>
  <cols>
    <col min="1" max="1" width="5.5703125" style="141" customWidth="1"/>
    <col min="2" max="2" width="39.7109375" style="141" bestFit="1" customWidth="1"/>
    <col min="3" max="3" width="22.5703125" style="141" customWidth="1"/>
    <col min="4" max="5" width="9.140625" style="141"/>
    <col min="6" max="6" width="33" style="141" customWidth="1"/>
    <col min="7" max="7" width="33.7109375" style="141" customWidth="1"/>
    <col min="8" max="8" width="31.5703125" style="141" customWidth="1"/>
    <col min="9" max="9" width="34.5703125" style="141" bestFit="1" customWidth="1"/>
    <col min="10" max="16384" width="9.140625" style="141"/>
  </cols>
  <sheetData>
    <row r="2" spans="1:9" x14ac:dyDescent="0.25">
      <c r="B2" s="138" t="s">
        <v>291</v>
      </c>
      <c r="F2" s="142" t="s">
        <v>291</v>
      </c>
      <c r="G2" s="142" t="s">
        <v>265</v>
      </c>
      <c r="H2" s="142" t="s">
        <v>276</v>
      </c>
      <c r="I2" s="147" t="s">
        <v>272</v>
      </c>
    </row>
    <row r="3" spans="1:9" x14ac:dyDescent="0.25">
      <c r="B3" s="138" t="s">
        <v>265</v>
      </c>
      <c r="F3" s="138" t="s">
        <v>266</v>
      </c>
      <c r="G3" s="138" t="s">
        <v>271</v>
      </c>
      <c r="H3" s="138" t="s">
        <v>269</v>
      </c>
      <c r="I3" s="146"/>
    </row>
    <row r="4" spans="1:9" x14ac:dyDescent="0.25">
      <c r="B4" s="138" t="s">
        <v>264</v>
      </c>
      <c r="F4" s="138" t="s">
        <v>267</v>
      </c>
      <c r="G4" s="138"/>
      <c r="H4" s="138" t="s">
        <v>270</v>
      </c>
      <c r="I4" s="146"/>
    </row>
    <row r="5" spans="1:9" x14ac:dyDescent="0.25">
      <c r="B5" s="138" t="s">
        <v>272</v>
      </c>
      <c r="F5" s="138" t="s">
        <v>268</v>
      </c>
      <c r="G5" s="138"/>
      <c r="H5" s="138"/>
      <c r="I5" s="146"/>
    </row>
    <row r="6" spans="1:9" x14ac:dyDescent="0.25">
      <c r="B6" s="138" t="s">
        <v>272</v>
      </c>
    </row>
    <row r="7" spans="1:9" x14ac:dyDescent="0.25">
      <c r="B7" s="138" t="s">
        <v>273</v>
      </c>
    </row>
    <row r="8" spans="1:9" x14ac:dyDescent="0.25">
      <c r="B8" s="138" t="s">
        <v>274</v>
      </c>
    </row>
    <row r="10" spans="1:9" x14ac:dyDescent="0.25">
      <c r="A10" s="143"/>
      <c r="B10" s="139" t="s">
        <v>281</v>
      </c>
      <c r="C10" s="139" t="s">
        <v>277</v>
      </c>
      <c r="F10" s="138"/>
    </row>
    <row r="11" spans="1:9" x14ac:dyDescent="0.25">
      <c r="A11" s="144">
        <v>1</v>
      </c>
      <c r="B11" s="143" t="s">
        <v>265</v>
      </c>
      <c r="C11" s="143" t="s">
        <v>271</v>
      </c>
    </row>
    <row r="12" spans="1:9" x14ac:dyDescent="0.25">
      <c r="A12" s="144">
        <v>2</v>
      </c>
      <c r="B12" s="143" t="s">
        <v>272</v>
      </c>
      <c r="C12" s="143"/>
    </row>
    <row r="13" spans="1:9" x14ac:dyDescent="0.25">
      <c r="A13" s="144">
        <v>3</v>
      </c>
      <c r="B13" s="143"/>
      <c r="C13" s="143"/>
    </row>
    <row r="14" spans="1:9" x14ac:dyDescent="0.25">
      <c r="A14" s="144">
        <v>4</v>
      </c>
      <c r="B14" s="143"/>
      <c r="C14" s="143"/>
    </row>
    <row r="16" spans="1:9" x14ac:dyDescent="0.25">
      <c r="C16" s="138" t="s">
        <v>282</v>
      </c>
    </row>
    <row r="17" spans="3:3" x14ac:dyDescent="0.25">
      <c r="C17" s="140" t="s">
        <v>283</v>
      </c>
    </row>
    <row r="18" spans="3:3" x14ac:dyDescent="0.25">
      <c r="C18" s="138" t="s">
        <v>292</v>
      </c>
    </row>
    <row r="19" spans="3:3" x14ac:dyDescent="0.25">
      <c r="C19" s="138" t="s">
        <v>293</v>
      </c>
    </row>
    <row r="20" spans="3:3" x14ac:dyDescent="0.25">
      <c r="C20" s="140" t="s">
        <v>284</v>
      </c>
    </row>
    <row r="21" spans="3:3" x14ac:dyDescent="0.25">
      <c r="C21" s="138" t="s">
        <v>294</v>
      </c>
    </row>
    <row r="22" spans="3:3" x14ac:dyDescent="0.25">
      <c r="C22" s="138" t="s">
        <v>285</v>
      </c>
    </row>
    <row r="23" spans="3:3" x14ac:dyDescent="0.25">
      <c r="C23" s="138" t="s">
        <v>286</v>
      </c>
    </row>
    <row r="24" spans="3:3" x14ac:dyDescent="0.25">
      <c r="C24" s="138" t="s">
        <v>295</v>
      </c>
    </row>
    <row r="25" spans="3:3" x14ac:dyDescent="0.25">
      <c r="C25" s="138" t="s">
        <v>287</v>
      </c>
    </row>
    <row r="26" spans="3:3" x14ac:dyDescent="0.25">
      <c r="C26" s="138" t="s">
        <v>288</v>
      </c>
    </row>
    <row r="27" spans="3:3" x14ac:dyDescent="0.25">
      <c r="C27" s="138" t="s">
        <v>289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48" t="s">
        <v>316</v>
      </c>
      <c r="C1" s="148" t="s">
        <v>315</v>
      </c>
      <c r="D1" s="148" t="s">
        <v>317</v>
      </c>
      <c r="E1" s="149" t="s">
        <v>313</v>
      </c>
      <c r="F1" s="149" t="s">
        <v>312</v>
      </c>
      <c r="G1" s="149" t="s">
        <v>310</v>
      </c>
      <c r="H1" s="149" t="s">
        <v>311</v>
      </c>
      <c r="I1" s="149" t="s">
        <v>303</v>
      </c>
      <c r="J1" s="149" t="s">
        <v>307</v>
      </c>
      <c r="K1" s="150" t="s">
        <v>319</v>
      </c>
      <c r="L1" s="150" t="s">
        <v>322</v>
      </c>
      <c r="M1" s="150" t="s">
        <v>323</v>
      </c>
      <c r="N1" s="150" t="s">
        <v>342</v>
      </c>
    </row>
    <row r="2" spans="2:14" x14ac:dyDescent="0.25">
      <c r="B2" s="152" t="s">
        <v>291</v>
      </c>
      <c r="C2" s="152" t="s">
        <v>265</v>
      </c>
      <c r="D2" s="152" t="s">
        <v>314</v>
      </c>
      <c r="E2" s="151" t="s">
        <v>272</v>
      </c>
      <c r="F2" s="151" t="s">
        <v>296</v>
      </c>
      <c r="G2" s="151" t="s">
        <v>274</v>
      </c>
      <c r="H2" s="151" t="s">
        <v>301</v>
      </c>
      <c r="I2" s="151" t="s">
        <v>304</v>
      </c>
      <c r="J2" s="151" t="s">
        <v>302</v>
      </c>
      <c r="K2" s="151" t="s">
        <v>318</v>
      </c>
      <c r="L2" s="151" t="s">
        <v>321</v>
      </c>
      <c r="M2" s="151" t="s">
        <v>324</v>
      </c>
      <c r="N2" s="151" t="s">
        <v>343</v>
      </c>
    </row>
    <row r="3" spans="2:14" x14ac:dyDescent="0.25">
      <c r="B3" s="138" t="s">
        <v>267</v>
      </c>
      <c r="C3" s="138" t="s">
        <v>271</v>
      </c>
      <c r="D3" s="138" t="s">
        <v>270</v>
      </c>
      <c r="E3" s="146" t="s">
        <v>298</v>
      </c>
      <c r="F3" s="146" t="s">
        <v>297</v>
      </c>
      <c r="G3" s="146" t="s">
        <v>299</v>
      </c>
      <c r="H3" s="146" t="s">
        <v>347</v>
      </c>
      <c r="I3" s="146" t="s">
        <v>305</v>
      </c>
      <c r="J3" s="146" t="s">
        <v>308</v>
      </c>
      <c r="K3" s="146" t="s">
        <v>320</v>
      </c>
      <c r="L3" s="146" t="s">
        <v>325</v>
      </c>
      <c r="M3" s="146" t="s">
        <v>327</v>
      </c>
      <c r="N3" s="146" t="s">
        <v>344</v>
      </c>
    </row>
    <row r="4" spans="2:14" x14ac:dyDescent="0.25">
      <c r="B4" s="138" t="s">
        <v>268</v>
      </c>
      <c r="C4" s="138"/>
      <c r="D4" s="138" t="s">
        <v>269</v>
      </c>
      <c r="E4" s="146" t="s">
        <v>345</v>
      </c>
      <c r="F4" s="146"/>
      <c r="G4" s="146" t="s">
        <v>346</v>
      </c>
      <c r="H4" s="146"/>
      <c r="I4" s="146" t="s">
        <v>306</v>
      </c>
      <c r="J4" s="146" t="s">
        <v>309</v>
      </c>
      <c r="K4" s="146" t="s">
        <v>326</v>
      </c>
      <c r="L4" s="146"/>
      <c r="M4" s="146"/>
      <c r="N4" s="146"/>
    </row>
    <row r="5" spans="2:14" x14ac:dyDescent="0.25">
      <c r="B5" s="138" t="s">
        <v>266</v>
      </c>
      <c r="C5" s="138"/>
      <c r="D5" s="138"/>
      <c r="E5" s="146"/>
      <c r="F5" s="146"/>
      <c r="G5" s="146" t="s">
        <v>300</v>
      </c>
      <c r="H5" s="146"/>
      <c r="I5" s="146"/>
      <c r="J5" s="146"/>
      <c r="K5" s="146"/>
      <c r="L5" s="146"/>
      <c r="M5" s="146"/>
      <c r="N5" s="146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54" t="s">
        <v>329</v>
      </c>
      <c r="C2" s="154" t="s">
        <v>336</v>
      </c>
      <c r="D2" s="154" t="s">
        <v>333</v>
      </c>
      <c r="E2" s="154" t="s">
        <v>341</v>
      </c>
    </row>
    <row r="3" spans="2:5" x14ac:dyDescent="0.25">
      <c r="B3" s="153" t="s">
        <v>328</v>
      </c>
      <c r="C3" s="153" t="s">
        <v>332</v>
      </c>
      <c r="D3" s="155" t="s">
        <v>331</v>
      </c>
      <c r="E3" s="155" t="s">
        <v>339</v>
      </c>
    </row>
    <row r="4" spans="2:5" x14ac:dyDescent="0.25">
      <c r="B4" s="138" t="s">
        <v>330</v>
      </c>
      <c r="C4" s="138" t="s">
        <v>334</v>
      </c>
      <c r="D4" s="145" t="s">
        <v>337</v>
      </c>
      <c r="E4" s="145" t="s">
        <v>340</v>
      </c>
    </row>
    <row r="5" spans="2:5" x14ac:dyDescent="0.25">
      <c r="B5" s="138" t="s">
        <v>348</v>
      </c>
      <c r="C5" s="138" t="s">
        <v>335</v>
      </c>
      <c r="D5" s="145" t="s">
        <v>338</v>
      </c>
      <c r="E5" s="145"/>
    </row>
    <row r="6" spans="2:5" x14ac:dyDescent="0.25">
      <c r="B6" s="138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49" t="s">
        <v>352</v>
      </c>
      <c r="C2" s="149" t="s">
        <v>357</v>
      </c>
      <c r="D2" s="149" t="s">
        <v>362</v>
      </c>
      <c r="E2" s="149" t="s">
        <v>349</v>
      </c>
    </row>
    <row r="3" spans="2:5" x14ac:dyDescent="0.25">
      <c r="B3" s="151" t="s">
        <v>353</v>
      </c>
      <c r="C3" s="151" t="s">
        <v>358</v>
      </c>
      <c r="D3" s="157" t="s">
        <v>363</v>
      </c>
      <c r="E3" s="157" t="s">
        <v>350</v>
      </c>
    </row>
    <row r="4" spans="2:5" x14ac:dyDescent="0.25">
      <c r="B4" s="158" t="s">
        <v>354</v>
      </c>
      <c r="C4" s="158" t="s">
        <v>359</v>
      </c>
      <c r="D4" s="156" t="s">
        <v>364</v>
      </c>
      <c r="E4" s="156" t="s">
        <v>351</v>
      </c>
    </row>
    <row r="5" spans="2:5" x14ac:dyDescent="0.25">
      <c r="B5" s="158" t="s">
        <v>355</v>
      </c>
      <c r="C5" s="158" t="s">
        <v>360</v>
      </c>
      <c r="D5" s="156"/>
      <c r="E5" s="156"/>
    </row>
    <row r="6" spans="2:5" x14ac:dyDescent="0.25">
      <c r="B6" s="158" t="s">
        <v>356</v>
      </c>
      <c r="C6" s="158" t="s">
        <v>361</v>
      </c>
      <c r="D6" s="156"/>
      <c r="E6" s="156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abSelected="1" zoomScaleNormal="100" workbookViewId="0">
      <selection activeCell="H11" sqref="H11:AA11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4" t="s">
        <v>23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184"/>
      <c r="V1" s="184"/>
      <c r="W1" s="184"/>
      <c r="X1" s="184"/>
      <c r="Y1" s="184"/>
      <c r="Z1" s="184"/>
      <c r="AA1" s="184"/>
      <c r="AB1" s="184"/>
      <c r="AC1" s="184"/>
      <c r="AD1" s="184"/>
      <c r="AE1" s="184"/>
      <c r="AF1" s="184"/>
      <c r="AG1" s="184"/>
      <c r="AH1" s="184"/>
      <c r="AI1" s="184"/>
    </row>
    <row r="2" spans="1:35" ht="18.75" x14ac:dyDescent="0.25">
      <c r="A2" s="184" t="s">
        <v>24</v>
      </c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  <c r="AE2" s="184"/>
      <c r="AF2" s="184"/>
      <c r="AG2" s="184"/>
      <c r="AH2" s="184"/>
      <c r="AI2" s="184"/>
    </row>
    <row r="3" spans="1:35" ht="18.75" x14ac:dyDescent="0.25">
      <c r="B3" s="67"/>
      <c r="C3" s="67"/>
      <c r="D3" s="67"/>
      <c r="E3" s="67"/>
      <c r="F3" s="67"/>
      <c r="G3" s="67"/>
      <c r="H3" s="67"/>
      <c r="I3" s="67"/>
      <c r="J3" s="67"/>
      <c r="K3" s="67"/>
      <c r="L3" s="67" t="s">
        <v>186</v>
      </c>
      <c r="M3" s="187" t="s">
        <v>386</v>
      </c>
      <c r="N3" s="187"/>
      <c r="O3" s="187"/>
      <c r="P3" s="187"/>
      <c r="Q3" s="187"/>
      <c r="R3" s="187"/>
      <c r="S3" s="187">
        <v>2021</v>
      </c>
      <c r="T3" s="187"/>
      <c r="U3" s="68"/>
      <c r="V3" s="68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</row>
    <row r="4" spans="1:35" ht="15" customHeight="1" x14ac:dyDescent="0.25">
      <c r="A4" s="185" t="s">
        <v>25</v>
      </c>
      <c r="B4" s="185"/>
      <c r="C4" s="185"/>
      <c r="D4" s="185"/>
      <c r="E4" s="185" t="s">
        <v>26</v>
      </c>
      <c r="F4" s="185"/>
      <c r="G4" s="185"/>
      <c r="H4" s="186" t="s">
        <v>27</v>
      </c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5" t="s">
        <v>28</v>
      </c>
      <c r="X4" s="185"/>
      <c r="Y4" s="185"/>
      <c r="Z4" s="185"/>
      <c r="AA4" s="185"/>
      <c r="AB4" s="185" t="s">
        <v>29</v>
      </c>
      <c r="AC4" s="185"/>
      <c r="AD4" s="185"/>
      <c r="AE4" s="185"/>
      <c r="AF4" s="185"/>
      <c r="AG4" s="185"/>
      <c r="AH4" s="185"/>
      <c r="AI4" s="185"/>
    </row>
    <row r="5" spans="1:35" ht="15" customHeight="1" x14ac:dyDescent="0.25">
      <c r="A5" s="185"/>
      <c r="B5" s="185"/>
      <c r="C5" s="185"/>
      <c r="D5" s="185"/>
      <c r="E5" s="185"/>
      <c r="F5" s="185"/>
      <c r="G5" s="185"/>
      <c r="H5" s="185" t="s">
        <v>30</v>
      </c>
      <c r="I5" s="185"/>
      <c r="J5" s="185"/>
      <c r="K5" s="185"/>
      <c r="L5" s="185"/>
      <c r="M5" s="185"/>
      <c r="N5" s="185" t="s">
        <v>31</v>
      </c>
      <c r="O5" s="185"/>
      <c r="P5" s="185"/>
      <c r="Q5" s="186" t="s">
        <v>32</v>
      </c>
      <c r="R5" s="186"/>
      <c r="S5" s="186"/>
      <c r="T5" s="186"/>
      <c r="U5" s="186"/>
      <c r="V5" s="186"/>
      <c r="W5" s="185"/>
      <c r="X5" s="185"/>
      <c r="Y5" s="185"/>
      <c r="Z5" s="185"/>
      <c r="AA5" s="185"/>
      <c r="AB5" s="185"/>
      <c r="AC5" s="185"/>
      <c r="AD5" s="185"/>
      <c r="AE5" s="185"/>
      <c r="AF5" s="185"/>
      <c r="AG5" s="185"/>
      <c r="AH5" s="185"/>
      <c r="AI5" s="185"/>
    </row>
    <row r="6" spans="1:35" ht="15" customHeight="1" x14ac:dyDescent="0.25">
      <c r="A6" s="185"/>
      <c r="B6" s="185"/>
      <c r="C6" s="185"/>
      <c r="D6" s="185"/>
      <c r="E6" s="185"/>
      <c r="F6" s="185"/>
      <c r="G6" s="185"/>
      <c r="H6" s="185"/>
      <c r="I6" s="185"/>
      <c r="J6" s="185"/>
      <c r="K6" s="185"/>
      <c r="L6" s="185"/>
      <c r="M6" s="185"/>
      <c r="N6" s="185"/>
      <c r="O6" s="185"/>
      <c r="P6" s="185"/>
      <c r="Q6" s="186"/>
      <c r="R6" s="186"/>
      <c r="S6" s="186"/>
      <c r="T6" s="186"/>
      <c r="U6" s="186"/>
      <c r="V6" s="186"/>
      <c r="W6" s="185"/>
      <c r="X6" s="185"/>
      <c r="Y6" s="185"/>
      <c r="Z6" s="185"/>
      <c r="AA6" s="185"/>
      <c r="AB6" s="185" t="s">
        <v>33</v>
      </c>
      <c r="AC6" s="185"/>
      <c r="AD6" s="185"/>
      <c r="AE6" s="185"/>
      <c r="AF6" s="185"/>
      <c r="AG6" s="185" t="s">
        <v>34</v>
      </c>
      <c r="AH6" s="185"/>
      <c r="AI6" s="185"/>
    </row>
    <row r="7" spans="1:35" ht="18.75" customHeight="1" x14ac:dyDescent="0.25">
      <c r="A7" s="185"/>
      <c r="B7" s="185"/>
      <c r="C7" s="185"/>
      <c r="D7" s="185"/>
      <c r="E7" s="185"/>
      <c r="F7" s="185"/>
      <c r="G7" s="185"/>
      <c r="H7" s="185"/>
      <c r="I7" s="185"/>
      <c r="J7" s="185"/>
      <c r="K7" s="185"/>
      <c r="L7" s="185"/>
      <c r="M7" s="185"/>
      <c r="N7" s="185"/>
      <c r="O7" s="185"/>
      <c r="P7" s="185"/>
      <c r="Q7" s="186" t="s">
        <v>35</v>
      </c>
      <c r="R7" s="186"/>
      <c r="S7" s="186"/>
      <c r="T7" s="186" t="s">
        <v>36</v>
      </c>
      <c r="U7" s="186"/>
      <c r="V7" s="186"/>
      <c r="W7" s="185"/>
      <c r="X7" s="185"/>
      <c r="Y7" s="185"/>
      <c r="Z7" s="185"/>
      <c r="AA7" s="185"/>
      <c r="AB7" s="185"/>
      <c r="AC7" s="185"/>
      <c r="AD7" s="185"/>
      <c r="AE7" s="185"/>
      <c r="AF7" s="185"/>
      <c r="AG7" s="185"/>
      <c r="AH7" s="185"/>
      <c r="AI7" s="185"/>
    </row>
    <row r="8" spans="1:35" ht="17.100000000000001" customHeight="1" x14ac:dyDescent="0.25">
      <c r="A8" s="188" t="s">
        <v>37</v>
      </c>
      <c r="B8" s="188"/>
      <c r="C8" s="188"/>
      <c r="D8" s="188"/>
      <c r="E8" s="188" t="s">
        <v>38</v>
      </c>
      <c r="F8" s="188"/>
      <c r="G8" s="188"/>
      <c r="H8" s="188">
        <v>1</v>
      </c>
      <c r="I8" s="188"/>
      <c r="J8" s="188"/>
      <c r="K8" s="188"/>
      <c r="L8" s="188"/>
      <c r="M8" s="188"/>
      <c r="N8" s="188">
        <v>2</v>
      </c>
      <c r="O8" s="188"/>
      <c r="P8" s="188"/>
      <c r="Q8" s="188">
        <v>3</v>
      </c>
      <c r="R8" s="188"/>
      <c r="S8" s="188"/>
      <c r="T8" s="188">
        <v>4</v>
      </c>
      <c r="U8" s="188"/>
      <c r="V8" s="188"/>
      <c r="W8" s="188">
        <v>5</v>
      </c>
      <c r="X8" s="188"/>
      <c r="Y8" s="188"/>
      <c r="Z8" s="188"/>
      <c r="AA8" s="188"/>
      <c r="AB8" s="188">
        <v>6</v>
      </c>
      <c r="AC8" s="188"/>
      <c r="AD8" s="188"/>
      <c r="AE8" s="188"/>
      <c r="AF8" s="188"/>
      <c r="AG8" s="188">
        <v>7</v>
      </c>
      <c r="AH8" s="188"/>
      <c r="AI8" s="188"/>
    </row>
    <row r="9" spans="1:35" ht="15" customHeight="1" x14ac:dyDescent="0.25">
      <c r="A9" s="189" t="s">
        <v>39</v>
      </c>
      <c r="B9" s="189"/>
      <c r="C9" s="189"/>
      <c r="D9" s="189"/>
      <c r="E9" s="189"/>
      <c r="F9" s="189"/>
      <c r="G9" s="189"/>
      <c r="H9" s="189"/>
      <c r="I9" s="189"/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</row>
    <row r="10" spans="1:35" ht="17.100000000000001" customHeight="1" x14ac:dyDescent="0.25">
      <c r="A10" s="190" t="s">
        <v>40</v>
      </c>
      <c r="B10" s="190"/>
      <c r="C10" s="190"/>
      <c r="D10" s="190"/>
      <c r="E10" s="186">
        <v>1103</v>
      </c>
      <c r="F10" s="186"/>
      <c r="G10" s="186"/>
      <c r="H10" s="191" t="s">
        <v>41</v>
      </c>
      <c r="I10" s="191"/>
      <c r="J10" s="191"/>
      <c r="K10" s="191"/>
      <c r="L10" s="191"/>
      <c r="M10" s="191"/>
      <c r="N10" s="191" t="s">
        <v>41</v>
      </c>
      <c r="O10" s="191"/>
      <c r="P10" s="191"/>
      <c r="Q10" s="191" t="s">
        <v>41</v>
      </c>
      <c r="R10" s="191"/>
      <c r="S10" s="191"/>
      <c r="T10" s="191" t="s">
        <v>41</v>
      </c>
      <c r="U10" s="191"/>
      <c r="V10" s="191"/>
      <c r="W10" s="191" t="s">
        <v>41</v>
      </c>
      <c r="X10" s="191"/>
      <c r="Y10" s="191"/>
      <c r="Z10" s="191"/>
      <c r="AA10" s="191"/>
      <c r="AB10" s="191" t="s">
        <v>41</v>
      </c>
      <c r="AC10" s="191"/>
      <c r="AD10" s="191"/>
      <c r="AE10" s="191"/>
      <c r="AF10" s="191"/>
      <c r="AG10" s="191" t="s">
        <v>41</v>
      </c>
      <c r="AH10" s="191"/>
      <c r="AI10" s="191"/>
    </row>
    <row r="11" spans="1:35" ht="17.100000000000001" customHeight="1" x14ac:dyDescent="0.25">
      <c r="A11" s="190" t="s">
        <v>42</v>
      </c>
      <c r="B11" s="190"/>
      <c r="C11" s="190"/>
      <c r="D11" s="190"/>
      <c r="E11" s="186">
        <v>1511</v>
      </c>
      <c r="F11" s="186"/>
      <c r="G11" s="186"/>
      <c r="H11" s="191" t="s">
        <v>41</v>
      </c>
      <c r="I11" s="191"/>
      <c r="J11" s="191"/>
      <c r="K11" s="191"/>
      <c r="L11" s="191"/>
      <c r="M11" s="191"/>
      <c r="N11" s="191" t="s">
        <v>41</v>
      </c>
      <c r="O11" s="191"/>
      <c r="P11" s="191"/>
      <c r="Q11" s="191" t="s">
        <v>41</v>
      </c>
      <c r="R11" s="191"/>
      <c r="S11" s="191"/>
      <c r="T11" s="191" t="s">
        <v>41</v>
      </c>
      <c r="U11" s="191"/>
      <c r="V11" s="191"/>
      <c r="W11" s="191" t="s">
        <v>41</v>
      </c>
      <c r="X11" s="191"/>
      <c r="Y11" s="191"/>
      <c r="Z11" s="191"/>
      <c r="AA11" s="191"/>
      <c r="AB11" s="191" t="s">
        <v>41</v>
      </c>
      <c r="AC11" s="191"/>
      <c r="AD11" s="191"/>
      <c r="AE11" s="191"/>
      <c r="AF11" s="191"/>
      <c r="AG11" s="191" t="s">
        <v>41</v>
      </c>
      <c r="AH11" s="191"/>
      <c r="AI11" s="191"/>
    </row>
    <row r="12" spans="1:35" ht="17.100000000000001" customHeight="1" x14ac:dyDescent="0.25">
      <c r="A12" s="190" t="s">
        <v>43</v>
      </c>
      <c r="B12" s="190"/>
      <c r="C12" s="190"/>
      <c r="D12" s="190"/>
      <c r="E12" s="186">
        <v>1711</v>
      </c>
      <c r="F12" s="186"/>
      <c r="G12" s="186"/>
      <c r="H12" s="191" t="s">
        <v>41</v>
      </c>
      <c r="I12" s="191"/>
      <c r="J12" s="191"/>
      <c r="K12" s="191"/>
      <c r="L12" s="191"/>
      <c r="M12" s="191"/>
      <c r="N12" s="191" t="s">
        <v>41</v>
      </c>
      <c r="O12" s="191"/>
      <c r="P12" s="191"/>
      <c r="Q12" s="191" t="s">
        <v>41</v>
      </c>
      <c r="R12" s="191"/>
      <c r="S12" s="191"/>
      <c r="T12" s="191" t="s">
        <v>41</v>
      </c>
      <c r="U12" s="191"/>
      <c r="V12" s="191"/>
      <c r="W12" s="191" t="s">
        <v>41</v>
      </c>
      <c r="X12" s="191"/>
      <c r="Y12" s="191"/>
      <c r="Z12" s="191"/>
      <c r="AA12" s="191"/>
      <c r="AB12" s="191" t="s">
        <v>41</v>
      </c>
      <c r="AC12" s="191"/>
      <c r="AD12" s="191"/>
      <c r="AE12" s="191"/>
      <c r="AF12" s="191"/>
      <c r="AG12" s="191" t="s">
        <v>41</v>
      </c>
      <c r="AH12" s="191"/>
      <c r="AI12" s="191"/>
    </row>
    <row r="13" spans="1:35" ht="17.100000000000001" customHeight="1" x14ac:dyDescent="0.25">
      <c r="A13" s="190" t="s">
        <v>44</v>
      </c>
      <c r="B13" s="190"/>
      <c r="C13" s="190"/>
      <c r="D13" s="190"/>
      <c r="E13" s="186">
        <v>1657</v>
      </c>
      <c r="F13" s="186"/>
      <c r="G13" s="186"/>
      <c r="H13" s="191" t="s">
        <v>41</v>
      </c>
      <c r="I13" s="191"/>
      <c r="J13" s="191"/>
      <c r="K13" s="191"/>
      <c r="L13" s="191"/>
      <c r="M13" s="191"/>
      <c r="N13" s="191" t="s">
        <v>41</v>
      </c>
      <c r="O13" s="191"/>
      <c r="P13" s="191"/>
      <c r="Q13" s="191" t="s">
        <v>41</v>
      </c>
      <c r="R13" s="191"/>
      <c r="S13" s="191"/>
      <c r="T13" s="191" t="s">
        <v>41</v>
      </c>
      <c r="U13" s="191"/>
      <c r="V13" s="191"/>
      <c r="W13" s="191" t="s">
        <v>41</v>
      </c>
      <c r="X13" s="191"/>
      <c r="Y13" s="191"/>
      <c r="Z13" s="191"/>
      <c r="AA13" s="191"/>
      <c r="AB13" s="191" t="s">
        <v>41</v>
      </c>
      <c r="AC13" s="191"/>
      <c r="AD13" s="191"/>
      <c r="AE13" s="191"/>
      <c r="AF13" s="191"/>
      <c r="AG13" s="191" t="s">
        <v>41</v>
      </c>
      <c r="AH13" s="191"/>
      <c r="AI13" s="191"/>
    </row>
    <row r="14" spans="1:35" ht="17.100000000000001" customHeight="1" x14ac:dyDescent="0.25">
      <c r="A14" s="190" t="s">
        <v>45</v>
      </c>
      <c r="B14" s="190"/>
      <c r="C14" s="190"/>
      <c r="D14" s="190"/>
      <c r="E14" s="186">
        <v>1502</v>
      </c>
      <c r="F14" s="186"/>
      <c r="G14" s="186"/>
      <c r="H14" s="191" t="s">
        <v>41</v>
      </c>
      <c r="I14" s="191"/>
      <c r="J14" s="191"/>
      <c r="K14" s="191"/>
      <c r="L14" s="191"/>
      <c r="M14" s="191"/>
      <c r="N14" s="191" t="s">
        <v>41</v>
      </c>
      <c r="O14" s="191"/>
      <c r="P14" s="191"/>
      <c r="Q14" s="191" t="s">
        <v>41</v>
      </c>
      <c r="R14" s="191"/>
      <c r="S14" s="191"/>
      <c r="T14" s="191" t="s">
        <v>41</v>
      </c>
      <c r="U14" s="191"/>
      <c r="V14" s="191"/>
      <c r="W14" s="191" t="s">
        <v>41</v>
      </c>
      <c r="X14" s="191"/>
      <c r="Y14" s="191"/>
      <c r="Z14" s="191"/>
      <c r="AA14" s="191"/>
      <c r="AB14" s="191" t="s">
        <v>41</v>
      </c>
      <c r="AC14" s="191"/>
      <c r="AD14" s="191"/>
      <c r="AE14" s="191"/>
      <c r="AF14" s="191"/>
      <c r="AG14" s="191" t="s">
        <v>41</v>
      </c>
      <c r="AH14" s="191"/>
      <c r="AI14" s="191"/>
    </row>
    <row r="15" spans="1:35" ht="17.100000000000001" customHeight="1" x14ac:dyDescent="0.25">
      <c r="A15" s="190" t="s">
        <v>46</v>
      </c>
      <c r="B15" s="190"/>
      <c r="C15" s="190"/>
      <c r="D15" s="190"/>
      <c r="E15" s="186">
        <v>1310</v>
      </c>
      <c r="F15" s="186"/>
      <c r="G15" s="186"/>
      <c r="H15" s="191" t="s">
        <v>41</v>
      </c>
      <c r="I15" s="191"/>
      <c r="J15" s="191"/>
      <c r="K15" s="191"/>
      <c r="L15" s="191"/>
      <c r="M15" s="191"/>
      <c r="N15" s="191" t="s">
        <v>41</v>
      </c>
      <c r="O15" s="191"/>
      <c r="P15" s="191"/>
      <c r="Q15" s="191" t="s">
        <v>41</v>
      </c>
      <c r="R15" s="191"/>
      <c r="S15" s="191"/>
      <c r="T15" s="191" t="s">
        <v>41</v>
      </c>
      <c r="U15" s="191"/>
      <c r="V15" s="191"/>
      <c r="W15" s="191" t="s">
        <v>41</v>
      </c>
      <c r="X15" s="191"/>
      <c r="Y15" s="191"/>
      <c r="Z15" s="191"/>
      <c r="AA15" s="191"/>
      <c r="AB15" s="191" t="s">
        <v>41</v>
      </c>
      <c r="AC15" s="191"/>
      <c r="AD15" s="191"/>
      <c r="AE15" s="191"/>
      <c r="AF15" s="191"/>
      <c r="AG15" s="191" t="s">
        <v>41</v>
      </c>
      <c r="AH15" s="191"/>
      <c r="AI15" s="191"/>
    </row>
    <row r="16" spans="1:35" ht="17.100000000000001" customHeight="1" x14ac:dyDescent="0.25">
      <c r="A16" s="190" t="s">
        <v>47</v>
      </c>
      <c r="B16" s="190"/>
      <c r="C16" s="190"/>
      <c r="D16" s="190"/>
      <c r="E16" s="186">
        <v>1409</v>
      </c>
      <c r="F16" s="186"/>
      <c r="G16" s="186"/>
      <c r="H16" s="191" t="s">
        <v>41</v>
      </c>
      <c r="I16" s="191"/>
      <c r="J16" s="191"/>
      <c r="K16" s="191"/>
      <c r="L16" s="191"/>
      <c r="M16" s="191"/>
      <c r="N16" s="191" t="s">
        <v>41</v>
      </c>
      <c r="O16" s="191"/>
      <c r="P16" s="191"/>
      <c r="Q16" s="191" t="s">
        <v>41</v>
      </c>
      <c r="R16" s="191"/>
      <c r="S16" s="191"/>
      <c r="T16" s="191" t="s">
        <v>41</v>
      </c>
      <c r="U16" s="191"/>
      <c r="V16" s="191"/>
      <c r="W16" s="191" t="s">
        <v>41</v>
      </c>
      <c r="X16" s="191"/>
      <c r="Y16" s="191"/>
      <c r="Z16" s="191"/>
      <c r="AA16" s="191"/>
      <c r="AB16" s="191" t="s">
        <v>41</v>
      </c>
      <c r="AC16" s="191"/>
      <c r="AD16" s="191"/>
      <c r="AE16" s="191"/>
      <c r="AF16" s="191"/>
      <c r="AG16" s="191" t="s">
        <v>41</v>
      </c>
      <c r="AH16" s="191"/>
      <c r="AI16" s="191"/>
    </row>
    <row r="17" spans="1:35" ht="17.100000000000001" customHeight="1" x14ac:dyDescent="0.25">
      <c r="A17" s="190" t="s">
        <v>48</v>
      </c>
      <c r="B17" s="190"/>
      <c r="C17" s="190"/>
      <c r="D17" s="190"/>
      <c r="E17" s="186">
        <v>1714</v>
      </c>
      <c r="F17" s="186"/>
      <c r="G17" s="186"/>
      <c r="H17" s="191" t="s">
        <v>41</v>
      </c>
      <c r="I17" s="191"/>
      <c r="J17" s="191"/>
      <c r="K17" s="191"/>
      <c r="L17" s="191"/>
      <c r="M17" s="191"/>
      <c r="N17" s="191" t="s">
        <v>41</v>
      </c>
      <c r="O17" s="191"/>
      <c r="P17" s="191"/>
      <c r="Q17" s="191" t="s">
        <v>41</v>
      </c>
      <c r="R17" s="191"/>
      <c r="S17" s="191"/>
      <c r="T17" s="191" t="s">
        <v>41</v>
      </c>
      <c r="U17" s="191"/>
      <c r="V17" s="191"/>
      <c r="W17" s="191" t="s">
        <v>41</v>
      </c>
      <c r="X17" s="191"/>
      <c r="Y17" s="191"/>
      <c r="Z17" s="191"/>
      <c r="AA17" s="191"/>
      <c r="AB17" s="191" t="s">
        <v>41</v>
      </c>
      <c r="AC17" s="191"/>
      <c r="AD17" s="191"/>
      <c r="AE17" s="191"/>
      <c r="AF17" s="191"/>
      <c r="AG17" s="191" t="s">
        <v>41</v>
      </c>
      <c r="AH17" s="191"/>
      <c r="AI17" s="191"/>
    </row>
    <row r="18" spans="1:35" ht="17.100000000000001" customHeight="1" x14ac:dyDescent="0.25">
      <c r="A18" s="190" t="s">
        <v>49</v>
      </c>
      <c r="B18" s="190"/>
      <c r="C18" s="190"/>
      <c r="D18" s="190"/>
      <c r="E18" s="186">
        <v>1416</v>
      </c>
      <c r="F18" s="186"/>
      <c r="G18" s="186"/>
      <c r="H18" s="191" t="s">
        <v>41</v>
      </c>
      <c r="I18" s="191"/>
      <c r="J18" s="191"/>
      <c r="K18" s="191"/>
      <c r="L18" s="191"/>
      <c r="M18" s="191"/>
      <c r="N18" s="191" t="s">
        <v>41</v>
      </c>
      <c r="O18" s="191"/>
      <c r="P18" s="191"/>
      <c r="Q18" s="191" t="s">
        <v>41</v>
      </c>
      <c r="R18" s="191"/>
      <c r="S18" s="191"/>
      <c r="T18" s="191" t="s">
        <v>41</v>
      </c>
      <c r="U18" s="191"/>
      <c r="V18" s="191"/>
      <c r="W18" s="191" t="s">
        <v>41</v>
      </c>
      <c r="X18" s="191"/>
      <c r="Y18" s="191"/>
      <c r="Z18" s="191"/>
      <c r="AA18" s="191"/>
      <c r="AB18" s="191" t="s">
        <v>41</v>
      </c>
      <c r="AC18" s="191"/>
      <c r="AD18" s="191"/>
      <c r="AE18" s="191"/>
      <c r="AF18" s="191"/>
      <c r="AG18" s="191" t="s">
        <v>41</v>
      </c>
      <c r="AH18" s="191"/>
      <c r="AI18" s="191"/>
    </row>
    <row r="19" spans="1:35" ht="17.100000000000001" customHeight="1" x14ac:dyDescent="0.25">
      <c r="A19" s="190" t="s">
        <v>50</v>
      </c>
      <c r="B19" s="190"/>
      <c r="C19" s="190"/>
      <c r="D19" s="190"/>
      <c r="E19" s="186">
        <v>1641</v>
      </c>
      <c r="F19" s="186"/>
      <c r="G19" s="186"/>
      <c r="H19" s="191" t="s">
        <v>41</v>
      </c>
      <c r="I19" s="191"/>
      <c r="J19" s="191"/>
      <c r="K19" s="191"/>
      <c r="L19" s="191"/>
      <c r="M19" s="191"/>
      <c r="N19" s="191" t="s">
        <v>41</v>
      </c>
      <c r="O19" s="191"/>
      <c r="P19" s="191"/>
      <c r="Q19" s="191" t="s">
        <v>41</v>
      </c>
      <c r="R19" s="191"/>
      <c r="S19" s="191"/>
      <c r="T19" s="191" t="s">
        <v>41</v>
      </c>
      <c r="U19" s="191"/>
      <c r="V19" s="191"/>
      <c r="W19" s="191" t="s">
        <v>41</v>
      </c>
      <c r="X19" s="191"/>
      <c r="Y19" s="191"/>
      <c r="Z19" s="191"/>
      <c r="AA19" s="191"/>
      <c r="AB19" s="191" t="s">
        <v>41</v>
      </c>
      <c r="AC19" s="191"/>
      <c r="AD19" s="191"/>
      <c r="AE19" s="191"/>
      <c r="AF19" s="191"/>
      <c r="AG19" s="191" t="s">
        <v>41</v>
      </c>
      <c r="AH19" s="191"/>
      <c r="AI19" s="191"/>
    </row>
    <row r="20" spans="1:35" ht="15" customHeight="1" x14ac:dyDescent="0.25">
      <c r="A20" s="189" t="s">
        <v>51</v>
      </c>
      <c r="B20" s="189"/>
      <c r="C20" s="189"/>
      <c r="D20" s="189"/>
      <c r="E20" s="189"/>
      <c r="F20" s="189"/>
      <c r="G20" s="189"/>
      <c r="H20" s="189"/>
      <c r="I20" s="189"/>
      <c r="J20" s="189"/>
      <c r="K20" s="189"/>
      <c r="L20" s="189"/>
      <c r="M20" s="189"/>
      <c r="N20" s="189"/>
      <c r="O20" s="189"/>
      <c r="P20" s="189"/>
      <c r="Q20" s="189"/>
      <c r="R20" s="189"/>
      <c r="S20" s="189"/>
      <c r="T20" s="189"/>
      <c r="U20" s="189"/>
      <c r="V20" s="189"/>
      <c r="W20" s="189"/>
      <c r="X20" s="189"/>
      <c r="Y20" s="189"/>
      <c r="Z20" s="189"/>
      <c r="AA20" s="189"/>
      <c r="AB20" s="189"/>
      <c r="AC20" s="189"/>
      <c r="AD20" s="189"/>
      <c r="AE20" s="189"/>
      <c r="AF20" s="189"/>
      <c r="AG20" s="189"/>
      <c r="AH20" s="189"/>
      <c r="AI20" s="189"/>
    </row>
    <row r="21" spans="1:35" ht="17.100000000000001" customHeight="1" x14ac:dyDescent="0.25">
      <c r="A21" s="190" t="s">
        <v>40</v>
      </c>
      <c r="B21" s="190"/>
      <c r="C21" s="190"/>
      <c r="D21" s="190"/>
      <c r="E21" s="186">
        <v>1103</v>
      </c>
      <c r="F21" s="186"/>
      <c r="G21" s="186"/>
      <c r="H21" s="191" t="s">
        <v>41</v>
      </c>
      <c r="I21" s="191"/>
      <c r="J21" s="191"/>
      <c r="K21" s="191"/>
      <c r="L21" s="191"/>
      <c r="M21" s="191"/>
      <c r="N21" s="191" t="s">
        <v>41</v>
      </c>
      <c r="O21" s="191"/>
      <c r="P21" s="191"/>
      <c r="Q21" s="191" t="s">
        <v>41</v>
      </c>
      <c r="R21" s="191"/>
      <c r="S21" s="191"/>
      <c r="T21" s="191" t="s">
        <v>41</v>
      </c>
      <c r="U21" s="191"/>
      <c r="V21" s="191"/>
      <c r="W21" s="192" t="s">
        <v>41</v>
      </c>
      <c r="X21" s="192"/>
      <c r="Y21" s="192"/>
      <c r="Z21" s="192"/>
      <c r="AA21" s="192"/>
      <c r="AB21" s="192" t="s">
        <v>41</v>
      </c>
      <c r="AC21" s="192"/>
      <c r="AD21" s="192"/>
      <c r="AE21" s="192"/>
      <c r="AF21" s="192"/>
      <c r="AG21" s="192" t="s">
        <v>41</v>
      </c>
      <c r="AH21" s="192"/>
      <c r="AI21" s="192"/>
    </row>
    <row r="22" spans="1:35" ht="17.100000000000001" customHeight="1" x14ac:dyDescent="0.25">
      <c r="A22" s="190" t="s">
        <v>47</v>
      </c>
      <c r="B22" s="190"/>
      <c r="C22" s="190"/>
      <c r="D22" s="190"/>
      <c r="E22" s="186">
        <v>1409</v>
      </c>
      <c r="F22" s="186"/>
      <c r="G22" s="186"/>
      <c r="H22" s="191" t="s">
        <v>41</v>
      </c>
      <c r="I22" s="191"/>
      <c r="J22" s="191"/>
      <c r="K22" s="191"/>
      <c r="L22" s="191"/>
      <c r="M22" s="191"/>
      <c r="N22" s="191" t="s">
        <v>41</v>
      </c>
      <c r="O22" s="191"/>
      <c r="P22" s="191"/>
      <c r="Q22" s="191" t="s">
        <v>41</v>
      </c>
      <c r="R22" s="191"/>
      <c r="S22" s="191"/>
      <c r="T22" s="191" t="s">
        <v>41</v>
      </c>
      <c r="U22" s="191"/>
      <c r="V22" s="191"/>
      <c r="W22" s="192" t="s">
        <v>41</v>
      </c>
      <c r="X22" s="192"/>
      <c r="Y22" s="192"/>
      <c r="Z22" s="192"/>
      <c r="AA22" s="192"/>
      <c r="AB22" s="192" t="s">
        <v>41</v>
      </c>
      <c r="AC22" s="192"/>
      <c r="AD22" s="192"/>
      <c r="AE22" s="192"/>
      <c r="AF22" s="192"/>
      <c r="AG22" s="192" t="s">
        <v>41</v>
      </c>
      <c r="AH22" s="192"/>
      <c r="AI22" s="192"/>
    </row>
    <row r="23" spans="1:35" ht="17.100000000000001" customHeight="1" x14ac:dyDescent="0.25">
      <c r="A23" s="190" t="s">
        <v>52</v>
      </c>
      <c r="B23" s="190"/>
      <c r="C23" s="190"/>
      <c r="D23" s="190"/>
      <c r="E23" s="186">
        <v>1713</v>
      </c>
      <c r="F23" s="186"/>
      <c r="G23" s="186"/>
      <c r="H23" s="191" t="s">
        <v>41</v>
      </c>
      <c r="I23" s="191"/>
      <c r="J23" s="191"/>
      <c r="K23" s="191"/>
      <c r="L23" s="191"/>
      <c r="M23" s="191"/>
      <c r="N23" s="191" t="s">
        <v>41</v>
      </c>
      <c r="O23" s="191"/>
      <c r="P23" s="191"/>
      <c r="Q23" s="191" t="s">
        <v>41</v>
      </c>
      <c r="R23" s="191"/>
      <c r="S23" s="191"/>
      <c r="T23" s="191" t="s">
        <v>41</v>
      </c>
      <c r="U23" s="191"/>
      <c r="V23" s="191"/>
      <c r="W23" s="192" t="s">
        <v>41</v>
      </c>
      <c r="X23" s="192"/>
      <c r="Y23" s="192"/>
      <c r="Z23" s="192"/>
      <c r="AA23" s="192"/>
      <c r="AB23" s="192" t="s">
        <v>41</v>
      </c>
      <c r="AC23" s="192"/>
      <c r="AD23" s="192"/>
      <c r="AE23" s="192"/>
      <c r="AF23" s="192"/>
      <c r="AG23" s="192" t="s">
        <v>41</v>
      </c>
      <c r="AH23" s="192"/>
      <c r="AI23" s="192"/>
    </row>
    <row r="24" spans="1:35" ht="17.100000000000001" customHeight="1" x14ac:dyDescent="0.25">
      <c r="A24" s="190" t="s">
        <v>48</v>
      </c>
      <c r="B24" s="190"/>
      <c r="C24" s="190"/>
      <c r="D24" s="190"/>
      <c r="E24" s="186">
        <v>1714</v>
      </c>
      <c r="F24" s="186"/>
      <c r="G24" s="186"/>
      <c r="H24" s="191">
        <v>1</v>
      </c>
      <c r="I24" s="191"/>
      <c r="J24" s="191"/>
      <c r="K24" s="191"/>
      <c r="L24" s="191"/>
      <c r="M24" s="191"/>
      <c r="N24" s="191">
        <v>1</v>
      </c>
      <c r="O24" s="191"/>
      <c r="P24" s="191"/>
      <c r="Q24" s="191" t="s">
        <v>41</v>
      </c>
      <c r="R24" s="191"/>
      <c r="S24" s="191"/>
      <c r="T24" s="191" t="s">
        <v>41</v>
      </c>
      <c r="U24" s="191"/>
      <c r="V24" s="191"/>
      <c r="W24" s="192">
        <v>1</v>
      </c>
      <c r="X24" s="192"/>
      <c r="Y24" s="192"/>
      <c r="Z24" s="192"/>
      <c r="AA24" s="192"/>
      <c r="AB24" s="192" t="s">
        <v>41</v>
      </c>
      <c r="AC24" s="192"/>
      <c r="AD24" s="192"/>
      <c r="AE24" s="192"/>
      <c r="AF24" s="192"/>
      <c r="AG24" s="192" t="s">
        <v>41</v>
      </c>
      <c r="AH24" s="192"/>
      <c r="AI24" s="192"/>
    </row>
    <row r="25" spans="1:35" ht="17.100000000000001" customHeight="1" x14ac:dyDescent="0.25">
      <c r="A25" s="190" t="s">
        <v>49</v>
      </c>
      <c r="B25" s="190"/>
      <c r="C25" s="190"/>
      <c r="D25" s="190"/>
      <c r="E25" s="186">
        <v>1416</v>
      </c>
      <c r="F25" s="186"/>
      <c r="G25" s="186"/>
      <c r="H25" s="191" t="s">
        <v>41</v>
      </c>
      <c r="I25" s="191"/>
      <c r="J25" s="191"/>
      <c r="K25" s="191"/>
      <c r="L25" s="191"/>
      <c r="M25" s="191"/>
      <c r="N25" s="191" t="s">
        <v>41</v>
      </c>
      <c r="O25" s="191"/>
      <c r="P25" s="191"/>
      <c r="Q25" s="191" t="s">
        <v>41</v>
      </c>
      <c r="R25" s="191"/>
      <c r="S25" s="191"/>
      <c r="T25" s="191" t="s">
        <v>41</v>
      </c>
      <c r="U25" s="191"/>
      <c r="V25" s="191"/>
      <c r="W25" s="192" t="s">
        <v>41</v>
      </c>
      <c r="X25" s="192"/>
      <c r="Y25" s="192"/>
      <c r="Z25" s="192"/>
      <c r="AA25" s="192"/>
      <c r="AB25" s="192" t="s">
        <v>41</v>
      </c>
      <c r="AC25" s="192"/>
      <c r="AD25" s="192"/>
      <c r="AE25" s="192"/>
      <c r="AF25" s="192"/>
      <c r="AG25" s="192" t="s">
        <v>41</v>
      </c>
      <c r="AH25" s="192"/>
      <c r="AI25" s="192"/>
    </row>
    <row r="26" spans="1:35" ht="17.100000000000001" customHeight="1" x14ac:dyDescent="0.25">
      <c r="A26" s="190" t="s">
        <v>53</v>
      </c>
      <c r="B26" s="190"/>
      <c r="C26" s="190"/>
      <c r="D26" s="190"/>
      <c r="E26" s="186">
        <v>1659</v>
      </c>
      <c r="F26" s="186"/>
      <c r="G26" s="186"/>
      <c r="H26" s="191" t="s">
        <v>41</v>
      </c>
      <c r="I26" s="191"/>
      <c r="J26" s="191"/>
      <c r="K26" s="191"/>
      <c r="L26" s="191"/>
      <c r="M26" s="191"/>
      <c r="N26" s="191" t="s">
        <v>41</v>
      </c>
      <c r="O26" s="191"/>
      <c r="P26" s="191"/>
      <c r="Q26" s="191" t="s">
        <v>41</v>
      </c>
      <c r="R26" s="191"/>
      <c r="S26" s="191"/>
      <c r="T26" s="191" t="s">
        <v>41</v>
      </c>
      <c r="U26" s="191"/>
      <c r="V26" s="191"/>
      <c r="W26" s="192" t="s">
        <v>41</v>
      </c>
      <c r="X26" s="192"/>
      <c r="Y26" s="192"/>
      <c r="Z26" s="192"/>
      <c r="AA26" s="192"/>
      <c r="AB26" s="192" t="s">
        <v>41</v>
      </c>
      <c r="AC26" s="192"/>
      <c r="AD26" s="192"/>
      <c r="AE26" s="192"/>
      <c r="AF26" s="192"/>
      <c r="AG26" s="192" t="s">
        <v>41</v>
      </c>
      <c r="AH26" s="192"/>
      <c r="AI26" s="192"/>
    </row>
    <row r="27" spans="1:35" ht="17.100000000000001" customHeight="1" x14ac:dyDescent="0.25">
      <c r="A27" s="190" t="s">
        <v>45</v>
      </c>
      <c r="B27" s="190"/>
      <c r="C27" s="190"/>
      <c r="D27" s="190"/>
      <c r="E27" s="186">
        <v>1502</v>
      </c>
      <c r="F27" s="186"/>
      <c r="G27" s="186"/>
      <c r="H27" s="191" t="s">
        <v>41</v>
      </c>
      <c r="I27" s="191"/>
      <c r="J27" s="191"/>
      <c r="K27" s="191"/>
      <c r="L27" s="191"/>
      <c r="M27" s="191"/>
      <c r="N27" s="191" t="s">
        <v>41</v>
      </c>
      <c r="O27" s="191"/>
      <c r="P27" s="191"/>
      <c r="Q27" s="191" t="s">
        <v>41</v>
      </c>
      <c r="R27" s="191"/>
      <c r="S27" s="191"/>
      <c r="T27" s="191" t="s">
        <v>41</v>
      </c>
      <c r="U27" s="191"/>
      <c r="V27" s="191"/>
      <c r="W27" s="192" t="s">
        <v>41</v>
      </c>
      <c r="X27" s="192"/>
      <c r="Y27" s="192"/>
      <c r="Z27" s="192"/>
      <c r="AA27" s="192"/>
      <c r="AB27" s="192" t="s">
        <v>41</v>
      </c>
      <c r="AC27" s="192"/>
      <c r="AD27" s="192"/>
      <c r="AE27" s="192"/>
      <c r="AF27" s="192"/>
      <c r="AG27" s="192" t="s">
        <v>41</v>
      </c>
      <c r="AH27" s="192"/>
      <c r="AI27" s="192"/>
    </row>
    <row r="28" spans="1:35" ht="17.100000000000001" customHeight="1" x14ac:dyDescent="0.25">
      <c r="A28" s="190" t="s">
        <v>43</v>
      </c>
      <c r="B28" s="190"/>
      <c r="C28" s="190"/>
      <c r="D28" s="190"/>
      <c r="E28" s="186">
        <v>1711</v>
      </c>
      <c r="F28" s="186"/>
      <c r="G28" s="186"/>
      <c r="H28" s="191" t="s">
        <v>41</v>
      </c>
      <c r="I28" s="191"/>
      <c r="J28" s="191"/>
      <c r="K28" s="191"/>
      <c r="L28" s="191"/>
      <c r="M28" s="191"/>
      <c r="N28" s="191" t="s">
        <v>41</v>
      </c>
      <c r="O28" s="191"/>
      <c r="P28" s="191"/>
      <c r="Q28" s="191" t="s">
        <v>41</v>
      </c>
      <c r="R28" s="191"/>
      <c r="S28" s="191"/>
      <c r="T28" s="191" t="s">
        <v>41</v>
      </c>
      <c r="U28" s="191"/>
      <c r="V28" s="191"/>
      <c r="W28" s="192" t="s">
        <v>41</v>
      </c>
      <c r="X28" s="192"/>
      <c r="Y28" s="192"/>
      <c r="Z28" s="192"/>
      <c r="AA28" s="192"/>
      <c r="AB28" s="192" t="s">
        <v>41</v>
      </c>
      <c r="AC28" s="192"/>
      <c r="AD28" s="192"/>
      <c r="AE28" s="192"/>
      <c r="AF28" s="192"/>
      <c r="AG28" s="192" t="s">
        <v>41</v>
      </c>
      <c r="AH28" s="192"/>
      <c r="AI28" s="192"/>
    </row>
    <row r="29" spans="1:35" ht="17.100000000000001" customHeight="1" x14ac:dyDescent="0.25">
      <c r="A29" s="190" t="s">
        <v>50</v>
      </c>
      <c r="B29" s="190"/>
      <c r="C29" s="190"/>
      <c r="D29" s="190"/>
      <c r="E29" s="186">
        <v>1641</v>
      </c>
      <c r="F29" s="186"/>
      <c r="G29" s="186"/>
      <c r="H29" s="191" t="s">
        <v>41</v>
      </c>
      <c r="I29" s="191"/>
      <c r="J29" s="191"/>
      <c r="K29" s="191"/>
      <c r="L29" s="191"/>
      <c r="M29" s="191"/>
      <c r="N29" s="191" t="s">
        <v>41</v>
      </c>
      <c r="O29" s="191"/>
      <c r="P29" s="191"/>
      <c r="Q29" s="191" t="s">
        <v>41</v>
      </c>
      <c r="R29" s="191"/>
      <c r="S29" s="191"/>
      <c r="T29" s="191" t="s">
        <v>41</v>
      </c>
      <c r="U29" s="191"/>
      <c r="V29" s="191"/>
      <c r="W29" s="191" t="s">
        <v>41</v>
      </c>
      <c r="X29" s="191"/>
      <c r="Y29" s="191"/>
      <c r="Z29" s="191"/>
      <c r="AA29" s="191"/>
      <c r="AB29" s="192" t="s">
        <v>41</v>
      </c>
      <c r="AC29" s="192"/>
      <c r="AD29" s="192"/>
      <c r="AE29" s="192"/>
      <c r="AF29" s="192"/>
      <c r="AG29" s="192" t="s">
        <v>41</v>
      </c>
      <c r="AH29" s="192"/>
      <c r="AI29" s="192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93">
        <v>20</v>
      </c>
      <c r="C33" s="193"/>
      <c r="D33" s="194" t="s">
        <v>387</v>
      </c>
      <c r="E33" s="194"/>
      <c r="F33" s="194"/>
      <c r="G33" s="194"/>
      <c r="H33" s="194"/>
      <c r="I33" s="195" t="s">
        <v>192</v>
      </c>
      <c r="J33" s="195"/>
      <c r="K33" s="195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6" t="s">
        <v>56</v>
      </c>
      <c r="AC33" s="196"/>
      <c r="AD33" s="196"/>
      <c r="AE33" s="196"/>
      <c r="AF33" s="196"/>
      <c r="AG33" s="4"/>
      <c r="AH33" s="4"/>
      <c r="AI33" s="4"/>
    </row>
    <row r="34" spans="1:35" ht="15.75" x14ac:dyDescent="0.25">
      <c r="A34" s="1"/>
      <c r="B34" s="197" t="s">
        <v>57</v>
      </c>
      <c r="C34" s="197"/>
      <c r="D34" s="197"/>
      <c r="E34" s="197"/>
      <c r="F34" s="197"/>
      <c r="G34" s="197"/>
      <c r="H34" s="197"/>
      <c r="I34" s="197"/>
      <c r="J34" s="197"/>
      <c r="K34" s="197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97" t="s">
        <v>59</v>
      </c>
      <c r="AC34" s="197"/>
      <c r="AD34" s="197"/>
      <c r="AE34" s="197"/>
      <c r="AF34" s="197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97" t="s">
        <v>188</v>
      </c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C15" sqref="C1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199" t="s">
        <v>124</v>
      </c>
      <c r="B2" s="199"/>
      <c r="C2" s="199"/>
      <c r="D2" s="199"/>
      <c r="E2" s="199"/>
      <c r="F2" s="199"/>
      <c r="G2" s="199"/>
      <c r="H2" s="57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4" t="s">
        <v>104</v>
      </c>
      <c r="B4" s="164" t="s">
        <v>105</v>
      </c>
      <c r="C4" s="164" t="s">
        <v>106</v>
      </c>
      <c r="D4" s="198" t="s">
        <v>247</v>
      </c>
      <c r="E4" s="198"/>
      <c r="F4" s="198"/>
      <c r="G4" s="198"/>
    </row>
    <row r="5" spans="1:8" ht="15.75" x14ac:dyDescent="0.25">
      <c r="A5" s="76">
        <v>1</v>
      </c>
      <c r="B5" s="165" t="s">
        <v>388</v>
      </c>
      <c r="C5" s="165" t="s">
        <v>389</v>
      </c>
      <c r="D5" s="165" t="s">
        <v>390</v>
      </c>
      <c r="E5" s="165" t="s">
        <v>373</v>
      </c>
      <c r="F5" s="165" t="s">
        <v>391</v>
      </c>
      <c r="G5" s="165" t="s">
        <v>109</v>
      </c>
    </row>
    <row r="6" spans="1:8" ht="15.75" x14ac:dyDescent="0.25">
      <c r="A6" s="79">
        <f>IF(ISBLANK(B6),"",A5+1)</f>
        <v>2</v>
      </c>
      <c r="B6" s="165" t="s">
        <v>392</v>
      </c>
      <c r="C6" s="165" t="s">
        <v>393</v>
      </c>
      <c r="D6" s="165" t="s">
        <v>394</v>
      </c>
      <c r="E6" s="165" t="s">
        <v>110</v>
      </c>
      <c r="F6" s="165" t="s">
        <v>395</v>
      </c>
      <c r="G6" s="165" t="s">
        <v>111</v>
      </c>
    </row>
    <row r="7" spans="1:8" ht="15.75" x14ac:dyDescent="0.25">
      <c r="A7" s="79">
        <f t="shared" ref="A7:A20" si="0">IF(ISBLANK(B7),"",A6+1)</f>
        <v>3</v>
      </c>
      <c r="B7" s="165" t="s">
        <v>396</v>
      </c>
      <c r="C7" s="165" t="s">
        <v>397</v>
      </c>
      <c r="D7" s="165" t="s">
        <v>398</v>
      </c>
      <c r="E7" s="165" t="s">
        <v>110</v>
      </c>
      <c r="F7" s="165" t="s">
        <v>399</v>
      </c>
      <c r="G7" s="165" t="s">
        <v>109</v>
      </c>
    </row>
    <row r="8" spans="1:8" ht="15.75" x14ac:dyDescent="0.25">
      <c r="A8" s="79">
        <f t="shared" si="0"/>
        <v>4</v>
      </c>
      <c r="B8" s="165" t="s">
        <v>400</v>
      </c>
      <c r="C8" s="165" t="s">
        <v>401</v>
      </c>
      <c r="D8" s="165" t="s">
        <v>402</v>
      </c>
      <c r="E8" s="165" t="s">
        <v>372</v>
      </c>
      <c r="F8" s="165" t="s">
        <v>391</v>
      </c>
      <c r="G8" s="165" t="s">
        <v>109</v>
      </c>
    </row>
    <row r="9" spans="1:8" ht="15.75" x14ac:dyDescent="0.25">
      <c r="A9" s="79">
        <f t="shared" si="0"/>
        <v>5</v>
      </c>
      <c r="B9" s="165" t="s">
        <v>403</v>
      </c>
      <c r="C9" s="165" t="s">
        <v>404</v>
      </c>
      <c r="D9" s="165" t="s">
        <v>405</v>
      </c>
      <c r="E9" s="165" t="s">
        <v>110</v>
      </c>
      <c r="F9" s="165" t="s">
        <v>406</v>
      </c>
      <c r="G9" s="165" t="s">
        <v>111</v>
      </c>
    </row>
    <row r="10" spans="1:8" ht="15.75" x14ac:dyDescent="0.25">
      <c r="A10" s="79">
        <f t="shared" si="0"/>
        <v>6</v>
      </c>
      <c r="B10" s="165" t="s">
        <v>407</v>
      </c>
      <c r="C10" s="165" t="s">
        <v>408</v>
      </c>
      <c r="D10" s="165" t="s">
        <v>409</v>
      </c>
      <c r="E10" s="165" t="s">
        <v>372</v>
      </c>
      <c r="F10" s="165" t="s">
        <v>395</v>
      </c>
      <c r="G10" s="165" t="s">
        <v>109</v>
      </c>
    </row>
    <row r="11" spans="1:8" ht="15.75" x14ac:dyDescent="0.25">
      <c r="A11" s="83">
        <f t="shared" si="0"/>
        <v>7</v>
      </c>
      <c r="B11" s="165" t="s">
        <v>403</v>
      </c>
      <c r="C11" s="165" t="s">
        <v>404</v>
      </c>
      <c r="D11" s="165" t="s">
        <v>377</v>
      </c>
      <c r="E11" s="165" t="s">
        <v>110</v>
      </c>
      <c r="F11" s="165" t="s">
        <v>391</v>
      </c>
      <c r="G11" s="165" t="s">
        <v>111</v>
      </c>
    </row>
    <row r="12" spans="1:8" ht="15.75" x14ac:dyDescent="0.25">
      <c r="A12" s="94" t="str">
        <f t="shared" si="0"/>
        <v/>
      </c>
      <c r="B12" s="86"/>
      <c r="C12" s="86"/>
      <c r="D12" s="86"/>
      <c r="E12" s="86"/>
      <c r="F12" s="87"/>
      <c r="G12" s="87"/>
    </row>
    <row r="13" spans="1:8" ht="15.75" x14ac:dyDescent="0.25">
      <c r="A13" s="94" t="str">
        <f>IF(ISBLANK(B13),"",A12+1)</f>
        <v/>
      </c>
      <c r="B13" s="86"/>
      <c r="C13" s="86"/>
      <c r="D13" s="86"/>
      <c r="E13" s="86"/>
      <c r="F13" s="87"/>
      <c r="G13" s="87"/>
    </row>
    <row r="14" spans="1:8" ht="15.75" x14ac:dyDescent="0.25">
      <c r="A14" s="94" t="str">
        <f t="shared" si="0"/>
        <v/>
      </c>
      <c r="B14" s="86"/>
      <c r="C14" s="86"/>
      <c r="D14" s="86"/>
      <c r="E14" s="86"/>
      <c r="F14" s="87"/>
      <c r="G14" s="87"/>
    </row>
    <row r="15" spans="1:8" ht="15.75" x14ac:dyDescent="0.25">
      <c r="A15" s="94" t="str">
        <f t="shared" si="0"/>
        <v/>
      </c>
      <c r="B15" s="86"/>
      <c r="C15" s="86"/>
      <c r="D15" s="100"/>
      <c r="E15" s="101"/>
      <c r="F15" s="101"/>
      <c r="G15" s="101"/>
    </row>
    <row r="16" spans="1:8" ht="15.75" x14ac:dyDescent="0.25">
      <c r="A16" s="94" t="str">
        <f t="shared" si="0"/>
        <v/>
      </c>
      <c r="B16" s="86"/>
      <c r="C16" s="86"/>
      <c r="D16" s="100"/>
      <c r="E16" s="101"/>
      <c r="F16" s="101"/>
      <c r="G16" s="101"/>
    </row>
    <row r="17" spans="1:7" ht="15.75" x14ac:dyDescent="0.25">
      <c r="A17" s="94" t="str">
        <f t="shared" si="0"/>
        <v/>
      </c>
      <c r="B17" s="86"/>
      <c r="C17" s="86"/>
      <c r="D17" s="100"/>
      <c r="E17" s="101"/>
      <c r="F17" s="101"/>
      <c r="G17" s="101"/>
    </row>
    <row r="18" spans="1:7" ht="15.75" x14ac:dyDescent="0.25">
      <c r="A18" s="83" t="str">
        <f t="shared" si="0"/>
        <v/>
      </c>
      <c r="B18" s="86"/>
      <c r="C18" s="86"/>
      <c r="D18" s="100"/>
      <c r="E18" s="101"/>
      <c r="F18" s="101"/>
      <c r="G18" s="101"/>
    </row>
    <row r="19" spans="1:7" ht="15.75" x14ac:dyDescent="0.25">
      <c r="A19" s="83" t="str">
        <f t="shared" si="0"/>
        <v/>
      </c>
      <c r="B19" s="102"/>
      <c r="C19" s="103"/>
      <c r="D19" s="101"/>
      <c r="E19" s="101"/>
      <c r="F19" s="101"/>
      <c r="G19" s="101"/>
    </row>
    <row r="20" spans="1:7" ht="15.75" x14ac:dyDescent="0.25">
      <c r="A20" s="83" t="str">
        <f t="shared" si="0"/>
        <v/>
      </c>
      <c r="B20" s="102"/>
      <c r="C20" s="103"/>
      <c r="D20" s="101"/>
      <c r="E20" s="101"/>
      <c r="F20" s="101"/>
      <c r="G20" s="101"/>
    </row>
  </sheetData>
  <mergeCells count="2">
    <mergeCell ref="D4:G4"/>
    <mergeCell ref="A2:G2"/>
  </mergeCells>
  <phoneticPr fontId="30" type="noConversion"/>
  <dataValidations count="2">
    <dataValidation type="list" allowBlank="1" showInputMessage="1" showErrorMessage="1" sqref="G15:G16" xr:uid="{00000000-0002-0000-0500-000000000000}">
      <formula1>пол</formula1>
    </dataValidation>
    <dataValidation type="list" allowBlank="1" showInputMessage="1" showErrorMessage="1" sqref="E15:E16" xr:uid="{00000000-0002-0000-0500-000001000000}">
      <formula1>INDIRECT($E$3)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4"/>
  <sheetViews>
    <sheetView topLeftCell="A22" zoomScaleNormal="100" workbookViewId="0">
      <selection activeCell="AD11" sqref="AD11:AE11"/>
    </sheetView>
  </sheetViews>
  <sheetFormatPr defaultColWidth="8.7109375" defaultRowHeight="15" x14ac:dyDescent="0.25"/>
  <cols>
    <col min="1" max="29" width="3.7109375" style="59" customWidth="1"/>
    <col min="30" max="30" width="29.140625" style="59" bestFit="1" customWidth="1"/>
    <col min="31" max="45" width="3.7109375" style="59" customWidth="1"/>
    <col min="46" max="16384" width="8.7109375" style="59"/>
  </cols>
  <sheetData>
    <row r="1" spans="1:24" ht="15" customHeight="1" x14ac:dyDescent="0.25">
      <c r="A1" s="200" t="s">
        <v>60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</row>
    <row r="2" spans="1:24" ht="15" customHeight="1" x14ac:dyDescent="0.25">
      <c r="A2" s="200" t="s">
        <v>61</v>
      </c>
      <c r="B2" s="200"/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</row>
    <row r="3" spans="1:24" ht="15" customHeight="1" x14ac:dyDescent="0.25">
      <c r="A3" s="116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</row>
    <row r="4" spans="1:24" ht="15" customHeight="1" x14ac:dyDescent="0.25">
      <c r="A4" s="201" t="s">
        <v>62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</row>
    <row r="5" spans="1:24" ht="15" customHeight="1" x14ac:dyDescent="0.25">
      <c r="A5" s="208">
        <v>20</v>
      </c>
      <c r="B5" s="208"/>
      <c r="C5" s="210" t="str">
        <f>'2-я 1-ВЕТ'!D33</f>
        <v>вересня</v>
      </c>
      <c r="D5" s="210"/>
      <c r="E5" s="210"/>
      <c r="F5" s="210"/>
      <c r="G5" s="208">
        <v>2021</v>
      </c>
      <c r="H5" s="208"/>
      <c r="I5" s="117" t="s">
        <v>147</v>
      </c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</row>
    <row r="7" spans="1:24" ht="15" customHeight="1" x14ac:dyDescent="0.25">
      <c r="A7" s="118"/>
      <c r="B7" s="118"/>
      <c r="C7" s="202" t="s">
        <v>63</v>
      </c>
      <c r="D7" s="202"/>
      <c r="E7" s="202"/>
      <c r="F7" s="202"/>
      <c r="G7" s="202"/>
      <c r="H7" s="202"/>
      <c r="I7" s="202"/>
      <c r="J7" s="202"/>
      <c r="K7" s="202"/>
      <c r="L7" s="202"/>
      <c r="M7" s="202"/>
      <c r="N7" s="202"/>
      <c r="O7" s="202"/>
      <c r="P7" s="202"/>
      <c r="Q7" s="202"/>
      <c r="R7" s="202"/>
      <c r="S7" s="202"/>
      <c r="T7" s="202"/>
      <c r="U7" s="202"/>
      <c r="V7" s="202"/>
      <c r="W7" s="202"/>
      <c r="X7" s="202"/>
    </row>
    <row r="8" spans="1:24" ht="15" customHeight="1" x14ac:dyDescent="0.25">
      <c r="A8" s="119" t="s">
        <v>64</v>
      </c>
      <c r="B8" s="118"/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</row>
    <row r="9" spans="1:24" ht="15" customHeight="1" x14ac:dyDescent="0.25">
      <c r="A9" s="118" t="s">
        <v>65</v>
      </c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</row>
    <row r="10" spans="1:24" ht="15" customHeight="1" x14ac:dyDescent="0.25">
      <c r="A10" s="118" t="s">
        <v>66</v>
      </c>
      <c r="B10" s="118"/>
      <c r="C10" s="118"/>
      <c r="D10" s="118"/>
      <c r="E10" s="118"/>
      <c r="F10" s="118"/>
      <c r="G10" s="135" t="str">
        <f>'Список коти R'!B5</f>
        <v>Бондаренко А.В.</v>
      </c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</row>
    <row r="11" spans="1:24" ht="15.75" x14ac:dyDescent="0.25">
      <c r="A11" s="118" t="s">
        <v>120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35" t="s">
        <v>410</v>
      </c>
      <c r="M11" s="61"/>
      <c r="S11" s="118"/>
      <c r="T11" s="118"/>
      <c r="U11" s="118"/>
      <c r="V11" s="118"/>
      <c r="W11" s="118"/>
      <c r="X11" s="118"/>
    </row>
    <row r="12" spans="1:24" ht="15.75" x14ac:dyDescent="0.25">
      <c r="A12" s="118" t="s">
        <v>121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</row>
    <row r="13" spans="1:24" ht="15.75" x14ac:dyDescent="0.25">
      <c r="A13" s="118" t="s">
        <v>70</v>
      </c>
      <c r="B13" s="118"/>
      <c r="C13" s="118"/>
      <c r="D13" s="118"/>
      <c r="E13" s="207">
        <f>MAX('Список коти R'!A5:A20)</f>
        <v>7</v>
      </c>
      <c r="F13" s="207"/>
      <c r="G13" s="209" t="str">
        <f>IF(COUNTIF(ДОЗА,F26),"голова",IF(COUNTIF(ДОЗИ,F26),"голови","голів"))</f>
        <v>голів</v>
      </c>
      <c r="H13" s="209"/>
      <c r="I13" s="209"/>
      <c r="J13" s="209"/>
      <c r="K13" s="118" t="s">
        <v>263</v>
      </c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</row>
    <row r="14" spans="1:24" ht="15.75" x14ac:dyDescent="0.25">
      <c r="A14" s="118" t="s">
        <v>72</v>
      </c>
      <c r="B14" s="118"/>
      <c r="C14" s="118"/>
      <c r="D14" s="118"/>
      <c r="E14" s="118"/>
      <c r="F14" s="118"/>
      <c r="G14" s="118"/>
      <c r="H14" s="118"/>
      <c r="I14" s="118"/>
      <c r="J14" s="118"/>
      <c r="K14" s="118"/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</row>
    <row r="15" spans="1:24" ht="15.75" x14ac:dyDescent="0.25">
      <c r="A15" s="118" t="s">
        <v>73</v>
      </c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</row>
    <row r="16" spans="1:24" ht="15.75" x14ac:dyDescent="0.25">
      <c r="A16" s="118" t="s">
        <v>74</v>
      </c>
      <c r="B16" s="118"/>
      <c r="C16" s="118"/>
      <c r="D16" s="118"/>
      <c r="E16" s="118"/>
      <c r="F16" s="118"/>
      <c r="G16" s="118"/>
      <c r="H16" s="118"/>
      <c r="I16" s="118"/>
      <c r="J16" s="118"/>
      <c r="K16" s="122"/>
      <c r="L16" s="122"/>
      <c r="M16" s="122"/>
    </row>
    <row r="17" spans="1:27" ht="15.75" x14ac:dyDescent="0.25">
      <c r="A17" s="118" t="s">
        <v>244</v>
      </c>
      <c r="B17" s="123"/>
      <c r="C17" s="122"/>
      <c r="D17" s="122"/>
      <c r="E17" s="122"/>
      <c r="F17" s="124"/>
      <c r="G17" s="124"/>
      <c r="H17" s="124"/>
      <c r="I17" s="124"/>
      <c r="J17" s="124"/>
      <c r="K17" s="124"/>
      <c r="L17" s="124"/>
      <c r="O17" s="204" t="s">
        <v>366</v>
      </c>
      <c r="P17" s="204"/>
      <c r="Q17" s="204"/>
      <c r="R17" s="122" t="s">
        <v>122</v>
      </c>
      <c r="S17" s="125"/>
      <c r="T17" s="125"/>
      <c r="U17" s="118"/>
      <c r="V17" s="211">
        <v>44501</v>
      </c>
      <c r="W17" s="211"/>
      <c r="X17" s="211"/>
      <c r="Y17" s="118"/>
    </row>
    <row r="18" spans="1:27" ht="15.75" x14ac:dyDescent="0.25">
      <c r="A18" s="118"/>
      <c r="B18" s="118" t="s">
        <v>76</v>
      </c>
      <c r="C18" s="118"/>
      <c r="D18" s="118"/>
      <c r="E18" s="118"/>
      <c r="F18" s="118"/>
      <c r="G18" s="124"/>
      <c r="H18" s="124"/>
      <c r="I18" s="126">
        <v>5</v>
      </c>
      <c r="J18" s="212" t="str">
        <f>IF(COUNTIF(ДОЗА,I18),"доза",IF(COUNTIF(ДОЗИ,I18),"дози","доз"))</f>
        <v>доз</v>
      </c>
      <c r="K18" s="212"/>
      <c r="L18" s="124"/>
      <c r="M18" s="124"/>
      <c r="N18" s="118"/>
      <c r="O18" s="127"/>
      <c r="P18" s="128"/>
      <c r="Q18" s="128"/>
      <c r="R18" s="128"/>
      <c r="S18" s="118"/>
      <c r="T18" s="118"/>
      <c r="U18" s="118"/>
      <c r="V18" s="118"/>
      <c r="W18" s="118"/>
      <c r="X18" s="118"/>
    </row>
    <row r="19" spans="1:27" ht="15.75" x14ac:dyDescent="0.25">
      <c r="A19" s="118" t="s">
        <v>413</v>
      </c>
      <c r="B19" s="119"/>
      <c r="C19" s="118"/>
      <c r="D19" s="118"/>
      <c r="E19" s="118"/>
      <c r="F19" s="118"/>
      <c r="G19" s="124"/>
      <c r="H19" s="124"/>
      <c r="I19" s="124"/>
      <c r="J19" s="124"/>
      <c r="K19" s="124"/>
      <c r="L19" s="124"/>
      <c r="M19" s="124"/>
      <c r="N19" s="118"/>
      <c r="O19" s="203" t="s">
        <v>411</v>
      </c>
      <c r="P19" s="203"/>
      <c r="Q19" s="203"/>
      <c r="R19" s="122" t="s">
        <v>122</v>
      </c>
      <c r="S19" s="125"/>
      <c r="T19" s="125"/>
      <c r="U19" s="118"/>
      <c r="V19" s="204" t="s">
        <v>412</v>
      </c>
      <c r="W19" s="204"/>
      <c r="X19" s="204"/>
    </row>
    <row r="20" spans="1:27" ht="15.75" x14ac:dyDescent="0.25">
      <c r="A20" s="118"/>
      <c r="B20" s="205" t="s">
        <v>76</v>
      </c>
      <c r="C20" s="205"/>
      <c r="D20" s="205"/>
      <c r="E20" s="205"/>
      <c r="F20" s="205"/>
      <c r="G20" s="205"/>
      <c r="H20" s="205"/>
      <c r="I20" s="126">
        <v>1</v>
      </c>
      <c r="J20" s="206" t="s">
        <v>77</v>
      </c>
      <c r="K20" s="206"/>
      <c r="L20" s="125"/>
      <c r="M20" s="125"/>
      <c r="N20" s="125"/>
    </row>
    <row r="21" spans="1:27" ht="15.75" x14ac:dyDescent="0.25">
      <c r="A21" s="118" t="s">
        <v>414</v>
      </c>
      <c r="B21" s="119"/>
      <c r="C21" s="118"/>
      <c r="D21" s="118"/>
      <c r="E21" s="118"/>
      <c r="F21" s="118"/>
      <c r="G21" s="124"/>
      <c r="H21" s="124"/>
      <c r="I21" s="124"/>
      <c r="J21" s="124"/>
      <c r="K21" s="124"/>
      <c r="L21" s="124"/>
      <c r="M21" s="124"/>
      <c r="N21" s="118"/>
      <c r="O21" s="203">
        <v>70920</v>
      </c>
      <c r="P21" s="203"/>
      <c r="Q21" s="203"/>
      <c r="R21" s="122" t="s">
        <v>122</v>
      </c>
      <c r="S21" s="125"/>
      <c r="T21" s="125"/>
      <c r="U21" s="118"/>
      <c r="V21" s="204" t="s">
        <v>415</v>
      </c>
      <c r="W21" s="204"/>
      <c r="X21" s="204"/>
    </row>
    <row r="22" spans="1:27" ht="15.75" x14ac:dyDescent="0.25">
      <c r="A22" s="118"/>
      <c r="B22" s="205" t="s">
        <v>76</v>
      </c>
      <c r="C22" s="205"/>
      <c r="D22" s="205"/>
      <c r="E22" s="205"/>
      <c r="F22" s="205"/>
      <c r="G22" s="205"/>
      <c r="H22" s="205"/>
      <c r="I22" s="126">
        <v>1</v>
      </c>
      <c r="J22" s="206" t="s">
        <v>77</v>
      </c>
      <c r="K22" s="206"/>
      <c r="L22" s="125"/>
      <c r="M22" s="125"/>
      <c r="N22" s="125"/>
    </row>
    <row r="23" spans="1:27" ht="15.75" x14ac:dyDescent="0.25">
      <c r="A23" s="118"/>
      <c r="B23" s="118"/>
      <c r="C23" s="118"/>
      <c r="D23" s="118"/>
      <c r="E23" s="118"/>
      <c r="F23" s="118"/>
      <c r="G23" s="118"/>
      <c r="H23" s="118"/>
      <c r="I23" s="118"/>
      <c r="J23" s="118"/>
      <c r="K23" s="122"/>
      <c r="L23" s="122"/>
      <c r="M23" s="122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</row>
    <row r="24" spans="1:27" ht="15.75" x14ac:dyDescent="0.25">
      <c r="A24" s="118" t="s">
        <v>78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22"/>
      <c r="Z24" s="130"/>
      <c r="AA24" s="131"/>
    </row>
    <row r="25" spans="1:27" x14ac:dyDescent="0.25">
      <c r="Z25" s="130"/>
      <c r="AA25" s="131"/>
    </row>
    <row r="26" spans="1:27" ht="15.75" x14ac:dyDescent="0.25">
      <c r="A26" s="118" t="s">
        <v>79</v>
      </c>
      <c r="B26" s="118"/>
      <c r="C26" s="118"/>
      <c r="D26" s="118"/>
      <c r="E26" s="118"/>
      <c r="F26" s="213">
        <f>E13</f>
        <v>7</v>
      </c>
      <c r="G26" s="213"/>
      <c r="H26" s="214" t="str">
        <f>IF(COUNTIF(ДОЗА,F26),"доза",IF(COUNTIF(ДОЗИ,F26),"дози","доз"))</f>
        <v>доз</v>
      </c>
      <c r="I26" s="214"/>
      <c r="J26" s="118" t="s">
        <v>262</v>
      </c>
      <c r="K26" s="118"/>
      <c r="L26" s="118"/>
      <c r="M26" s="118"/>
      <c r="N26" s="118"/>
      <c r="O26" s="118"/>
      <c r="P26" s="118"/>
      <c r="Q26" s="118"/>
      <c r="R26" s="118"/>
      <c r="S26" s="213">
        <f>F26</f>
        <v>7</v>
      </c>
      <c r="T26" s="213"/>
      <c r="U26" s="118" t="s">
        <v>81</v>
      </c>
      <c r="V26" s="118"/>
      <c r="W26" s="118"/>
      <c r="X26" s="118"/>
      <c r="Z26" s="130"/>
      <c r="AA26" s="131"/>
    </row>
    <row r="27" spans="1:27" ht="15.75" x14ac:dyDescent="0.25">
      <c r="A27" s="118"/>
      <c r="B27" s="118" t="s">
        <v>82</v>
      </c>
      <c r="C27" s="118"/>
      <c r="D27" s="118"/>
      <c r="E27" s="118"/>
      <c r="F27" s="118"/>
      <c r="G27" s="118"/>
      <c r="H27" s="118"/>
      <c r="I27" s="213">
        <f>F26*0.5</f>
        <v>3.5</v>
      </c>
      <c r="J27" s="213"/>
      <c r="K27" s="118" t="s">
        <v>83</v>
      </c>
      <c r="L27" s="118"/>
      <c r="M27" s="118"/>
      <c r="N27" s="118"/>
      <c r="O27" s="213">
        <f>F26*0.5</f>
        <v>3.5</v>
      </c>
      <c r="P27" s="213"/>
      <c r="Q27" s="118" t="s">
        <v>84</v>
      </c>
      <c r="R27" s="118"/>
      <c r="S27" s="118"/>
      <c r="T27" s="118"/>
      <c r="U27" s="118"/>
      <c r="V27" s="118"/>
      <c r="W27" s="118"/>
      <c r="X27" s="118"/>
      <c r="Z27" s="130"/>
      <c r="AA27" s="131"/>
    </row>
    <row r="28" spans="1:27" ht="15.75" x14ac:dyDescent="0.25">
      <c r="A28" s="118"/>
      <c r="B28" s="118" t="s">
        <v>85</v>
      </c>
      <c r="C28" s="118"/>
      <c r="D28" s="118"/>
      <c r="E28" s="118"/>
      <c r="F28" s="118"/>
      <c r="G28" s="213">
        <f>F26</f>
        <v>7</v>
      </c>
      <c r="H28" s="213"/>
      <c r="I28" s="214" t="str">
        <f>IF(COUNTIF(ДОЗА,G28),"пара",IF(COUNTIF(ДОЗИ,G28),"парии","пар"))</f>
        <v>пар</v>
      </c>
      <c r="J28" s="214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Z28" s="130"/>
      <c r="AA28" s="131"/>
    </row>
    <row r="29" spans="1:27" ht="15.75" x14ac:dyDescent="0.25">
      <c r="A29" s="118" t="s">
        <v>87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</row>
    <row r="30" spans="1:27" ht="15.75" x14ac:dyDescent="0.25">
      <c r="A30" s="118"/>
      <c r="B30" s="118"/>
      <c r="C30" s="118" t="s">
        <v>88</v>
      </c>
      <c r="D30" s="118"/>
      <c r="E30" s="118"/>
      <c r="F30" s="118"/>
      <c r="G30" s="118"/>
      <c r="H30" s="118"/>
      <c r="I30" s="118"/>
      <c r="J30" s="118"/>
      <c r="K30" s="118"/>
      <c r="L30" s="213">
        <f>F26</f>
        <v>7</v>
      </c>
      <c r="M30" s="213"/>
      <c r="N30" s="118" t="s">
        <v>89</v>
      </c>
      <c r="O30" s="118"/>
      <c r="P30" s="118"/>
      <c r="Q30" s="118"/>
      <c r="R30" s="118"/>
      <c r="S30" s="118"/>
      <c r="T30" s="118"/>
      <c r="U30" s="118"/>
      <c r="V30" s="118"/>
      <c r="W30" s="118"/>
      <c r="X30" s="118"/>
    </row>
    <row r="31" spans="1:27" ht="15.75" x14ac:dyDescent="0.25">
      <c r="A31" s="118"/>
      <c r="B31" s="118"/>
      <c r="C31" s="118"/>
      <c r="D31" s="118"/>
      <c r="E31" s="118"/>
      <c r="F31" s="118"/>
      <c r="G31" s="118"/>
      <c r="H31" s="118"/>
      <c r="I31" s="118"/>
      <c r="J31" s="118"/>
      <c r="K31" s="118"/>
      <c r="L31" s="132"/>
      <c r="M31" s="132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</row>
    <row r="32" spans="1:27" ht="15.75" x14ac:dyDescent="0.25">
      <c r="A32" s="118" t="s">
        <v>90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</row>
    <row r="33" spans="1:24" ht="15.75" x14ac:dyDescent="0.2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</row>
    <row r="34" spans="1:24" ht="15.75" x14ac:dyDescent="0.25">
      <c r="A34" s="121" t="s">
        <v>91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</row>
    <row r="35" spans="1:24" ht="15.75" x14ac:dyDescent="0.25">
      <c r="A35" s="121"/>
      <c r="B35" s="118"/>
      <c r="C35" s="118"/>
      <c r="D35" s="118"/>
      <c r="E35" s="118"/>
      <c r="F35" s="118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</row>
    <row r="36" spans="1:24" ht="15.75" x14ac:dyDescent="0.25">
      <c r="A36" s="133" t="s">
        <v>92</v>
      </c>
      <c r="B36" s="118"/>
      <c r="C36" s="118"/>
      <c r="D36" s="118"/>
      <c r="E36" s="118"/>
      <c r="F36" s="118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</row>
    <row r="37" spans="1:24" ht="15.75" x14ac:dyDescent="0.25">
      <c r="A37" s="133"/>
      <c r="B37" s="133" t="s">
        <v>93</v>
      </c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</row>
    <row r="38" spans="1:24" ht="15.75" x14ac:dyDescent="0.25">
      <c r="A38" s="133"/>
      <c r="B38" s="118" t="s">
        <v>94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18"/>
      <c r="M38" s="121" t="s">
        <v>95</v>
      </c>
      <c r="N38" s="118"/>
      <c r="O38" s="118"/>
      <c r="P38" s="118"/>
      <c r="Q38" s="118"/>
      <c r="R38" s="118"/>
      <c r="S38" s="206" t="s">
        <v>96</v>
      </c>
      <c r="T38" s="206"/>
      <c r="U38" s="206"/>
      <c r="V38" s="206"/>
      <c r="W38" s="206"/>
      <c r="X38" s="118"/>
    </row>
    <row r="39" spans="1:24" ht="15.75" x14ac:dyDescent="0.25">
      <c r="A39" s="118"/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</row>
    <row r="40" spans="1:24" ht="15.75" x14ac:dyDescent="0.25">
      <c r="A40" s="118"/>
      <c r="B40" s="118" t="s">
        <v>97</v>
      </c>
      <c r="C40" s="118"/>
      <c r="D40" s="118"/>
      <c r="E40" s="118"/>
      <c r="F40" s="118"/>
      <c r="G40" s="118"/>
      <c r="H40" s="118"/>
      <c r="I40" s="118"/>
      <c r="J40" s="118"/>
      <c r="K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</row>
    <row r="41" spans="1:24" ht="15.75" x14ac:dyDescent="0.25">
      <c r="A41" s="118"/>
      <c r="B41" s="134" t="s">
        <v>98</v>
      </c>
      <c r="C41" s="118"/>
      <c r="D41" s="118"/>
      <c r="E41" s="118"/>
      <c r="F41" s="118"/>
      <c r="G41" s="118"/>
      <c r="H41" s="118"/>
      <c r="I41" s="118"/>
      <c r="J41" s="118"/>
      <c r="K41" s="118"/>
      <c r="L41" s="118"/>
      <c r="M41" s="121" t="s">
        <v>99</v>
      </c>
      <c r="N41" s="118"/>
      <c r="O41" s="118"/>
      <c r="P41" s="118"/>
      <c r="Q41" s="118"/>
      <c r="R41" s="118"/>
      <c r="S41" s="206" t="s">
        <v>96</v>
      </c>
      <c r="T41" s="206"/>
      <c r="U41" s="206"/>
      <c r="V41" s="206"/>
      <c r="W41" s="206"/>
      <c r="X41" s="118"/>
    </row>
    <row r="42" spans="1:24" ht="15.75" x14ac:dyDescent="0.25">
      <c r="A42" s="118"/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</row>
    <row r="43" spans="1:24" ht="15.75" x14ac:dyDescent="0.25">
      <c r="B43" s="118" t="s">
        <v>195</v>
      </c>
      <c r="M43" s="121" t="str">
        <f>'Акт коты PCHCh'!M47</f>
        <v>Бондаренко А.В.</v>
      </c>
      <c r="S43" s="206" t="s">
        <v>96</v>
      </c>
      <c r="T43" s="206"/>
      <c r="U43" s="206"/>
      <c r="V43" s="206"/>
      <c r="W43" s="206"/>
    </row>
    <row r="44" spans="1:24" ht="15.75" x14ac:dyDescent="0.25">
      <c r="B44" s="134"/>
    </row>
  </sheetData>
  <mergeCells count="31">
    <mergeCell ref="S43:W43"/>
    <mergeCell ref="S26:T26"/>
    <mergeCell ref="I27:J27"/>
    <mergeCell ref="O27:P27"/>
    <mergeCell ref="L30:M30"/>
    <mergeCell ref="S38:W38"/>
    <mergeCell ref="H26:I26"/>
    <mergeCell ref="G28:H28"/>
    <mergeCell ref="S41:W41"/>
    <mergeCell ref="I28:J28"/>
    <mergeCell ref="F26:G26"/>
    <mergeCell ref="O21:Q21"/>
    <mergeCell ref="V21:X21"/>
    <mergeCell ref="B22:H22"/>
    <mergeCell ref="J22:K22"/>
    <mergeCell ref="E13:F13"/>
    <mergeCell ref="J20:K20"/>
    <mergeCell ref="B20:H20"/>
    <mergeCell ref="G13:J13"/>
    <mergeCell ref="O17:Q17"/>
    <mergeCell ref="V17:X17"/>
    <mergeCell ref="J18:K18"/>
    <mergeCell ref="A1:X1"/>
    <mergeCell ref="A2:X2"/>
    <mergeCell ref="A4:X4"/>
    <mergeCell ref="C7:X7"/>
    <mergeCell ref="O19:Q19"/>
    <mergeCell ref="V19:X19"/>
    <mergeCell ref="A5:B5"/>
    <mergeCell ref="G5:H5"/>
    <mergeCell ref="C5:F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zoomScaleNormal="100" workbookViewId="0">
      <selection activeCell="E21" sqref="E21:E2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84" t="s">
        <v>102</v>
      </c>
      <c r="B2" s="184"/>
      <c r="C2" s="184"/>
      <c r="D2" s="184"/>
      <c r="E2" s="184"/>
      <c r="F2" s="184"/>
      <c r="G2" s="184"/>
    </row>
    <row r="3" spans="1:7" ht="18.75" x14ac:dyDescent="0.25">
      <c r="A3" s="184" t="s">
        <v>103</v>
      </c>
      <c r="B3" s="184"/>
      <c r="C3" s="184"/>
      <c r="D3" s="184"/>
      <c r="E3" s="184"/>
      <c r="F3" s="184"/>
      <c r="G3" s="184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104</v>
      </c>
      <c r="B5" s="58" t="s">
        <v>105</v>
      </c>
      <c r="C5" s="80" t="s">
        <v>106</v>
      </c>
      <c r="D5" s="215" t="s">
        <v>107</v>
      </c>
      <c r="E5" s="215"/>
      <c r="F5" s="215"/>
      <c r="G5" s="215"/>
    </row>
    <row r="6" spans="1:7" ht="15.75" x14ac:dyDescent="0.25">
      <c r="A6" s="76">
        <v>1</v>
      </c>
      <c r="B6" s="165" t="s">
        <v>407</v>
      </c>
      <c r="C6" s="165" t="s">
        <v>408</v>
      </c>
      <c r="D6" s="165" t="s">
        <v>409</v>
      </c>
      <c r="E6" s="165" t="s">
        <v>372</v>
      </c>
      <c r="F6" s="165" t="s">
        <v>395</v>
      </c>
      <c r="G6" s="165" t="s">
        <v>109</v>
      </c>
    </row>
    <row r="7" spans="1:7" ht="15.75" customHeight="1" x14ac:dyDescent="0.25">
      <c r="A7" s="76">
        <f>IF(ISBLANK(B7),"",A6+1)</f>
        <v>2</v>
      </c>
      <c r="B7" s="165" t="s">
        <v>388</v>
      </c>
      <c r="C7" s="165" t="s">
        <v>389</v>
      </c>
      <c r="D7" s="165" t="s">
        <v>390</v>
      </c>
      <c r="E7" s="165" t="s">
        <v>373</v>
      </c>
      <c r="F7" s="165" t="s">
        <v>391</v>
      </c>
      <c r="G7" s="165" t="s">
        <v>109</v>
      </c>
    </row>
    <row r="8" spans="1:7" ht="15.75" x14ac:dyDescent="0.25">
      <c r="A8" s="76">
        <f t="shared" ref="A8:A22" si="0">IF(ISBLANK(B8),"",A7+1)</f>
        <v>3</v>
      </c>
      <c r="B8" s="165" t="s">
        <v>416</v>
      </c>
      <c r="C8" s="165" t="s">
        <v>417</v>
      </c>
      <c r="D8" s="165" t="s">
        <v>418</v>
      </c>
      <c r="E8" s="165" t="s">
        <v>373</v>
      </c>
      <c r="F8" s="165" t="s">
        <v>383</v>
      </c>
      <c r="G8" s="165" t="s">
        <v>109</v>
      </c>
    </row>
    <row r="9" spans="1:7" ht="15.75" x14ac:dyDescent="0.25">
      <c r="A9" s="76">
        <f t="shared" si="0"/>
        <v>4</v>
      </c>
      <c r="B9" s="165" t="s">
        <v>392</v>
      </c>
      <c r="C9" s="165" t="s">
        <v>393</v>
      </c>
      <c r="D9" s="165" t="s">
        <v>394</v>
      </c>
      <c r="E9" s="165" t="s">
        <v>110</v>
      </c>
      <c r="F9" s="165" t="s">
        <v>395</v>
      </c>
      <c r="G9" s="165" t="s">
        <v>111</v>
      </c>
    </row>
    <row r="10" spans="1:7" ht="15.75" x14ac:dyDescent="0.25">
      <c r="A10" s="76">
        <f t="shared" si="0"/>
        <v>5</v>
      </c>
      <c r="B10" s="165" t="s">
        <v>419</v>
      </c>
      <c r="C10" s="165" t="s">
        <v>420</v>
      </c>
      <c r="D10" s="165" t="s">
        <v>421</v>
      </c>
      <c r="E10" s="165" t="s">
        <v>110</v>
      </c>
      <c r="F10" s="165" t="s">
        <v>365</v>
      </c>
      <c r="G10" s="165" t="s">
        <v>109</v>
      </c>
    </row>
    <row r="11" spans="1:7" ht="15.75" x14ac:dyDescent="0.25">
      <c r="A11" s="76">
        <f t="shared" si="0"/>
        <v>6</v>
      </c>
      <c r="B11" s="165" t="s">
        <v>396</v>
      </c>
      <c r="C11" s="165" t="s">
        <v>397</v>
      </c>
      <c r="D11" s="165" t="s">
        <v>398</v>
      </c>
      <c r="E11" s="165" t="s">
        <v>110</v>
      </c>
      <c r="F11" s="165" t="s">
        <v>399</v>
      </c>
      <c r="G11" s="165" t="s">
        <v>109</v>
      </c>
    </row>
    <row r="12" spans="1:7" ht="15.75" customHeight="1" x14ac:dyDescent="0.25">
      <c r="A12" s="76">
        <f t="shared" si="0"/>
        <v>7</v>
      </c>
      <c r="B12" s="165" t="s">
        <v>422</v>
      </c>
      <c r="C12" s="165" t="s">
        <v>423</v>
      </c>
      <c r="D12" s="165" t="s">
        <v>377</v>
      </c>
      <c r="E12" s="165" t="s">
        <v>110</v>
      </c>
      <c r="F12" s="165" t="s">
        <v>374</v>
      </c>
      <c r="G12" s="165" t="s">
        <v>111</v>
      </c>
    </row>
    <row r="13" spans="1:7" ht="15.75" x14ac:dyDescent="0.25">
      <c r="A13" s="76">
        <f t="shared" si="0"/>
        <v>8</v>
      </c>
      <c r="B13" s="165" t="s">
        <v>400</v>
      </c>
      <c r="C13" s="165" t="s">
        <v>401</v>
      </c>
      <c r="D13" s="165" t="s">
        <v>402</v>
      </c>
      <c r="E13" s="165" t="s">
        <v>372</v>
      </c>
      <c r="F13" s="165" t="s">
        <v>391</v>
      </c>
      <c r="G13" s="165" t="s">
        <v>109</v>
      </c>
    </row>
    <row r="14" spans="1:7" ht="15.75" x14ac:dyDescent="0.25">
      <c r="A14" s="76">
        <f t="shared" si="0"/>
        <v>9</v>
      </c>
      <c r="B14" s="165" t="s">
        <v>424</v>
      </c>
      <c r="C14" s="165" t="s">
        <v>425</v>
      </c>
      <c r="D14" s="165" t="s">
        <v>426</v>
      </c>
      <c r="E14" s="165" t="s">
        <v>110</v>
      </c>
      <c r="F14" s="165" t="s">
        <v>365</v>
      </c>
      <c r="G14" s="165" t="s">
        <v>109</v>
      </c>
    </row>
    <row r="15" spans="1:7" ht="15.75" x14ac:dyDescent="0.25">
      <c r="A15" s="76">
        <f t="shared" si="0"/>
        <v>10</v>
      </c>
      <c r="B15" s="165" t="s">
        <v>424</v>
      </c>
      <c r="C15" s="165" t="s">
        <v>425</v>
      </c>
      <c r="D15" s="165" t="s">
        <v>427</v>
      </c>
      <c r="E15" s="165" t="s">
        <v>110</v>
      </c>
      <c r="F15" s="165" t="s">
        <v>365</v>
      </c>
      <c r="G15" s="165" t="s">
        <v>109</v>
      </c>
    </row>
    <row r="16" spans="1:7" ht="15.75" x14ac:dyDescent="0.25">
      <c r="A16" s="76">
        <f t="shared" si="0"/>
        <v>11</v>
      </c>
      <c r="B16" s="165" t="s">
        <v>403</v>
      </c>
      <c r="C16" s="165" t="s">
        <v>404</v>
      </c>
      <c r="D16" s="165" t="s">
        <v>405</v>
      </c>
      <c r="E16" s="165" t="s">
        <v>110</v>
      </c>
      <c r="F16" s="165" t="s">
        <v>406</v>
      </c>
      <c r="G16" s="165" t="s">
        <v>111</v>
      </c>
    </row>
    <row r="17" spans="1:7" s="77" customFormat="1" ht="15.75" customHeight="1" x14ac:dyDescent="0.25">
      <c r="A17" s="76">
        <f t="shared" si="0"/>
        <v>12</v>
      </c>
      <c r="B17" s="165" t="s">
        <v>416</v>
      </c>
      <c r="C17" s="165" t="s">
        <v>417</v>
      </c>
      <c r="D17" s="165" t="s">
        <v>418</v>
      </c>
      <c r="E17" s="165" t="s">
        <v>373</v>
      </c>
      <c r="F17" s="165" t="s">
        <v>383</v>
      </c>
      <c r="G17" s="165" t="s">
        <v>109</v>
      </c>
    </row>
    <row r="18" spans="1:7" ht="15.75" x14ac:dyDescent="0.25">
      <c r="A18" s="76" t="str">
        <f t="shared" si="0"/>
        <v/>
      </c>
      <c r="B18" s="86"/>
      <c r="C18" s="86"/>
      <c r="D18" s="99"/>
      <c r="E18" s="86"/>
      <c r="F18" s="99"/>
      <c r="G18" s="87"/>
    </row>
    <row r="19" spans="1:7" ht="15.75" x14ac:dyDescent="0.25">
      <c r="A19" s="76" t="str">
        <f t="shared" si="0"/>
        <v/>
      </c>
      <c r="B19" s="86"/>
      <c r="C19" s="86"/>
      <c r="D19" s="99"/>
      <c r="E19" s="86"/>
      <c r="F19" s="99"/>
      <c r="G19" s="87"/>
    </row>
    <row r="20" spans="1:7" ht="15.75" x14ac:dyDescent="0.25">
      <c r="A20" s="76" t="str">
        <f t="shared" si="0"/>
        <v/>
      </c>
      <c r="B20" s="86"/>
      <c r="C20" s="86"/>
      <c r="D20" s="99"/>
      <c r="E20" s="86"/>
      <c r="F20" s="99"/>
      <c r="G20" s="87"/>
    </row>
    <row r="21" spans="1:7" ht="15.75" x14ac:dyDescent="0.25">
      <c r="A21" s="76" t="str">
        <f t="shared" si="0"/>
        <v/>
      </c>
      <c r="B21" s="86"/>
      <c r="C21" s="86"/>
      <c r="D21" s="99"/>
      <c r="E21" s="86"/>
      <c r="F21" s="99"/>
      <c r="G21" s="101"/>
    </row>
    <row r="22" spans="1:7" ht="15.75" x14ac:dyDescent="0.25">
      <c r="A22" s="76" t="str">
        <f t="shared" si="0"/>
        <v/>
      </c>
      <c r="B22" s="86"/>
      <c r="C22" s="86"/>
      <c r="D22" s="99"/>
      <c r="E22" s="86"/>
      <c r="F22" s="99"/>
      <c r="G22" s="107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D47"/>
  <sheetViews>
    <sheetView topLeftCell="A25" zoomScaleNormal="100" workbookViewId="0">
      <selection activeCell="AC23" sqref="AC23"/>
    </sheetView>
  </sheetViews>
  <sheetFormatPr defaultColWidth="8.7109375" defaultRowHeight="15" x14ac:dyDescent="0.25"/>
  <cols>
    <col min="1" max="28" width="3.7109375" customWidth="1"/>
    <col min="29" max="29" width="24.28515625" bestFit="1" customWidth="1"/>
    <col min="30" max="30" width="2.140625" bestFit="1" customWidth="1"/>
  </cols>
  <sheetData>
    <row r="1" spans="1:30" x14ac:dyDescent="0.25">
      <c r="A1" s="218" t="s">
        <v>60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</row>
    <row r="2" spans="1:30" x14ac:dyDescent="0.25">
      <c r="A2" s="218" t="s">
        <v>61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</row>
    <row r="3" spans="1:30" ht="15" customHeight="1" x14ac:dyDescent="0.25">
      <c r="A3" s="219" t="s">
        <v>62</v>
      </c>
      <c r="B3" s="219"/>
      <c r="C3" s="219"/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19"/>
      <c r="S3" s="219"/>
      <c r="T3" s="219"/>
      <c r="U3" s="219"/>
      <c r="V3" s="219"/>
      <c r="W3" s="219"/>
      <c r="X3" s="219"/>
      <c r="Y3" s="5"/>
      <c r="Z3" s="5"/>
      <c r="AA3" s="5"/>
    </row>
    <row r="4" spans="1:30" ht="21" x14ac:dyDescent="0.35">
      <c r="A4" s="221">
        <v>20</v>
      </c>
      <c r="B4" s="221"/>
      <c r="C4" s="222" t="str">
        <f>'2-я 1-ВЕТ'!D33</f>
        <v>вересня</v>
      </c>
      <c r="D4" s="222"/>
      <c r="E4" s="222"/>
      <c r="F4" s="222"/>
      <c r="G4" s="221">
        <v>2021</v>
      </c>
      <c r="H4" s="221"/>
      <c r="I4" s="85" t="s">
        <v>147</v>
      </c>
      <c r="J4" s="85"/>
      <c r="K4" s="85"/>
      <c r="L4" s="85"/>
      <c r="M4" s="85"/>
      <c r="N4" s="85"/>
      <c r="O4" s="85"/>
      <c r="P4" s="85"/>
      <c r="Q4" s="85"/>
      <c r="R4" s="104"/>
      <c r="S4" s="104"/>
      <c r="T4" s="104"/>
      <c r="U4" s="104"/>
      <c r="V4" s="104"/>
      <c r="W4" s="104"/>
      <c r="X4" s="104"/>
      <c r="Y4" s="6"/>
      <c r="Z4" s="7"/>
      <c r="AA4" s="7"/>
    </row>
    <row r="6" spans="1:30" s="1" customFormat="1" ht="15.75" x14ac:dyDescent="0.25">
      <c r="C6" s="220" t="s">
        <v>63</v>
      </c>
      <c r="D6" s="220"/>
      <c r="E6" s="220"/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220"/>
      <c r="S6" s="220"/>
      <c r="T6" s="220"/>
      <c r="U6" s="220"/>
      <c r="V6" s="220"/>
      <c r="W6" s="220"/>
      <c r="X6" s="220"/>
      <c r="Y6" s="9"/>
    </row>
    <row r="7" spans="1:30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0" s="1" customFormat="1" ht="15.75" x14ac:dyDescent="0.25">
      <c r="A8" s="1" t="s">
        <v>65</v>
      </c>
    </row>
    <row r="9" spans="1:30" s="1" customFormat="1" ht="15.75" x14ac:dyDescent="0.25">
      <c r="A9" s="1" t="s">
        <v>66</v>
      </c>
      <c r="G9" s="63" t="str">
        <f>'Акт коты R'!G10</f>
        <v>Бондаренко А.В.</v>
      </c>
      <c r="H9" s="63"/>
      <c r="I9" s="63"/>
      <c r="J9" s="63"/>
      <c r="K9" s="63"/>
      <c r="L9" s="63"/>
      <c r="M9" s="63"/>
      <c r="N9" s="63"/>
    </row>
    <row r="10" spans="1:30" s="1" customFormat="1" ht="15.75" x14ac:dyDescent="0.25">
      <c r="A10" s="1" t="s">
        <v>67</v>
      </c>
      <c r="L10" s="12" t="str">
        <f>'Акт коты R'!L11</f>
        <v xml:space="preserve"> 21.08.2020 по 20.09.2021 року </v>
      </c>
    </row>
    <row r="11" spans="1:30" s="1" customFormat="1" ht="15.75" x14ac:dyDescent="0.25">
      <c r="A11" s="1" t="s">
        <v>68</v>
      </c>
    </row>
    <row r="12" spans="1:30" s="1" customFormat="1" ht="15.75" x14ac:dyDescent="0.25">
      <c r="B12" s="12" t="s">
        <v>69</v>
      </c>
    </row>
    <row r="13" spans="1:30" s="1" customFormat="1" ht="15.75" x14ac:dyDescent="0.25">
      <c r="A13" s="1" t="s">
        <v>70</v>
      </c>
      <c r="E13" s="224">
        <f>MAX('Список коти PCHCh'!A6:A25)</f>
        <v>12</v>
      </c>
      <c r="F13" s="224"/>
      <c r="G13" s="1" t="s">
        <v>71</v>
      </c>
    </row>
    <row r="14" spans="1:30" s="1" customFormat="1" ht="15.75" x14ac:dyDescent="0.25">
      <c r="A14" s="1" t="s">
        <v>72</v>
      </c>
    </row>
    <row r="15" spans="1:30" s="1" customFormat="1" ht="15.75" x14ac:dyDescent="0.25">
      <c r="A15" s="1" t="s">
        <v>73</v>
      </c>
      <c r="AC15"/>
      <c r="AD15"/>
    </row>
    <row r="16" spans="1:30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160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16" t="s">
        <v>367</v>
      </c>
      <c r="U17" s="216"/>
      <c r="V17" s="216"/>
      <c r="W17" s="216"/>
    </row>
    <row r="18" spans="1:25" ht="15.75" x14ac:dyDescent="0.25">
      <c r="A18" s="1"/>
      <c r="B18" s="19" t="s">
        <v>197</v>
      </c>
      <c r="C18" s="19"/>
      <c r="D18" s="1"/>
      <c r="E18" s="1"/>
      <c r="F18" s="225" t="s">
        <v>368</v>
      </c>
      <c r="G18" s="225"/>
      <c r="H18" s="225"/>
      <c r="I18" s="16"/>
      <c r="J18" s="1" t="s">
        <v>76</v>
      </c>
      <c r="K18" s="1"/>
      <c r="L18" s="1"/>
      <c r="M18" s="1"/>
      <c r="N18" s="1"/>
      <c r="O18" s="1"/>
      <c r="P18" s="1"/>
      <c r="Q18" s="14">
        <v>1</v>
      </c>
      <c r="R18" s="13" t="str">
        <f>IF(COUNTIF(ДОЗА,Q18),"доза",IF(COUNTIF(ДОЗИ,Q18),"дози","доз"))</f>
        <v>доза</v>
      </c>
      <c r="S18" s="15"/>
      <c r="T18" s="1"/>
      <c r="U18" s="1"/>
      <c r="V18" s="1"/>
      <c r="W18" s="1"/>
    </row>
    <row r="19" spans="1:25" ht="15.75" x14ac:dyDescent="0.25">
      <c r="A19" s="1" t="s">
        <v>428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/>
      <c r="N19" s="1"/>
      <c r="O19" s="18"/>
      <c r="P19" s="19"/>
      <c r="Q19" s="19"/>
      <c r="R19" s="19"/>
      <c r="S19" s="1"/>
      <c r="T19" s="216" t="s">
        <v>429</v>
      </c>
      <c r="U19" s="216"/>
      <c r="V19" s="216"/>
      <c r="W19" s="216"/>
    </row>
    <row r="20" spans="1:25" ht="15.75" x14ac:dyDescent="0.25">
      <c r="A20" s="1"/>
      <c r="B20" s="19" t="s">
        <v>197</v>
      </c>
      <c r="C20" s="19"/>
      <c r="D20" s="1"/>
      <c r="E20" s="1"/>
      <c r="F20" s="225" t="s">
        <v>368</v>
      </c>
      <c r="G20" s="225"/>
      <c r="H20" s="225"/>
      <c r="I20" s="16"/>
      <c r="J20" s="1" t="s">
        <v>76</v>
      </c>
      <c r="K20" s="1"/>
      <c r="L20" s="1"/>
      <c r="M20" s="1"/>
      <c r="N20" s="1"/>
      <c r="O20" s="1"/>
      <c r="P20" s="1"/>
      <c r="Q20" s="14">
        <v>1</v>
      </c>
      <c r="R20" s="13" t="str">
        <f>IF(COUNTIF(ДОЗА,Q20),"доза",IF(COUNTIF(ДОЗИ,Q20),"дози","доз"))</f>
        <v>доза</v>
      </c>
      <c r="S20" s="15"/>
      <c r="T20" s="1"/>
      <c r="U20" s="1"/>
      <c r="V20" s="1"/>
      <c r="W20" s="1"/>
    </row>
    <row r="21" spans="1:25" ht="15.75" x14ac:dyDescent="0.25">
      <c r="A21" s="1" t="s">
        <v>369</v>
      </c>
      <c r="B21" s="1"/>
      <c r="C21" s="1"/>
      <c r="D21" s="1"/>
      <c r="E21" s="1"/>
      <c r="F21" s="1"/>
      <c r="G21" s="1"/>
      <c r="H21" s="1"/>
      <c r="I21" s="1"/>
      <c r="J21" s="1"/>
      <c r="K21" s="13"/>
      <c r="L21" s="13"/>
      <c r="M21" s="216" t="s">
        <v>375</v>
      </c>
      <c r="N21" s="216"/>
      <c r="O21" s="216"/>
      <c r="P21" s="1" t="s">
        <v>75</v>
      </c>
      <c r="Q21" s="1"/>
      <c r="R21" s="1"/>
      <c r="S21" s="1"/>
      <c r="T21" s="217" t="s">
        <v>376</v>
      </c>
      <c r="U21" s="217"/>
      <c r="V21" s="217"/>
      <c r="W21" s="217"/>
    </row>
    <row r="22" spans="1:25" ht="15.75" x14ac:dyDescent="0.25">
      <c r="A22" s="1"/>
      <c r="B22" s="1"/>
      <c r="C22" s="1" t="s">
        <v>76</v>
      </c>
      <c r="D22" s="1"/>
      <c r="E22" s="1"/>
      <c r="F22" s="1"/>
      <c r="G22" s="1"/>
      <c r="H22" s="1"/>
      <c r="I22" s="1"/>
      <c r="J22" s="14">
        <v>5</v>
      </c>
      <c r="K22" s="13" t="str">
        <f>IF(COUNTIF(ДОЗА,J22),"доза",IF(COUNTIF(ДОЗИ,J22),"дози","доз"))</f>
        <v>доз</v>
      </c>
      <c r="L22" s="15"/>
      <c r="M22" s="15"/>
      <c r="N22" s="15"/>
      <c r="O22" s="1"/>
      <c r="P22" s="1"/>
      <c r="Q22" s="1"/>
      <c r="R22" s="1"/>
      <c r="S22" s="1"/>
      <c r="T22" s="1"/>
      <c r="U22" s="1"/>
      <c r="V22" s="1"/>
      <c r="W22" s="1"/>
    </row>
    <row r="23" spans="1:25" ht="15.75" x14ac:dyDescent="0.25">
      <c r="A23" s="1" t="s">
        <v>430</v>
      </c>
      <c r="B23" s="1"/>
      <c r="C23" s="1"/>
      <c r="D23" s="1"/>
      <c r="E23" s="1"/>
      <c r="F23" s="1"/>
      <c r="G23" s="1"/>
      <c r="H23" s="1"/>
      <c r="I23" s="1"/>
      <c r="J23" s="1"/>
      <c r="K23" s="13"/>
      <c r="L23" s="13"/>
      <c r="M23" s="216" t="s">
        <v>431</v>
      </c>
      <c r="N23" s="216"/>
      <c r="O23" s="216"/>
      <c r="P23" s="1" t="s">
        <v>75</v>
      </c>
      <c r="Q23" s="1"/>
      <c r="R23" s="1"/>
      <c r="S23" s="1"/>
      <c r="T23" s="217" t="s">
        <v>376</v>
      </c>
      <c r="U23" s="217"/>
      <c r="V23" s="217"/>
      <c r="W23" s="217"/>
    </row>
    <row r="24" spans="1:25" ht="15.75" x14ac:dyDescent="0.25">
      <c r="A24" s="1"/>
      <c r="B24" s="1"/>
      <c r="C24" s="1" t="s">
        <v>76</v>
      </c>
      <c r="D24" s="1"/>
      <c r="E24" s="1"/>
      <c r="F24" s="1"/>
      <c r="G24" s="1"/>
      <c r="H24" s="1"/>
      <c r="I24" s="1"/>
      <c r="J24" s="14">
        <v>5</v>
      </c>
      <c r="K24" s="13" t="str">
        <f>IF(COUNTIF(ДОЗА,J24),"доза",IF(COUNTIF(ДОЗИ,J24),"дози","доз"))</f>
        <v>доз</v>
      </c>
      <c r="L24" s="15"/>
      <c r="M24" s="15"/>
      <c r="N24" s="15"/>
      <c r="O24" s="1"/>
      <c r="P24" s="1"/>
      <c r="Q24" s="1"/>
      <c r="R24" s="1"/>
      <c r="S24" s="1"/>
      <c r="T24" s="1"/>
      <c r="U24" s="1"/>
      <c r="V24" s="1"/>
      <c r="W24" s="1"/>
    </row>
    <row r="25" spans="1:2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4"/>
      <c r="K25" s="13"/>
      <c r="L25" s="15"/>
      <c r="M25" s="15"/>
      <c r="N25" s="15"/>
      <c r="O25" s="1"/>
      <c r="P25" s="1"/>
      <c r="Q25" s="1"/>
      <c r="R25" s="1"/>
      <c r="S25" s="1"/>
      <c r="T25" s="1"/>
      <c r="U25" s="1"/>
      <c r="V25" s="1"/>
      <c r="W25" s="1"/>
    </row>
    <row r="26" spans="1:25" ht="15.75" x14ac:dyDescent="0.25">
      <c r="A26" s="1" t="s">
        <v>78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x14ac:dyDescent="0.25">
      <c r="A27" s="3"/>
      <c r="B27" s="8"/>
      <c r="C27" s="8"/>
      <c r="D27" s="8"/>
      <c r="E27" s="8"/>
      <c r="F27" s="8"/>
      <c r="G27" s="8"/>
      <c r="H27" s="20"/>
      <c r="I27" s="20"/>
      <c r="J27" s="20"/>
      <c r="K27" s="20"/>
      <c r="L27" s="20"/>
      <c r="M27" s="21"/>
      <c r="N27" s="21"/>
      <c r="O27" s="20"/>
      <c r="P27" s="20"/>
      <c r="Q27" s="20"/>
      <c r="R27" s="3"/>
      <c r="S27" s="3"/>
      <c r="T27" s="3"/>
      <c r="U27" s="3"/>
      <c r="V27" s="3"/>
      <c r="W27" s="3"/>
      <c r="X27" s="3"/>
    </row>
    <row r="28" spans="1:25" ht="15.75" x14ac:dyDescent="0.25">
      <c r="A28" s="1" t="s">
        <v>79</v>
      </c>
      <c r="B28" s="1"/>
      <c r="C28" s="1"/>
      <c r="D28" s="1"/>
      <c r="E28" s="1"/>
      <c r="F28" s="223">
        <f>E13</f>
        <v>12</v>
      </c>
      <c r="G28" s="223"/>
      <c r="H28" s="1" t="s">
        <v>80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223">
        <f>F28</f>
        <v>12</v>
      </c>
      <c r="T28" s="223"/>
      <c r="U28" s="1" t="s">
        <v>81</v>
      </c>
      <c r="V28" s="1"/>
      <c r="W28" s="3"/>
      <c r="X28" s="3"/>
    </row>
    <row r="29" spans="1:25" ht="15.75" x14ac:dyDescent="0.25">
      <c r="A29" s="1"/>
      <c r="B29" s="1" t="s">
        <v>82</v>
      </c>
      <c r="C29" s="1"/>
      <c r="D29" s="1"/>
      <c r="E29" s="1"/>
      <c r="F29" s="1"/>
      <c r="G29" s="1"/>
      <c r="H29" s="1"/>
      <c r="I29" s="223">
        <f>F28*0.5</f>
        <v>6</v>
      </c>
      <c r="J29" s="223"/>
      <c r="K29" s="1" t="s">
        <v>83</v>
      </c>
      <c r="L29" s="1"/>
      <c r="M29" s="1"/>
      <c r="N29" s="1"/>
      <c r="O29" s="223">
        <f>F28*0.5</f>
        <v>6</v>
      </c>
      <c r="P29" s="223"/>
      <c r="Q29" s="1" t="s">
        <v>84</v>
      </c>
      <c r="R29" s="1"/>
      <c r="S29" s="1"/>
      <c r="T29" s="1"/>
      <c r="U29" s="1"/>
      <c r="V29" s="1"/>
      <c r="W29" s="3"/>
      <c r="X29" s="3"/>
    </row>
    <row r="30" spans="1:25" ht="15.75" x14ac:dyDescent="0.25">
      <c r="A30" s="1"/>
      <c r="B30" s="1" t="s">
        <v>85</v>
      </c>
      <c r="C30" s="1"/>
      <c r="D30" s="1"/>
      <c r="E30" s="1"/>
      <c r="F30" s="1"/>
      <c r="G30" s="223">
        <f>F28</f>
        <v>12</v>
      </c>
      <c r="H30" s="223"/>
      <c r="I30" s="1" t="s">
        <v>86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3"/>
      <c r="X30" s="3"/>
    </row>
    <row r="31" spans="1:25" ht="15.75" x14ac:dyDescent="0.25">
      <c r="A31" s="1"/>
      <c r="B31" s="1"/>
      <c r="C31" s="1"/>
      <c r="D31" s="1"/>
      <c r="E31" s="1"/>
      <c r="F31" s="1"/>
      <c r="G31" s="22"/>
      <c r="H31" s="2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3"/>
      <c r="X31" s="3"/>
    </row>
    <row r="32" spans="1:25" ht="15.75" x14ac:dyDescent="0.25">
      <c r="A32" s="1" t="s">
        <v>87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3"/>
      <c r="X32" s="3"/>
    </row>
    <row r="33" spans="1:24" ht="15.75" x14ac:dyDescent="0.25">
      <c r="A33" s="1"/>
      <c r="B33" s="1"/>
      <c r="C33" s="1" t="s">
        <v>88</v>
      </c>
      <c r="D33" s="1"/>
      <c r="E33" s="1"/>
      <c r="F33" s="1"/>
      <c r="G33" s="1"/>
      <c r="H33" s="1"/>
      <c r="I33" s="1"/>
      <c r="J33" s="1"/>
      <c r="K33" s="1"/>
      <c r="L33" s="223">
        <f>F28</f>
        <v>12</v>
      </c>
      <c r="M33" s="223"/>
      <c r="N33" s="1" t="s">
        <v>89</v>
      </c>
      <c r="O33" s="1"/>
      <c r="P33" s="1"/>
      <c r="Q33" s="1"/>
      <c r="R33" s="1"/>
      <c r="S33" s="1"/>
      <c r="T33" s="1"/>
      <c r="U33" s="1"/>
      <c r="V33" s="1"/>
      <c r="W33" s="3"/>
      <c r="X33" s="3"/>
    </row>
    <row r="34" spans="1:24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22"/>
      <c r="M34" s="22"/>
      <c r="N34" s="1"/>
      <c r="O34" s="1"/>
      <c r="P34" s="1"/>
      <c r="Q34" s="1"/>
      <c r="R34" s="1"/>
      <c r="S34" s="1"/>
      <c r="T34" s="1"/>
      <c r="U34" s="1"/>
      <c r="V34" s="1"/>
      <c r="W34" s="3"/>
      <c r="X34" s="3"/>
    </row>
    <row r="35" spans="1:24" ht="15.75" x14ac:dyDescent="0.25">
      <c r="A35" s="1" t="s">
        <v>90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2" t="s">
        <v>91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9" spans="1:24" ht="15.75" x14ac:dyDescent="0.25">
      <c r="A39" s="23" t="s">
        <v>92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4" ht="15.75" x14ac:dyDescent="0.25">
      <c r="A40" s="23"/>
      <c r="B40" s="23" t="s">
        <v>93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4" ht="15.75" x14ac:dyDescent="0.25">
      <c r="A41" s="23"/>
      <c r="B41" s="1" t="s">
        <v>94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2" t="s">
        <v>95</v>
      </c>
      <c r="N41" s="1"/>
      <c r="O41" s="1"/>
      <c r="P41" s="1"/>
      <c r="Q41" s="1"/>
      <c r="R41" s="1"/>
      <c r="S41" s="226" t="s">
        <v>96</v>
      </c>
      <c r="T41" s="226"/>
      <c r="U41" s="226"/>
      <c r="V41" s="226"/>
      <c r="W41" s="226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4" ht="15.75" x14ac:dyDescent="0.25">
      <c r="A43" s="1"/>
      <c r="B43" s="1" t="s">
        <v>97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4" ht="15.75" x14ac:dyDescent="0.25">
      <c r="A44" s="1"/>
      <c r="B44" s="24" t="s">
        <v>98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2" t="s">
        <v>99</v>
      </c>
      <c r="N44" s="1"/>
      <c r="O44" s="1"/>
      <c r="P44" s="1"/>
      <c r="Q44" s="1"/>
      <c r="R44" s="1"/>
      <c r="S44" s="226" t="s">
        <v>96</v>
      </c>
      <c r="T44" s="226"/>
      <c r="U44" s="226"/>
      <c r="V44" s="226"/>
      <c r="W44" s="226"/>
    </row>
    <row r="46" spans="1:2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1"/>
      <c r="B47" s="24" t="s">
        <v>195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tr">
        <f>G9</f>
        <v>Бондаренко А.В.</v>
      </c>
      <c r="N47" s="1"/>
      <c r="O47" s="1"/>
      <c r="P47" s="1"/>
      <c r="Q47" s="1"/>
      <c r="R47" s="1"/>
      <c r="S47" s="226" t="s">
        <v>96</v>
      </c>
      <c r="T47" s="226"/>
      <c r="U47" s="226"/>
      <c r="V47" s="226"/>
      <c r="W47" s="226"/>
    </row>
  </sheetData>
  <mergeCells count="25">
    <mergeCell ref="S44:W44"/>
    <mergeCell ref="S47:W47"/>
    <mergeCell ref="I29:J29"/>
    <mergeCell ref="O29:P29"/>
    <mergeCell ref="G30:H30"/>
    <mergeCell ref="L33:M33"/>
    <mergeCell ref="S41:W41"/>
    <mergeCell ref="F28:G28"/>
    <mergeCell ref="S28:T28"/>
    <mergeCell ref="E13:F13"/>
    <mergeCell ref="T17:W17"/>
    <mergeCell ref="F18:H18"/>
    <mergeCell ref="M21:O21"/>
    <mergeCell ref="T21:W21"/>
    <mergeCell ref="T19:W19"/>
    <mergeCell ref="F20:H20"/>
    <mergeCell ref="M23:O23"/>
    <mergeCell ref="T23:W23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zoomScaleNormal="100" workbookViewId="0">
      <selection activeCell="B5" sqref="B5:G14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199" t="s">
        <v>129</v>
      </c>
      <c r="B2" s="199"/>
      <c r="C2" s="199"/>
      <c r="D2" s="199"/>
      <c r="E2" s="199"/>
      <c r="F2" s="199"/>
      <c r="G2" s="199"/>
      <c r="H2" s="57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4" t="s">
        <v>104</v>
      </c>
      <c r="B4" s="75" t="s">
        <v>105</v>
      </c>
      <c r="C4" s="166" t="s">
        <v>106</v>
      </c>
      <c r="D4" s="227" t="s">
        <v>107</v>
      </c>
      <c r="E4" s="227"/>
      <c r="F4" s="227"/>
      <c r="G4" s="227"/>
    </row>
    <row r="5" spans="1:8" ht="15.75" x14ac:dyDescent="0.25">
      <c r="A5" s="76">
        <v>1</v>
      </c>
      <c r="B5" s="165" t="s">
        <v>432</v>
      </c>
      <c r="C5" s="165" t="s">
        <v>433</v>
      </c>
      <c r="D5" s="165" t="s">
        <v>434</v>
      </c>
      <c r="E5" s="165" t="s">
        <v>110</v>
      </c>
      <c r="F5" s="165" t="s">
        <v>435</v>
      </c>
      <c r="G5" s="165" t="s">
        <v>109</v>
      </c>
      <c r="H5" s="77"/>
    </row>
    <row r="6" spans="1:8" ht="15.75" x14ac:dyDescent="0.25">
      <c r="A6" s="76">
        <f>IF(ISBLANK(B6),"",A5+1)</f>
        <v>2</v>
      </c>
      <c r="B6" s="165" t="s">
        <v>436</v>
      </c>
      <c r="C6" s="165" t="s">
        <v>437</v>
      </c>
      <c r="D6" s="165" t="s">
        <v>246</v>
      </c>
      <c r="E6" s="165" t="s">
        <v>438</v>
      </c>
      <c r="F6" s="165" t="s">
        <v>439</v>
      </c>
      <c r="G6" s="165" t="s">
        <v>109</v>
      </c>
      <c r="H6" s="77"/>
    </row>
    <row r="7" spans="1:8" ht="15.75" customHeight="1" x14ac:dyDescent="0.25">
      <c r="A7" s="76">
        <f t="shared" ref="A7:A28" si="0">IF(ISBLANK(B7),"",A6+1)</f>
        <v>3</v>
      </c>
      <c r="B7" s="165" t="s">
        <v>440</v>
      </c>
      <c r="C7" s="165" t="s">
        <v>441</v>
      </c>
      <c r="D7" s="165" t="s">
        <v>442</v>
      </c>
      <c r="E7" s="165" t="s">
        <v>443</v>
      </c>
      <c r="F7" s="165" t="s">
        <v>444</v>
      </c>
      <c r="G7" s="165" t="s">
        <v>109</v>
      </c>
      <c r="H7" s="77"/>
    </row>
    <row r="8" spans="1:8" ht="15.75" x14ac:dyDescent="0.25">
      <c r="A8" s="76">
        <f t="shared" si="0"/>
        <v>4</v>
      </c>
      <c r="B8" s="165" t="s">
        <v>445</v>
      </c>
      <c r="C8" s="165" t="s">
        <v>446</v>
      </c>
      <c r="D8" s="165" t="s">
        <v>447</v>
      </c>
      <c r="E8" s="165" t="s">
        <v>448</v>
      </c>
      <c r="F8" s="165" t="s">
        <v>444</v>
      </c>
      <c r="G8" s="165" t="s">
        <v>111</v>
      </c>
      <c r="H8" s="77"/>
    </row>
    <row r="9" spans="1:8" ht="15.75" x14ac:dyDescent="0.25">
      <c r="A9" s="76">
        <f t="shared" si="0"/>
        <v>5</v>
      </c>
      <c r="B9" s="165" t="s">
        <v>449</v>
      </c>
      <c r="C9" s="165" t="s">
        <v>450</v>
      </c>
      <c r="D9" s="165" t="s">
        <v>451</v>
      </c>
      <c r="E9" s="165" t="s">
        <v>452</v>
      </c>
      <c r="F9" s="165" t="s">
        <v>374</v>
      </c>
      <c r="G9" s="165" t="s">
        <v>109</v>
      </c>
      <c r="H9" s="77"/>
    </row>
    <row r="10" spans="1:8" ht="15.75" customHeight="1" x14ac:dyDescent="0.25">
      <c r="A10" s="76">
        <f t="shared" si="0"/>
        <v>6</v>
      </c>
      <c r="B10" s="165" t="s">
        <v>453</v>
      </c>
      <c r="C10" s="165" t="s">
        <v>454</v>
      </c>
      <c r="D10" s="165" t="s">
        <v>455</v>
      </c>
      <c r="E10" s="165" t="s">
        <v>456</v>
      </c>
      <c r="F10" s="165" t="s">
        <v>406</v>
      </c>
      <c r="G10" s="165" t="s">
        <v>109</v>
      </c>
      <c r="H10" s="77"/>
    </row>
    <row r="11" spans="1:8" ht="15.75" x14ac:dyDescent="0.25">
      <c r="A11" s="76">
        <f>IF(ISBLANK(B11),"",A10+1)</f>
        <v>7</v>
      </c>
      <c r="B11" s="165" t="s">
        <v>457</v>
      </c>
      <c r="C11" s="165" t="s">
        <v>458</v>
      </c>
      <c r="D11" s="165" t="s">
        <v>459</v>
      </c>
      <c r="E11" s="165" t="s">
        <v>460</v>
      </c>
      <c r="F11" s="165" t="s">
        <v>461</v>
      </c>
      <c r="G11" s="165" t="s">
        <v>109</v>
      </c>
      <c r="H11" s="77"/>
    </row>
    <row r="12" spans="1:8" ht="15.75" x14ac:dyDescent="0.25">
      <c r="A12" s="76">
        <f t="shared" si="0"/>
        <v>8</v>
      </c>
      <c r="B12" s="165" t="s">
        <v>462</v>
      </c>
      <c r="C12" s="165" t="s">
        <v>463</v>
      </c>
      <c r="D12" s="165" t="s">
        <v>464</v>
      </c>
      <c r="E12" s="165" t="s">
        <v>438</v>
      </c>
      <c r="F12" s="165" t="s">
        <v>439</v>
      </c>
      <c r="G12" s="165" t="s">
        <v>111</v>
      </c>
      <c r="H12" s="77"/>
    </row>
    <row r="13" spans="1:8" ht="15.75" x14ac:dyDescent="0.25">
      <c r="A13" s="76">
        <f t="shared" si="0"/>
        <v>9</v>
      </c>
      <c r="B13" s="165" t="s">
        <v>465</v>
      </c>
      <c r="C13" s="165" t="s">
        <v>466</v>
      </c>
      <c r="D13" s="165" t="s">
        <v>467</v>
      </c>
      <c r="E13" s="165" t="s">
        <v>110</v>
      </c>
      <c r="F13" s="165" t="s">
        <v>365</v>
      </c>
      <c r="G13" s="165" t="s">
        <v>111</v>
      </c>
      <c r="H13" s="77"/>
    </row>
    <row r="14" spans="1:8" ht="15.75" x14ac:dyDescent="0.25">
      <c r="A14" s="76">
        <f t="shared" si="0"/>
        <v>10</v>
      </c>
      <c r="B14" s="165" t="s">
        <v>468</v>
      </c>
      <c r="C14" s="165" t="s">
        <v>469</v>
      </c>
      <c r="D14" s="165" t="s">
        <v>470</v>
      </c>
      <c r="E14" s="165" t="s">
        <v>443</v>
      </c>
      <c r="F14" s="165" t="s">
        <v>461</v>
      </c>
      <c r="G14" s="165" t="s">
        <v>111</v>
      </c>
      <c r="H14" s="77"/>
    </row>
    <row r="15" spans="1:8" ht="15.75" x14ac:dyDescent="0.25">
      <c r="A15" s="76" t="str">
        <f t="shared" si="0"/>
        <v/>
      </c>
      <c r="B15" s="86"/>
      <c r="C15" s="86"/>
      <c r="D15" s="86"/>
      <c r="E15" s="86"/>
      <c r="F15" s="87"/>
      <c r="G15" s="87"/>
      <c r="H15" s="77"/>
    </row>
    <row r="16" spans="1:8" ht="15.75" x14ac:dyDescent="0.25">
      <c r="A16" s="76" t="str">
        <f t="shared" si="0"/>
        <v/>
      </c>
      <c r="B16" s="86"/>
      <c r="C16" s="86"/>
      <c r="D16" s="86"/>
      <c r="E16" s="86"/>
      <c r="F16" s="87"/>
      <c r="G16" s="87"/>
      <c r="H16" s="77"/>
    </row>
    <row r="17" spans="1:8" ht="15.75" x14ac:dyDescent="0.25">
      <c r="A17" s="79" t="str">
        <f t="shared" si="0"/>
        <v/>
      </c>
      <c r="B17" s="86"/>
      <c r="C17" s="86"/>
      <c r="D17" s="86"/>
      <c r="E17" s="86"/>
      <c r="F17" s="87"/>
      <c r="G17" s="87"/>
      <c r="H17" s="77"/>
    </row>
    <row r="18" spans="1:8" ht="15.75" x14ac:dyDescent="0.25">
      <c r="A18" s="79" t="str">
        <f t="shared" si="0"/>
        <v/>
      </c>
      <c r="B18" s="86"/>
      <c r="C18" s="86"/>
      <c r="D18" s="86"/>
      <c r="E18" s="86"/>
      <c r="F18" s="87"/>
      <c r="G18" s="87"/>
    </row>
    <row r="19" spans="1:8" ht="15.75" x14ac:dyDescent="0.25">
      <c r="A19" s="79" t="str">
        <f t="shared" si="0"/>
        <v/>
      </c>
      <c r="B19" s="86"/>
      <c r="C19" s="86"/>
      <c r="D19" s="86"/>
      <c r="E19" s="86"/>
      <c r="F19" s="87"/>
      <c r="G19" s="87"/>
    </row>
    <row r="20" spans="1:8" ht="15.75" x14ac:dyDescent="0.25">
      <c r="A20" s="79" t="str">
        <f t="shared" si="0"/>
        <v/>
      </c>
      <c r="B20" s="86"/>
      <c r="C20" s="86"/>
      <c r="D20" s="86"/>
      <c r="E20" s="86"/>
      <c r="F20" s="87"/>
      <c r="G20" s="87"/>
    </row>
    <row r="21" spans="1:8" ht="15.75" x14ac:dyDescent="0.25">
      <c r="A21" s="79" t="str">
        <f t="shared" si="0"/>
        <v/>
      </c>
      <c r="B21" s="86"/>
      <c r="C21" s="86"/>
      <c r="D21" s="86"/>
      <c r="E21" s="86"/>
      <c r="F21" s="87"/>
      <c r="G21" s="87"/>
    </row>
    <row r="22" spans="1:8" ht="15.75" x14ac:dyDescent="0.25">
      <c r="A22" s="79" t="str">
        <f t="shared" si="0"/>
        <v/>
      </c>
      <c r="B22" s="86"/>
      <c r="C22" s="86"/>
      <c r="D22" s="86"/>
      <c r="E22" s="86"/>
      <c r="F22" s="87"/>
      <c r="G22" s="87"/>
    </row>
    <row r="23" spans="1:8" ht="15.75" customHeight="1" x14ac:dyDescent="0.25">
      <c r="A23" s="79" t="str">
        <f t="shared" si="0"/>
        <v/>
      </c>
      <c r="B23" s="86"/>
      <c r="C23" s="86"/>
      <c r="D23" s="86"/>
      <c r="E23" s="86"/>
      <c r="F23" s="87"/>
      <c r="G23" s="87"/>
    </row>
    <row r="24" spans="1:8" ht="15.75" x14ac:dyDescent="0.25">
      <c r="A24" s="79" t="str">
        <f t="shared" si="0"/>
        <v/>
      </c>
      <c r="B24" s="86"/>
      <c r="C24" s="86"/>
      <c r="D24" s="86"/>
      <c r="E24" s="86"/>
      <c r="F24" s="87"/>
      <c r="G24" s="87"/>
    </row>
    <row r="25" spans="1:8" ht="15.75" x14ac:dyDescent="0.25">
      <c r="A25" s="79" t="str">
        <f t="shared" si="0"/>
        <v/>
      </c>
      <c r="B25" s="86"/>
      <c r="C25" s="86"/>
      <c r="D25" s="86"/>
      <c r="E25" s="86"/>
      <c r="F25" s="86"/>
      <c r="G25" s="87"/>
    </row>
    <row r="26" spans="1:8" ht="15.75" x14ac:dyDescent="0.25">
      <c r="A26" s="79" t="str">
        <f t="shared" si="0"/>
        <v/>
      </c>
      <c r="B26" s="86"/>
      <c r="C26" s="86"/>
      <c r="D26" s="86"/>
      <c r="E26" s="86"/>
      <c r="F26" s="86"/>
      <c r="G26" s="87"/>
    </row>
    <row r="27" spans="1:8" ht="15.75" x14ac:dyDescent="0.25">
      <c r="A27" s="79" t="str">
        <f t="shared" si="0"/>
        <v/>
      </c>
      <c r="B27" s="86"/>
      <c r="C27" s="86"/>
      <c r="D27" s="86"/>
      <c r="E27" s="86"/>
      <c r="F27" s="86"/>
      <c r="G27" s="87"/>
    </row>
    <row r="28" spans="1:8" ht="15.75" x14ac:dyDescent="0.25">
      <c r="A28" s="94" t="str">
        <f t="shared" si="0"/>
        <v/>
      </c>
      <c r="B28" s="86"/>
      <c r="C28" s="86"/>
      <c r="D28" s="86"/>
      <c r="E28" s="86"/>
      <c r="F28" s="86"/>
      <c r="G28" s="87"/>
    </row>
  </sheetData>
  <mergeCells count="2">
    <mergeCell ref="A2:G2"/>
    <mergeCell ref="D4:G4"/>
  </mergeCells>
  <phoneticPr fontId="30" type="noConversion"/>
  <dataValidations count="5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D44"/>
  <sheetViews>
    <sheetView topLeftCell="A22" zoomScaleNormal="100" workbookViewId="0">
      <selection activeCell="T37" sqref="T37"/>
    </sheetView>
  </sheetViews>
  <sheetFormatPr defaultColWidth="8.7109375" defaultRowHeight="15" x14ac:dyDescent="0.25"/>
  <cols>
    <col min="1" max="30" width="3.28515625" customWidth="1"/>
    <col min="31" max="31" width="25.7109375" bestFit="1" customWidth="1"/>
    <col min="32" max="32" width="2" bestFit="1" customWidth="1"/>
  </cols>
  <sheetData>
    <row r="1" spans="1:24" ht="15" customHeight="1" x14ac:dyDescent="0.25">
      <c r="A1" s="232" t="s">
        <v>60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</row>
    <row r="2" spans="1:24" ht="15" customHeight="1" x14ac:dyDescent="0.25">
      <c r="A2" s="105" t="s">
        <v>61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</row>
    <row r="3" spans="1:24" ht="15.75" x14ac:dyDescent="0.25">
      <c r="A3" s="232" t="s">
        <v>62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</row>
    <row r="4" spans="1:24" ht="15.75" x14ac:dyDescent="0.25">
      <c r="A4" s="221">
        <v>20</v>
      </c>
      <c r="B4" s="221"/>
      <c r="C4" s="222" t="str">
        <f>'2-я 1-ВЕТ'!D33</f>
        <v>вересня</v>
      </c>
      <c r="D4" s="222"/>
      <c r="E4" s="222"/>
      <c r="F4" s="222"/>
      <c r="G4" s="221">
        <v>2021</v>
      </c>
      <c r="H4" s="221"/>
      <c r="I4" s="85" t="s">
        <v>147</v>
      </c>
      <c r="J4" s="85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.75" x14ac:dyDescent="0.25">
      <c r="A6" s="31"/>
      <c r="B6" s="31"/>
      <c r="C6" s="233" t="s">
        <v>63</v>
      </c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</row>
    <row r="7" spans="1:24" ht="15.75" x14ac:dyDescent="0.25">
      <c r="A7" s="32" t="s">
        <v>125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x14ac:dyDescent="0.25">
      <c r="A8" s="32" t="s">
        <v>126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5.75" x14ac:dyDescent="0.25">
      <c r="A9" s="1" t="s">
        <v>66</v>
      </c>
      <c r="B9" s="1"/>
      <c r="C9" s="1"/>
      <c r="D9" s="1"/>
      <c r="E9" s="1"/>
      <c r="F9" s="1"/>
      <c r="G9" s="234" t="str">
        <f>'Списки собак R'!B5</f>
        <v>Пліта Я.А.</v>
      </c>
      <c r="H9" s="234"/>
      <c r="I9" s="234"/>
      <c r="J9" s="234"/>
      <c r="K9" s="234"/>
      <c r="L9" s="234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.75" x14ac:dyDescent="0.25">
      <c r="A10" s="31" t="s">
        <v>127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21.08.2020 по 20.09.2021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5.75" x14ac:dyDescent="0.25">
      <c r="A11" s="31" t="s">
        <v>128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.75" x14ac:dyDescent="0.25">
      <c r="A12" s="238" t="s">
        <v>70</v>
      </c>
      <c r="B12" s="238"/>
      <c r="C12" s="238"/>
      <c r="D12" s="238"/>
      <c r="E12" s="34">
        <f>MAX('Списки собак R'!A5:A43)</f>
        <v>10</v>
      </c>
      <c r="F12" s="31" t="s">
        <v>71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5.75" x14ac:dyDescent="0.25">
      <c r="A13" s="31" t="s">
        <v>72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73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75" x14ac:dyDescent="0.25">
      <c r="A14" s="31" t="s">
        <v>74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5.75" x14ac:dyDescent="0.25">
      <c r="A15" s="31" t="s">
        <v>471</v>
      </c>
      <c r="B15" s="32"/>
      <c r="C15" s="31"/>
      <c r="D15" s="31"/>
      <c r="E15" s="31"/>
      <c r="F15" s="31"/>
      <c r="G15" s="36"/>
      <c r="H15" s="36"/>
      <c r="I15" s="36"/>
      <c r="J15" s="36"/>
      <c r="K15" s="36"/>
      <c r="L15" s="36"/>
      <c r="N15" s="38"/>
      <c r="O15" s="228" t="s">
        <v>366</v>
      </c>
      <c r="P15" s="228"/>
      <c r="Q15" s="228"/>
      <c r="R15" s="39"/>
      <c r="S15" s="39"/>
      <c r="T15" s="31"/>
      <c r="U15" s="31"/>
      <c r="V15" s="31"/>
      <c r="W15" s="31"/>
      <c r="X15" s="31"/>
    </row>
    <row r="16" spans="1:24" ht="15.75" x14ac:dyDescent="0.25">
      <c r="A16" s="31"/>
      <c r="B16" s="31" t="s">
        <v>123</v>
      </c>
      <c r="C16" s="31"/>
      <c r="D16" s="31"/>
      <c r="E16" s="31"/>
      <c r="F16" s="231" t="s">
        <v>370</v>
      </c>
      <c r="G16" s="231"/>
      <c r="H16" s="231"/>
      <c r="I16" s="231"/>
      <c r="J16" s="36"/>
      <c r="K16" s="31" t="s">
        <v>76</v>
      </c>
      <c r="L16" s="31"/>
      <c r="M16" s="31"/>
      <c r="N16" s="31"/>
      <c r="O16" s="31"/>
      <c r="P16" s="36"/>
      <c r="Q16" s="36"/>
      <c r="R16" s="84">
        <v>2</v>
      </c>
      <c r="S16" s="212" t="str">
        <f>IF(COUNTIF(ДОЗА,R16),"доза",IF(COUNTIF(ДОЗИ,R16),"дози","доз"))</f>
        <v>дози</v>
      </c>
      <c r="T16" s="212"/>
      <c r="U16" s="31"/>
      <c r="V16" s="31"/>
      <c r="W16" s="31"/>
      <c r="X16" s="31"/>
    </row>
    <row r="17" spans="1:30" ht="15.75" x14ac:dyDescent="0.25">
      <c r="A17" s="1" t="s">
        <v>472</v>
      </c>
      <c r="N17" s="229" t="s">
        <v>473</v>
      </c>
      <c r="O17" s="229"/>
      <c r="P17" s="229"/>
      <c r="Q17" s="229"/>
      <c r="U17" s="31"/>
      <c r="V17" s="31"/>
      <c r="W17" s="31"/>
      <c r="X17" s="31"/>
    </row>
    <row r="18" spans="1:30" ht="15.75" x14ac:dyDescent="0.25">
      <c r="A18" s="31"/>
      <c r="B18" s="31" t="s">
        <v>197</v>
      </c>
      <c r="C18" s="31"/>
      <c r="D18" s="31"/>
      <c r="E18" s="31"/>
      <c r="F18" s="230" t="s">
        <v>253</v>
      </c>
      <c r="G18" s="230"/>
      <c r="H18" s="230"/>
      <c r="I18" s="230"/>
      <c r="J18" s="32"/>
      <c r="K18" s="31" t="s">
        <v>378</v>
      </c>
      <c r="L18" s="31"/>
      <c r="M18" s="31"/>
      <c r="N18" s="31"/>
      <c r="O18" s="31"/>
      <c r="P18" s="32"/>
      <c r="Q18" s="32"/>
      <c r="R18" s="34">
        <v>1</v>
      </c>
      <c r="S18" s="31" t="str">
        <f>IF(COUNTIF(ДОЗА,R18),"доза",IF(COUNTIF(ДОЗИ,R18),"дози","доз"))</f>
        <v>доза</v>
      </c>
      <c r="U18" s="31"/>
      <c r="V18" s="31"/>
      <c r="W18" s="31"/>
      <c r="X18" s="31"/>
    </row>
    <row r="19" spans="1:30" ht="15.75" x14ac:dyDescent="0.25">
      <c r="A19" s="1" t="s">
        <v>474</v>
      </c>
      <c r="N19" s="229" t="s">
        <v>475</v>
      </c>
      <c r="O19" s="229"/>
      <c r="P19" s="229"/>
      <c r="Q19" s="229"/>
      <c r="U19" s="31"/>
      <c r="V19" s="31"/>
      <c r="W19" s="31"/>
      <c r="X19" s="31"/>
    </row>
    <row r="20" spans="1:30" ht="15.75" x14ac:dyDescent="0.25">
      <c r="A20" s="31"/>
      <c r="B20" s="31" t="s">
        <v>197</v>
      </c>
      <c r="C20" s="31"/>
      <c r="D20" s="31"/>
      <c r="E20" s="31"/>
      <c r="F20" s="230" t="s">
        <v>368</v>
      </c>
      <c r="G20" s="230"/>
      <c r="H20" s="230"/>
      <c r="I20" s="230"/>
      <c r="J20" s="32"/>
      <c r="K20" s="31" t="s">
        <v>378</v>
      </c>
      <c r="L20" s="31"/>
      <c r="M20" s="31"/>
      <c r="N20" s="31"/>
      <c r="O20" s="31"/>
      <c r="P20" s="32"/>
      <c r="Q20" s="32"/>
      <c r="R20" s="34">
        <v>1</v>
      </c>
      <c r="S20" s="31" t="str">
        <f>IF(COUNTIF(ДОЗА,R20),"доза",IF(COUNTIF(ДОЗИ,R20),"дози","доз"))</f>
        <v>доза</v>
      </c>
      <c r="U20" s="31"/>
      <c r="V20" s="31"/>
      <c r="W20" s="31"/>
      <c r="X20" s="31"/>
    </row>
    <row r="21" spans="1:30" ht="15.75" x14ac:dyDescent="0.25">
      <c r="A21" s="31" t="s">
        <v>476</v>
      </c>
      <c r="B21" s="32"/>
      <c r="C21" s="31"/>
      <c r="D21" s="31"/>
      <c r="E21" s="31"/>
      <c r="F21" s="31"/>
      <c r="G21" s="36"/>
      <c r="H21" s="36"/>
      <c r="I21" s="36"/>
      <c r="J21" s="36"/>
      <c r="K21" s="36"/>
      <c r="L21" s="36"/>
      <c r="N21" s="38"/>
      <c r="O21" s="228" t="s">
        <v>250</v>
      </c>
      <c r="P21" s="228"/>
      <c r="Q21" s="228"/>
      <c r="R21" s="39"/>
      <c r="S21" s="39"/>
      <c r="T21" s="31"/>
      <c r="U21" s="31"/>
      <c r="V21" s="31"/>
      <c r="W21" s="31"/>
      <c r="X21" s="31"/>
    </row>
    <row r="22" spans="1:30" ht="15.75" x14ac:dyDescent="0.25">
      <c r="A22" s="31"/>
      <c r="B22" s="31" t="s">
        <v>123</v>
      </c>
      <c r="C22" s="31"/>
      <c r="D22" s="31"/>
      <c r="E22" s="31"/>
      <c r="F22" s="231" t="s">
        <v>251</v>
      </c>
      <c r="G22" s="231"/>
      <c r="H22" s="231"/>
      <c r="I22" s="231"/>
      <c r="J22" s="36"/>
      <c r="K22" s="31" t="s">
        <v>76</v>
      </c>
      <c r="L22" s="31"/>
      <c r="M22" s="31"/>
      <c r="N22" s="31"/>
      <c r="O22" s="31"/>
      <c r="P22" s="36"/>
      <c r="Q22" s="36"/>
      <c r="R22" s="82">
        <v>1</v>
      </c>
      <c r="S22" s="212" t="str">
        <f>IF(COUNTIF(ДОЗА,R22),"доза",IF(COUNTIF(ДОЗИ,R22),"дози","доз"))</f>
        <v>доза</v>
      </c>
      <c r="T22" s="212"/>
      <c r="U22" s="31"/>
      <c r="V22" s="31"/>
      <c r="W22" s="31"/>
      <c r="X22" s="31"/>
    </row>
    <row r="23" spans="1:30" ht="15.75" x14ac:dyDescent="0.25">
      <c r="A23" s="31" t="s">
        <v>477</v>
      </c>
      <c r="B23" s="32"/>
      <c r="C23" s="31"/>
      <c r="D23" s="31"/>
      <c r="E23" s="31"/>
      <c r="F23" s="31"/>
      <c r="G23" s="36"/>
      <c r="H23" s="36"/>
      <c r="I23" s="36"/>
      <c r="J23" s="36"/>
      <c r="K23" s="36"/>
      <c r="L23" s="36"/>
      <c r="N23" s="38"/>
      <c r="O23" s="228" t="s">
        <v>381</v>
      </c>
      <c r="P23" s="228"/>
      <c r="Q23" s="228"/>
      <c r="R23" s="39"/>
      <c r="S23" s="39"/>
      <c r="T23" s="31"/>
      <c r="U23" s="31"/>
      <c r="V23" s="31"/>
      <c r="W23" s="31"/>
      <c r="X23" s="31"/>
    </row>
    <row r="24" spans="1:30" ht="15.75" x14ac:dyDescent="0.25">
      <c r="A24" s="31"/>
      <c r="B24" s="31" t="s">
        <v>123</v>
      </c>
      <c r="C24" s="31"/>
      <c r="D24" s="31"/>
      <c r="E24" s="31"/>
      <c r="F24" s="231" t="s">
        <v>382</v>
      </c>
      <c r="G24" s="231"/>
      <c r="H24" s="231"/>
      <c r="I24" s="231"/>
      <c r="J24" s="36"/>
      <c r="K24" s="31" t="s">
        <v>76</v>
      </c>
      <c r="L24" s="31"/>
      <c r="M24" s="31"/>
      <c r="N24" s="31"/>
      <c r="O24" s="31"/>
      <c r="P24" s="36"/>
      <c r="Q24" s="36"/>
      <c r="R24" s="159">
        <v>1</v>
      </c>
      <c r="S24" s="212" t="str">
        <f>IF(COUNTIF(ДОЗА,R24),"доза",IF(COUNTIF(ДОЗИ,R24),"дози","доз"))</f>
        <v>доза</v>
      </c>
      <c r="T24" s="212"/>
      <c r="U24" s="31"/>
      <c r="V24" s="31"/>
      <c r="W24" s="31"/>
      <c r="X24" s="31"/>
    </row>
    <row r="25" spans="1:30" ht="15.75" x14ac:dyDescent="0.25">
      <c r="A25" s="31" t="s">
        <v>380</v>
      </c>
      <c r="B25" s="32"/>
      <c r="C25" s="31"/>
      <c r="D25" s="31"/>
      <c r="E25" s="31"/>
      <c r="F25" s="31"/>
      <c r="G25" s="36"/>
      <c r="H25" s="36"/>
      <c r="I25" s="36"/>
      <c r="J25" s="36"/>
      <c r="K25" s="36"/>
      <c r="L25" s="36"/>
      <c r="N25" s="38"/>
      <c r="O25" s="228" t="s">
        <v>478</v>
      </c>
      <c r="P25" s="228"/>
      <c r="Q25" s="228"/>
      <c r="R25" s="39"/>
      <c r="S25" s="39"/>
      <c r="T25" s="31"/>
      <c r="U25" s="31"/>
      <c r="V25" s="31"/>
      <c r="W25" s="31"/>
      <c r="X25" s="31"/>
    </row>
    <row r="26" spans="1:30" ht="15.75" x14ac:dyDescent="0.25">
      <c r="A26" s="31"/>
      <c r="B26" s="31" t="s">
        <v>123</v>
      </c>
      <c r="C26" s="31"/>
      <c r="D26" s="31"/>
      <c r="E26" s="31"/>
      <c r="F26" s="231" t="s">
        <v>479</v>
      </c>
      <c r="G26" s="231"/>
      <c r="H26" s="231"/>
      <c r="I26" s="231"/>
      <c r="J26" s="36"/>
      <c r="K26" s="31" t="s">
        <v>76</v>
      </c>
      <c r="L26" s="31"/>
      <c r="M26" s="31"/>
      <c r="N26" s="31"/>
      <c r="O26" s="31"/>
      <c r="P26" s="36"/>
      <c r="Q26" s="36"/>
      <c r="R26" s="163">
        <v>4</v>
      </c>
      <c r="S26" s="212" t="str">
        <f>IF(COUNTIF(ДОЗА,R26),"доза",IF(COUNTIF(ДОЗИ,R26),"дози","доз"))</f>
        <v>дози</v>
      </c>
      <c r="T26" s="212"/>
      <c r="U26" s="31"/>
      <c r="V26" s="31"/>
      <c r="W26" s="31"/>
      <c r="X26" s="31"/>
    </row>
    <row r="27" spans="1:30" ht="15.75" x14ac:dyDescent="0.25">
      <c r="T27" s="31"/>
      <c r="U27" s="31"/>
      <c r="V27" s="31"/>
      <c r="W27" s="31"/>
      <c r="X27" s="31"/>
    </row>
    <row r="28" spans="1:30" ht="15.75" x14ac:dyDescent="0.25">
      <c r="A28" s="31" t="s">
        <v>78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Z28" s="40"/>
      <c r="AA28" s="40"/>
      <c r="AB28" s="40"/>
      <c r="AC28" s="40"/>
      <c r="AD28" s="40"/>
    </row>
    <row r="29" spans="1:30" ht="15.75" x14ac:dyDescent="0.25">
      <c r="A29" s="31" t="s">
        <v>79</v>
      </c>
      <c r="B29" s="31"/>
      <c r="C29" s="31"/>
      <c r="D29" s="31"/>
      <c r="E29" s="236">
        <f>E12</f>
        <v>10</v>
      </c>
      <c r="F29" s="236"/>
      <c r="G29" s="31" t="s">
        <v>80</v>
      </c>
      <c r="I29" s="31"/>
      <c r="J29" s="31"/>
      <c r="K29" s="31"/>
      <c r="L29" s="31"/>
      <c r="M29" s="31"/>
      <c r="N29" s="31"/>
      <c r="O29" s="31"/>
      <c r="P29" s="237">
        <f>E29</f>
        <v>10</v>
      </c>
      <c r="Q29" s="237"/>
      <c r="R29" s="31" t="s">
        <v>81</v>
      </c>
      <c r="V29" s="31"/>
      <c r="W29" s="31"/>
      <c r="X29" s="31"/>
    </row>
    <row r="30" spans="1:30" ht="15.75" x14ac:dyDescent="0.25">
      <c r="A30" s="31"/>
      <c r="B30" s="31" t="s">
        <v>82</v>
      </c>
      <c r="C30" s="31"/>
      <c r="D30" s="31"/>
      <c r="E30" s="31"/>
      <c r="F30" s="31"/>
      <c r="G30" s="31"/>
      <c r="H30" s="236">
        <f>E29*0.5</f>
        <v>5</v>
      </c>
      <c r="I30" s="236"/>
      <c r="J30" s="31" t="s">
        <v>83</v>
      </c>
      <c r="K30" s="31"/>
      <c r="L30" s="31"/>
      <c r="M30" s="236">
        <f>E29*0.5</f>
        <v>5</v>
      </c>
      <c r="N30" s="236"/>
      <c r="O30" s="31" t="s">
        <v>84</v>
      </c>
      <c r="R30" s="31"/>
      <c r="S30" s="31"/>
      <c r="T30" s="31"/>
      <c r="U30" s="31"/>
      <c r="V30" s="31"/>
      <c r="W30" s="31"/>
      <c r="X30" s="31"/>
    </row>
    <row r="31" spans="1:30" ht="15.75" x14ac:dyDescent="0.25">
      <c r="A31" s="31"/>
      <c r="B31" s="31" t="s">
        <v>85</v>
      </c>
      <c r="C31" s="31"/>
      <c r="D31" s="31"/>
      <c r="E31" s="31"/>
      <c r="F31" s="236">
        <f>E29</f>
        <v>10</v>
      </c>
      <c r="G31" s="236"/>
      <c r="H31" s="31" t="s">
        <v>86</v>
      </c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30" ht="15.75" x14ac:dyDescent="0.25">
      <c r="A32" s="31" t="s">
        <v>87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 ht="15.75" x14ac:dyDescent="0.25">
      <c r="A33" s="31"/>
      <c r="B33" s="31"/>
      <c r="C33" s="31" t="s">
        <v>88</v>
      </c>
      <c r="D33" s="31"/>
      <c r="E33" s="31"/>
      <c r="F33" s="31"/>
      <c r="G33" s="31"/>
      <c r="H33" s="31"/>
      <c r="I33" s="31"/>
      <c r="J33" s="236">
        <f>E29</f>
        <v>10</v>
      </c>
      <c r="K33" s="236"/>
      <c r="L33" s="31" t="s">
        <v>89</v>
      </c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 ht="15.75" x14ac:dyDescent="0.25">
      <c r="A34" s="31" t="s">
        <v>90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 ht="15.75" x14ac:dyDescent="0.25">
      <c r="A35" s="4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 ht="15.75" x14ac:dyDescent="0.25">
      <c r="A36" s="23" t="s">
        <v>92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 ht="15.75" x14ac:dyDescent="0.25">
      <c r="A37" s="23"/>
      <c r="B37" s="23" t="s">
        <v>93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 ht="15.75" x14ac:dyDescent="0.25">
      <c r="A38" s="23"/>
      <c r="B38" s="31" t="s">
        <v>94</v>
      </c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41" t="s">
        <v>95</v>
      </c>
      <c r="N38" s="31"/>
      <c r="O38" s="31"/>
      <c r="P38" s="31"/>
      <c r="Q38" s="31"/>
      <c r="R38" s="31"/>
      <c r="S38" s="235" t="s">
        <v>96</v>
      </c>
      <c r="T38" s="235"/>
      <c r="U38" s="235"/>
      <c r="V38" s="235"/>
      <c r="W38" s="235"/>
      <c r="X38" s="31"/>
    </row>
    <row r="39" spans="1:24" ht="15.75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 ht="15.75" x14ac:dyDescent="0.25">
      <c r="A40" s="31"/>
      <c r="B40" s="31" t="s">
        <v>97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 ht="15.75" x14ac:dyDescent="0.25">
      <c r="A41" s="31"/>
      <c r="B41" s="24" t="s">
        <v>98</v>
      </c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41" t="s">
        <v>99</v>
      </c>
      <c r="N41" s="31"/>
      <c r="O41" s="31"/>
      <c r="P41" s="31"/>
      <c r="Q41" s="31"/>
      <c r="R41" s="31"/>
      <c r="S41" s="235" t="s">
        <v>96</v>
      </c>
      <c r="T41" s="235"/>
      <c r="U41" s="235"/>
      <c r="V41" s="235"/>
      <c r="W41" s="235"/>
      <c r="X41" s="31"/>
    </row>
    <row r="43" spans="1:24" ht="15.75" x14ac:dyDescent="0.25">
      <c r="B43" s="1" t="s">
        <v>100</v>
      </c>
    </row>
    <row r="44" spans="1:24" ht="15.75" x14ac:dyDescent="0.25">
      <c r="B44" s="24" t="s">
        <v>101</v>
      </c>
      <c r="M44" s="234" t="str">
        <f>G9</f>
        <v>Пліта Я.А.</v>
      </c>
      <c r="N44" s="234"/>
      <c r="O44" s="234"/>
      <c r="P44" s="234"/>
      <c r="Q44" s="234"/>
      <c r="R44" s="234"/>
      <c r="S44" s="235" t="s">
        <v>96</v>
      </c>
      <c r="T44" s="235"/>
      <c r="U44" s="235"/>
      <c r="V44" s="235"/>
      <c r="W44" s="235"/>
    </row>
  </sheetData>
  <mergeCells count="34">
    <mergeCell ref="A12:D12"/>
    <mergeCell ref="M44:R44"/>
    <mergeCell ref="O23:Q23"/>
    <mergeCell ref="F24:I24"/>
    <mergeCell ref="S44:W44"/>
    <mergeCell ref="O15:Q15"/>
    <mergeCell ref="F31:G31"/>
    <mergeCell ref="J33:K33"/>
    <mergeCell ref="S38:W38"/>
    <mergeCell ref="H30:I30"/>
    <mergeCell ref="M30:N30"/>
    <mergeCell ref="F16:I16"/>
    <mergeCell ref="E29:F29"/>
    <mergeCell ref="P29:Q29"/>
    <mergeCell ref="S41:W41"/>
    <mergeCell ref="F18:I18"/>
    <mergeCell ref="F22:I22"/>
    <mergeCell ref="A1:X1"/>
    <mergeCell ref="A3:X3"/>
    <mergeCell ref="C6:X6"/>
    <mergeCell ref="G9:L9"/>
    <mergeCell ref="A4:B4"/>
    <mergeCell ref="C4:F4"/>
    <mergeCell ref="G4:H4"/>
    <mergeCell ref="O25:Q25"/>
    <mergeCell ref="S26:T26"/>
    <mergeCell ref="N17:Q17"/>
    <mergeCell ref="F20:I20"/>
    <mergeCell ref="F26:I26"/>
    <mergeCell ref="S24:T24"/>
    <mergeCell ref="S16:T16"/>
    <mergeCell ref="S22:T22"/>
    <mergeCell ref="O21:Q21"/>
    <mergeCell ref="N19:Q19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3"/>
  <sheetViews>
    <sheetView zoomScaleNormal="100" workbookViewId="0">
      <selection activeCell="B5" sqref="B5:G24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4" t="s">
        <v>138</v>
      </c>
      <c r="B2" s="184"/>
      <c r="C2" s="184"/>
      <c r="D2" s="184"/>
      <c r="E2" s="184"/>
      <c r="F2" s="184"/>
      <c r="G2" s="184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 spans="1:26" ht="18.75" x14ac:dyDescent="0.25">
      <c r="A3" s="187" t="s">
        <v>139</v>
      </c>
      <c r="B3" s="187"/>
      <c r="C3" s="187"/>
      <c r="D3" s="187"/>
      <c r="E3" s="187"/>
      <c r="F3" s="187"/>
      <c r="G3" s="18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6" ht="38.25" customHeight="1" x14ac:dyDescent="0.25">
      <c r="A4" s="74" t="s">
        <v>104</v>
      </c>
      <c r="B4" s="75" t="s">
        <v>105</v>
      </c>
      <c r="C4" s="81" t="s">
        <v>106</v>
      </c>
      <c r="D4" s="227" t="s">
        <v>107</v>
      </c>
      <c r="E4" s="227"/>
      <c r="F4" s="227"/>
      <c r="G4" s="227"/>
    </row>
    <row r="5" spans="1:26" s="77" customFormat="1" ht="15.75" customHeight="1" x14ac:dyDescent="0.25">
      <c r="A5" s="78">
        <v>1</v>
      </c>
      <c r="B5" s="86" t="s">
        <v>449</v>
      </c>
      <c r="C5" s="86" t="s">
        <v>450</v>
      </c>
      <c r="D5" s="86" t="s">
        <v>451</v>
      </c>
      <c r="E5" s="86" t="s">
        <v>452</v>
      </c>
      <c r="F5" s="87" t="s">
        <v>374</v>
      </c>
      <c r="G5" s="87" t="s">
        <v>109</v>
      </c>
    </row>
    <row r="6" spans="1:26" s="77" customFormat="1" ht="15.75" customHeight="1" x14ac:dyDescent="0.25">
      <c r="A6" s="76">
        <f>IF(ISBLANK(B6),"",A5+1)</f>
        <v>2</v>
      </c>
      <c r="B6" s="86" t="s">
        <v>480</v>
      </c>
      <c r="C6" s="86" t="s">
        <v>481</v>
      </c>
      <c r="D6" s="86" t="s">
        <v>470</v>
      </c>
      <c r="E6" s="86" t="s">
        <v>110</v>
      </c>
      <c r="F6" s="87" t="s">
        <v>482</v>
      </c>
      <c r="G6" s="87" t="s">
        <v>111</v>
      </c>
    </row>
    <row r="7" spans="1:26" s="77" customFormat="1" ht="15.75" customHeight="1" x14ac:dyDescent="0.25">
      <c r="A7" s="76">
        <f t="shared" ref="A7:A46" si="0">IF(ISBLANK(B7),"",A6+1)</f>
        <v>3</v>
      </c>
      <c r="B7" s="86" t="s">
        <v>480</v>
      </c>
      <c r="C7" s="86" t="s">
        <v>481</v>
      </c>
      <c r="D7" s="86" t="s">
        <v>470</v>
      </c>
      <c r="E7" s="86" t="s">
        <v>110</v>
      </c>
      <c r="F7" s="87" t="s">
        <v>482</v>
      </c>
      <c r="G7" s="87" t="s">
        <v>111</v>
      </c>
    </row>
    <row r="8" spans="1:26" s="77" customFormat="1" ht="15.75" customHeight="1" x14ac:dyDescent="0.25">
      <c r="A8" s="76">
        <f t="shared" si="0"/>
        <v>4</v>
      </c>
      <c r="B8" s="86" t="s">
        <v>436</v>
      </c>
      <c r="C8" s="86" t="s">
        <v>437</v>
      </c>
      <c r="D8" s="86" t="s">
        <v>246</v>
      </c>
      <c r="E8" s="86" t="s">
        <v>438</v>
      </c>
      <c r="F8" s="87" t="s">
        <v>439</v>
      </c>
      <c r="G8" s="87" t="s">
        <v>109</v>
      </c>
    </row>
    <row r="9" spans="1:26" s="77" customFormat="1" ht="15.75" customHeight="1" x14ac:dyDescent="0.25">
      <c r="A9" s="76">
        <f t="shared" si="0"/>
        <v>5</v>
      </c>
      <c r="B9" s="86" t="s">
        <v>449</v>
      </c>
      <c r="C9" s="86" t="s">
        <v>450</v>
      </c>
      <c r="D9" s="86" t="s">
        <v>451</v>
      </c>
      <c r="E9" s="86" t="s">
        <v>452</v>
      </c>
      <c r="F9" s="87" t="s">
        <v>374</v>
      </c>
      <c r="G9" s="87" t="s">
        <v>109</v>
      </c>
    </row>
    <row r="10" spans="1:26" s="77" customFormat="1" ht="15.75" customHeight="1" x14ac:dyDescent="0.25">
      <c r="A10" s="76">
        <f t="shared" si="0"/>
        <v>6</v>
      </c>
      <c r="B10" s="86" t="s">
        <v>480</v>
      </c>
      <c r="C10" s="86" t="s">
        <v>481</v>
      </c>
      <c r="D10" s="86" t="s">
        <v>470</v>
      </c>
      <c r="E10" s="86" t="s">
        <v>110</v>
      </c>
      <c r="F10" s="87" t="s">
        <v>482</v>
      </c>
      <c r="G10" s="87" t="s">
        <v>111</v>
      </c>
    </row>
    <row r="11" spans="1:26" s="77" customFormat="1" ht="15.75" customHeight="1" x14ac:dyDescent="0.25">
      <c r="A11" s="76">
        <f t="shared" si="0"/>
        <v>7</v>
      </c>
      <c r="B11" s="86" t="s">
        <v>436</v>
      </c>
      <c r="C11" s="86" t="s">
        <v>437</v>
      </c>
      <c r="D11" s="86" t="s">
        <v>246</v>
      </c>
      <c r="E11" s="86" t="s">
        <v>438</v>
      </c>
      <c r="F11" s="87" t="s">
        <v>439</v>
      </c>
      <c r="G11" s="87" t="s">
        <v>109</v>
      </c>
    </row>
    <row r="12" spans="1:26" s="77" customFormat="1" ht="15.75" customHeight="1" x14ac:dyDescent="0.25">
      <c r="A12" s="76">
        <f t="shared" si="0"/>
        <v>8</v>
      </c>
      <c r="B12" s="86" t="s">
        <v>480</v>
      </c>
      <c r="C12" s="86" t="s">
        <v>481</v>
      </c>
      <c r="D12" s="86" t="s">
        <v>470</v>
      </c>
      <c r="E12" s="86" t="s">
        <v>110</v>
      </c>
      <c r="F12" s="87" t="s">
        <v>482</v>
      </c>
      <c r="G12" s="87" t="s">
        <v>111</v>
      </c>
    </row>
    <row r="13" spans="1:26" s="77" customFormat="1" ht="15.75" customHeight="1" x14ac:dyDescent="0.25">
      <c r="A13" s="76">
        <f t="shared" si="0"/>
        <v>9</v>
      </c>
      <c r="B13" s="86" t="s">
        <v>453</v>
      </c>
      <c r="C13" s="86" t="s">
        <v>454</v>
      </c>
      <c r="D13" s="86" t="s">
        <v>455</v>
      </c>
      <c r="E13" s="86" t="s">
        <v>456</v>
      </c>
      <c r="F13" s="87" t="s">
        <v>406</v>
      </c>
      <c r="G13" s="87" t="s">
        <v>109</v>
      </c>
    </row>
    <row r="14" spans="1:26" s="77" customFormat="1" ht="15.75" customHeight="1" x14ac:dyDescent="0.25">
      <c r="A14" s="76">
        <f t="shared" si="0"/>
        <v>10</v>
      </c>
      <c r="B14" s="86" t="s">
        <v>457</v>
      </c>
      <c r="C14" s="86" t="s">
        <v>458</v>
      </c>
      <c r="D14" s="86" t="s">
        <v>459</v>
      </c>
      <c r="E14" s="86" t="s">
        <v>460</v>
      </c>
      <c r="F14" s="87" t="s">
        <v>461</v>
      </c>
      <c r="G14" s="87" t="s">
        <v>109</v>
      </c>
    </row>
    <row r="15" spans="1:26" s="77" customFormat="1" ht="15.75" customHeight="1" x14ac:dyDescent="0.25">
      <c r="A15" s="76">
        <f t="shared" si="0"/>
        <v>11</v>
      </c>
      <c r="B15" s="86" t="s">
        <v>462</v>
      </c>
      <c r="C15" s="86" t="s">
        <v>463</v>
      </c>
      <c r="D15" s="86" t="s">
        <v>464</v>
      </c>
      <c r="E15" s="86" t="s">
        <v>438</v>
      </c>
      <c r="F15" s="87" t="s">
        <v>439</v>
      </c>
      <c r="G15" s="87" t="s">
        <v>111</v>
      </c>
    </row>
    <row r="16" spans="1:26" s="77" customFormat="1" ht="15.75" customHeight="1" x14ac:dyDescent="0.25">
      <c r="A16" s="76">
        <f t="shared" si="0"/>
        <v>12</v>
      </c>
      <c r="B16" s="86" t="s">
        <v>465</v>
      </c>
      <c r="C16" s="86" t="s">
        <v>466</v>
      </c>
      <c r="D16" s="86" t="s">
        <v>467</v>
      </c>
      <c r="E16" s="86" t="s">
        <v>110</v>
      </c>
      <c r="F16" s="87" t="s">
        <v>365</v>
      </c>
      <c r="G16" s="87" t="s">
        <v>111</v>
      </c>
    </row>
    <row r="17" spans="1:7" s="77" customFormat="1" ht="15.75" customHeight="1" x14ac:dyDescent="0.25">
      <c r="A17" s="76">
        <f t="shared" si="0"/>
        <v>13</v>
      </c>
      <c r="B17" s="86" t="s">
        <v>468</v>
      </c>
      <c r="C17" s="86" t="s">
        <v>469</v>
      </c>
      <c r="D17" s="86" t="s">
        <v>470</v>
      </c>
      <c r="E17" s="86" t="s">
        <v>443</v>
      </c>
      <c r="F17" s="87" t="s">
        <v>461</v>
      </c>
      <c r="G17" s="87" t="s">
        <v>111</v>
      </c>
    </row>
    <row r="18" spans="1:7" s="77" customFormat="1" ht="15.75" customHeight="1" x14ac:dyDescent="0.25">
      <c r="A18" s="76">
        <f t="shared" si="0"/>
        <v>14</v>
      </c>
      <c r="B18" s="86" t="s">
        <v>483</v>
      </c>
      <c r="C18" s="86" t="s">
        <v>484</v>
      </c>
      <c r="D18" s="86" t="s">
        <v>485</v>
      </c>
      <c r="E18" s="86" t="s">
        <v>486</v>
      </c>
      <c r="F18" s="87" t="s">
        <v>190</v>
      </c>
      <c r="G18" s="87" t="s">
        <v>111</v>
      </c>
    </row>
    <row r="19" spans="1:7" s="77" customFormat="1" ht="15.75" customHeight="1" x14ac:dyDescent="0.25">
      <c r="A19" s="76">
        <f t="shared" si="0"/>
        <v>15</v>
      </c>
      <c r="B19" s="86" t="s">
        <v>483</v>
      </c>
      <c r="C19" s="86" t="s">
        <v>484</v>
      </c>
      <c r="D19" s="86" t="s">
        <v>485</v>
      </c>
      <c r="E19" s="86" t="s">
        <v>486</v>
      </c>
      <c r="F19" s="87" t="s">
        <v>190</v>
      </c>
      <c r="G19" s="87" t="s">
        <v>111</v>
      </c>
    </row>
    <row r="20" spans="1:7" s="77" customFormat="1" ht="15.75" customHeight="1" x14ac:dyDescent="0.25">
      <c r="A20" s="76">
        <f t="shared" si="0"/>
        <v>16</v>
      </c>
      <c r="B20" s="86" t="s">
        <v>432</v>
      </c>
      <c r="C20" s="86" t="s">
        <v>433</v>
      </c>
      <c r="D20" s="86" t="s">
        <v>434</v>
      </c>
      <c r="E20" s="86" t="s">
        <v>110</v>
      </c>
      <c r="F20" s="87" t="s">
        <v>435</v>
      </c>
      <c r="G20" s="87" t="s">
        <v>109</v>
      </c>
    </row>
    <row r="21" spans="1:7" s="77" customFormat="1" ht="15.75" customHeight="1" x14ac:dyDescent="0.25">
      <c r="A21" s="76">
        <f t="shared" si="0"/>
        <v>17</v>
      </c>
      <c r="B21" s="86" t="s">
        <v>440</v>
      </c>
      <c r="C21" s="86" t="s">
        <v>441</v>
      </c>
      <c r="D21" s="86" t="s">
        <v>442</v>
      </c>
      <c r="E21" s="86" t="s">
        <v>443</v>
      </c>
      <c r="F21" s="87" t="s">
        <v>444</v>
      </c>
      <c r="G21" s="87" t="s">
        <v>109</v>
      </c>
    </row>
    <row r="22" spans="1:7" s="77" customFormat="1" ht="15.75" customHeight="1" x14ac:dyDescent="0.25">
      <c r="A22" s="76">
        <f t="shared" si="0"/>
        <v>18</v>
      </c>
      <c r="B22" s="86" t="s">
        <v>445</v>
      </c>
      <c r="C22" s="86" t="s">
        <v>446</v>
      </c>
      <c r="D22" s="86" t="s">
        <v>447</v>
      </c>
      <c r="E22" s="86" t="s">
        <v>448</v>
      </c>
      <c r="F22" s="87" t="s">
        <v>444</v>
      </c>
      <c r="G22" s="87" t="s">
        <v>111</v>
      </c>
    </row>
    <row r="23" spans="1:7" s="77" customFormat="1" ht="15.75" customHeight="1" x14ac:dyDescent="0.25">
      <c r="A23" s="76">
        <f t="shared" si="0"/>
        <v>19</v>
      </c>
      <c r="B23" s="86" t="s">
        <v>487</v>
      </c>
      <c r="C23" s="86" t="s">
        <v>488</v>
      </c>
      <c r="D23" s="86" t="s">
        <v>489</v>
      </c>
      <c r="E23" s="86" t="s">
        <v>110</v>
      </c>
      <c r="F23" s="87" t="s">
        <v>189</v>
      </c>
      <c r="G23" s="87" t="s">
        <v>109</v>
      </c>
    </row>
    <row r="24" spans="1:7" s="77" customFormat="1" ht="15.75" customHeight="1" x14ac:dyDescent="0.25">
      <c r="A24" s="76">
        <f t="shared" si="0"/>
        <v>20</v>
      </c>
      <c r="B24" s="86" t="s">
        <v>432</v>
      </c>
      <c r="C24" s="86" t="s">
        <v>433</v>
      </c>
      <c r="D24" s="86" t="s">
        <v>434</v>
      </c>
      <c r="E24" s="86" t="s">
        <v>110</v>
      </c>
      <c r="F24" s="87" t="s">
        <v>435</v>
      </c>
      <c r="G24" s="87" t="s">
        <v>109</v>
      </c>
    </row>
    <row r="25" spans="1:7" s="77" customFormat="1" ht="15.75" customHeight="1" x14ac:dyDescent="0.25">
      <c r="A25" s="76" t="str">
        <f t="shared" si="0"/>
        <v/>
      </c>
      <c r="B25" s="86"/>
      <c r="C25" s="86"/>
      <c r="D25" s="86"/>
      <c r="E25" s="86"/>
      <c r="F25" s="87"/>
      <c r="G25" s="87"/>
    </row>
    <row r="26" spans="1:7" s="77" customFormat="1" ht="15.75" customHeight="1" x14ac:dyDescent="0.25">
      <c r="A26" s="76" t="str">
        <f t="shared" si="0"/>
        <v/>
      </c>
      <c r="B26" s="86"/>
      <c r="C26" s="86"/>
      <c r="D26" s="86"/>
      <c r="E26" s="86"/>
      <c r="F26" s="87"/>
      <c r="G26" s="87"/>
    </row>
    <row r="27" spans="1:7" s="77" customFormat="1" ht="15.75" customHeight="1" x14ac:dyDescent="0.25">
      <c r="A27" s="76" t="str">
        <f t="shared" si="0"/>
        <v/>
      </c>
      <c r="B27" s="86"/>
      <c r="C27" s="86"/>
      <c r="D27" s="86"/>
      <c r="E27" s="86"/>
      <c r="F27" s="87"/>
      <c r="G27" s="87"/>
    </row>
    <row r="28" spans="1:7" s="77" customFormat="1" ht="15.75" customHeight="1" x14ac:dyDescent="0.25">
      <c r="A28" s="76" t="str">
        <f t="shared" si="0"/>
        <v/>
      </c>
      <c r="B28" s="86"/>
      <c r="C28" s="86"/>
      <c r="D28" s="86"/>
      <c r="E28" s="86"/>
      <c r="F28" s="87"/>
      <c r="G28" s="87"/>
    </row>
    <row r="29" spans="1:7" s="77" customFormat="1" ht="15.75" customHeight="1" x14ac:dyDescent="0.25">
      <c r="A29" s="76" t="str">
        <f t="shared" si="0"/>
        <v/>
      </c>
      <c r="B29" s="86"/>
      <c r="C29" s="86"/>
      <c r="D29" s="86"/>
      <c r="E29" s="86"/>
      <c r="F29" s="87"/>
      <c r="G29" s="87"/>
    </row>
    <row r="30" spans="1:7" s="77" customFormat="1" ht="15.75" customHeight="1" x14ac:dyDescent="0.25">
      <c r="A30" s="76" t="str">
        <f t="shared" si="0"/>
        <v/>
      </c>
      <c r="B30" s="86"/>
      <c r="C30" s="86"/>
      <c r="D30" s="86"/>
      <c r="E30" s="86"/>
      <c r="F30" s="87"/>
      <c r="G30" s="87"/>
    </row>
    <row r="31" spans="1:7" s="77" customFormat="1" ht="15.75" customHeight="1" x14ac:dyDescent="0.25">
      <c r="A31" s="76" t="str">
        <f t="shared" si="0"/>
        <v/>
      </c>
      <c r="B31" s="86"/>
      <c r="C31" s="86"/>
      <c r="D31" s="86"/>
      <c r="E31" s="86"/>
      <c r="F31" s="87"/>
      <c r="G31" s="87"/>
    </row>
    <row r="32" spans="1:7" s="77" customFormat="1" ht="15.75" customHeight="1" x14ac:dyDescent="0.25">
      <c r="A32" s="76" t="str">
        <f t="shared" si="0"/>
        <v/>
      </c>
      <c r="B32" s="86"/>
      <c r="C32" s="86"/>
      <c r="D32" s="86"/>
      <c r="E32" s="86"/>
      <c r="F32" s="87"/>
      <c r="G32" s="87"/>
    </row>
    <row r="33" spans="1:10" s="77" customFormat="1" ht="15.75" customHeight="1" x14ac:dyDescent="0.25">
      <c r="A33" s="76" t="str">
        <f t="shared" si="0"/>
        <v/>
      </c>
      <c r="B33" s="86"/>
      <c r="C33" s="86"/>
      <c r="D33" s="86"/>
      <c r="E33" s="86"/>
      <c r="F33" s="87"/>
      <c r="G33" s="87"/>
    </row>
    <row r="34" spans="1:10" s="77" customFormat="1" ht="15.75" customHeight="1" x14ac:dyDescent="0.25">
      <c r="A34" s="76" t="str">
        <f t="shared" si="0"/>
        <v/>
      </c>
      <c r="B34" s="86"/>
      <c r="C34" s="86"/>
      <c r="D34" s="86"/>
      <c r="E34" s="86"/>
      <c r="F34" s="87"/>
      <c r="G34" s="87"/>
    </row>
    <row r="35" spans="1:10" s="77" customFormat="1" ht="15.75" customHeight="1" x14ac:dyDescent="0.25">
      <c r="A35" s="76" t="str">
        <f t="shared" si="0"/>
        <v/>
      </c>
      <c r="B35" s="86"/>
      <c r="C35" s="86"/>
      <c r="D35" s="86"/>
      <c r="E35" s="86"/>
      <c r="F35" s="87"/>
      <c r="G35" s="87"/>
    </row>
    <row r="36" spans="1:10" s="77" customFormat="1" ht="15.75" customHeight="1" x14ac:dyDescent="0.25">
      <c r="A36" s="76" t="str">
        <f t="shared" si="0"/>
        <v/>
      </c>
      <c r="B36" s="86"/>
      <c r="C36" s="86"/>
      <c r="D36" s="86"/>
      <c r="E36" s="86"/>
      <c r="F36" s="87"/>
      <c r="G36" s="87"/>
    </row>
    <row r="37" spans="1:10" s="77" customFormat="1" ht="15.75" customHeight="1" x14ac:dyDescent="0.25">
      <c r="A37" s="76" t="str">
        <f t="shared" si="0"/>
        <v/>
      </c>
      <c r="B37" s="86"/>
      <c r="C37" s="86"/>
      <c r="D37" s="86"/>
      <c r="E37" s="86"/>
      <c r="F37" s="87"/>
      <c r="G37" s="87"/>
    </row>
    <row r="38" spans="1:10" s="77" customFormat="1" ht="15.75" customHeight="1" x14ac:dyDescent="0.25">
      <c r="A38" s="76" t="str">
        <f t="shared" si="0"/>
        <v/>
      </c>
      <c r="B38" s="86"/>
      <c r="C38" s="86"/>
      <c r="D38" s="86"/>
      <c r="E38" s="86"/>
      <c r="F38" s="87"/>
      <c r="G38" s="87"/>
    </row>
    <row r="39" spans="1:10" s="77" customFormat="1" ht="15.75" customHeight="1" x14ac:dyDescent="0.25">
      <c r="A39" s="76" t="str">
        <f t="shared" si="0"/>
        <v/>
      </c>
      <c r="B39" s="86"/>
      <c r="C39" s="86"/>
      <c r="D39" s="86"/>
      <c r="E39" s="86"/>
      <c r="F39" s="87"/>
      <c r="G39" s="87"/>
    </row>
    <row r="40" spans="1:10" s="77" customFormat="1" ht="15.75" customHeight="1" x14ac:dyDescent="0.25">
      <c r="A40" s="76" t="str">
        <f t="shared" si="0"/>
        <v/>
      </c>
      <c r="B40" s="86"/>
      <c r="C40" s="86"/>
      <c r="D40" s="86"/>
      <c r="E40" s="86"/>
      <c r="F40" s="87"/>
      <c r="G40" s="87"/>
    </row>
    <row r="41" spans="1:10" ht="15.75" x14ac:dyDescent="0.25">
      <c r="A41" s="94" t="str">
        <f t="shared" si="0"/>
        <v/>
      </c>
      <c r="B41" s="97"/>
      <c r="C41" s="97"/>
      <c r="D41" s="97"/>
      <c r="E41" s="97"/>
      <c r="F41" s="98"/>
      <c r="G41" s="87"/>
      <c r="H41" s="77"/>
      <c r="I41" s="77"/>
      <c r="J41" s="77"/>
    </row>
    <row r="42" spans="1:10" ht="15.75" x14ac:dyDescent="0.25">
      <c r="A42" s="94" t="str">
        <f t="shared" si="0"/>
        <v/>
      </c>
      <c r="B42" s="97"/>
      <c r="C42" s="97"/>
      <c r="D42" s="97"/>
      <c r="E42" s="97"/>
      <c r="F42" s="98"/>
      <c r="G42" s="87"/>
      <c r="H42" s="77"/>
      <c r="I42" s="77"/>
      <c r="J42" s="77"/>
    </row>
    <row r="43" spans="1:10" ht="15.75" x14ac:dyDescent="0.25">
      <c r="A43" s="94" t="str">
        <f t="shared" si="0"/>
        <v/>
      </c>
      <c r="B43" s="97"/>
      <c r="C43" s="97"/>
      <c r="D43" s="97"/>
      <c r="E43" s="97"/>
      <c r="F43" s="98"/>
      <c r="G43" s="87"/>
      <c r="H43" s="77"/>
      <c r="I43" s="77"/>
      <c r="J43" s="77"/>
    </row>
    <row r="44" spans="1:10" ht="15.75" x14ac:dyDescent="0.25">
      <c r="A44" s="94" t="str">
        <f t="shared" si="0"/>
        <v/>
      </c>
      <c r="B44" s="97"/>
      <c r="C44" s="97"/>
      <c r="D44" s="97"/>
      <c r="E44" s="97"/>
      <c r="F44" s="98"/>
      <c r="G44" s="87"/>
      <c r="H44" s="77"/>
      <c r="I44" s="77"/>
      <c r="J44" s="77"/>
    </row>
    <row r="45" spans="1:10" ht="15.75" x14ac:dyDescent="0.25">
      <c r="A45" s="94" t="str">
        <f t="shared" si="0"/>
        <v/>
      </c>
      <c r="B45" s="97"/>
      <c r="C45" s="97"/>
      <c r="D45" s="97"/>
      <c r="E45" s="97"/>
      <c r="F45" s="98"/>
      <c r="G45" s="87"/>
      <c r="H45" s="77"/>
      <c r="I45" s="77"/>
      <c r="J45" s="77"/>
    </row>
    <row r="46" spans="1:10" ht="15.75" x14ac:dyDescent="0.25">
      <c r="A46" s="94" t="str">
        <f t="shared" si="0"/>
        <v/>
      </c>
      <c r="B46" s="97"/>
      <c r="C46" s="97"/>
      <c r="D46" s="97"/>
      <c r="E46" s="97"/>
      <c r="F46" s="98"/>
      <c r="G46" s="87"/>
      <c r="H46" s="77"/>
      <c r="I46" s="77"/>
      <c r="J46" s="77"/>
    </row>
    <row r="47" spans="1:10" ht="15.75" x14ac:dyDescent="0.25">
      <c r="A47" s="76"/>
      <c r="B47" s="73"/>
      <c r="C47" s="73"/>
      <c r="D47" s="73"/>
      <c r="E47" s="73"/>
      <c r="F47" s="73"/>
      <c r="G47" s="73"/>
      <c r="H47" s="77"/>
      <c r="I47" s="77"/>
      <c r="J47" s="77"/>
    </row>
    <row r="48" spans="1:10" ht="15.75" x14ac:dyDescent="0.25">
      <c r="A48" s="76"/>
      <c r="B48" s="73"/>
      <c r="C48" s="73"/>
      <c r="D48" s="73"/>
      <c r="E48" s="73"/>
      <c r="F48" s="73"/>
      <c r="G48" s="73"/>
      <c r="H48" s="77"/>
      <c r="I48" s="77"/>
      <c r="J48" s="77"/>
    </row>
    <row r="49" spans="1:10" ht="15.75" x14ac:dyDescent="0.25">
      <c r="A49" s="76"/>
      <c r="B49" s="73"/>
      <c r="C49" s="73"/>
      <c r="D49" s="73"/>
      <c r="E49" s="73"/>
      <c r="F49" s="73"/>
      <c r="G49" s="73"/>
      <c r="H49" s="77"/>
      <c r="I49" s="77"/>
      <c r="J49" s="77"/>
    </row>
    <row r="50" spans="1:10" ht="15.75" x14ac:dyDescent="0.25">
      <c r="A50" s="76"/>
      <c r="B50" s="73"/>
      <c r="C50" s="73"/>
      <c r="D50" s="73"/>
      <c r="E50" s="73"/>
      <c r="F50" s="73"/>
      <c r="G50" s="73"/>
      <c r="H50" s="77"/>
      <c r="I50" s="77"/>
      <c r="J50" s="77"/>
    </row>
    <row r="51" spans="1:10" ht="15.75" x14ac:dyDescent="0.25">
      <c r="A51" s="76"/>
      <c r="B51" s="73"/>
      <c r="C51" s="73"/>
      <c r="D51" s="73"/>
      <c r="E51" s="73"/>
      <c r="F51" s="73"/>
      <c r="G51" s="73"/>
      <c r="H51" s="77"/>
      <c r="I51" s="77"/>
      <c r="J51" s="77"/>
    </row>
    <row r="52" spans="1:10" ht="15.75" x14ac:dyDescent="0.25">
      <c r="A52" s="76"/>
      <c r="B52" s="73"/>
      <c r="C52" s="73"/>
      <c r="D52" s="73"/>
      <c r="E52" s="73"/>
      <c r="F52" s="73"/>
      <c r="G52" s="73"/>
      <c r="H52" s="77"/>
      <c r="I52" s="77"/>
      <c r="J52" s="77"/>
    </row>
    <row r="53" spans="1:10" ht="15.75" x14ac:dyDescent="0.25">
      <c r="A53" s="76"/>
      <c r="B53" s="73"/>
      <c r="C53" s="73"/>
      <c r="D53" s="73"/>
      <c r="E53" s="73"/>
      <c r="F53" s="73"/>
      <c r="G53" s="73"/>
      <c r="H53" s="77"/>
      <c r="I53" s="77"/>
      <c r="J53" s="77"/>
    </row>
  </sheetData>
  <mergeCells count="3">
    <mergeCell ref="A3:G3"/>
    <mergeCell ref="A2:G2"/>
    <mergeCell ref="D4:G4"/>
  </mergeCells>
  <phoneticPr fontId="30" type="noConversion"/>
  <dataValidations count="9">
    <dataValidation type="list" allowBlank="1" showInputMessage="1" showErrorMessage="1" sqref="E42:E43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11:F14 E39:F39" xr:uid="{27C01107-415D-45EF-B7A8-19217323CE38}">
      <formula1>qw</formula1>
    </dataValidation>
    <dataValidation type="list" allowBlank="1" showInputMessage="1" showErrorMessage="1" sqref="E50:E53" xr:uid="{00000000-0002-0000-0900-000001000000}">
      <formula1>INDIRECT($E$38)</formula1>
    </dataValidation>
    <dataValidation type="list" allowBlank="1" showInputMessage="1" showErrorMessage="1" sqref="G41:G53" xr:uid="{00000000-0002-0000-0900-000002000000}">
      <formula1>пол</formula1>
    </dataValidation>
    <dataValidation type="list" allowBlank="1" showInputMessage="1" showErrorMessage="1" sqref="C41:C53" xr:uid="{00000000-0002-0000-0900-000003000000}">
      <formula1>Список_улиц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2021-09-25T14:02:15Z</cp:lastPrinted>
  <dcterms:created xsi:type="dcterms:W3CDTF">2015-06-05T18:19:34Z</dcterms:created>
  <dcterms:modified xsi:type="dcterms:W3CDTF">2021-09-28T09:02:20Z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