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Boss\Звіт Епізотолог\2022\12.2021 - місячний  + квартальний + річний\"/>
    </mc:Choice>
  </mc:AlternateContent>
  <xr:revisionPtr revIDLastSave="0" documentId="13_ncr:1_{7D912C0B-414C-4661-AB8B-CEF796270BEA}" xr6:coauthVersionLast="47" xr6:coauthVersionMax="47" xr10:uidLastSave="{00000000-0000-0000-0000-000000000000}"/>
  <bookViews>
    <workbookView xWindow="-120" yWindow="-120" windowWidth="24240" windowHeight="13140" tabRatio="931" firstSheet="1" activeTab="10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>[1]Отчет!$M$2:$M$3</definedName>
    <definedName name="___">[2]Отчет!$M$2:$M$3</definedName>
    <definedName name="ee">[10]Отчет!$M$2:$M$3</definedName>
    <definedName name="qw">[3]Отчет!$M$2:$M$3</definedName>
    <definedName name="w">[1]Отчет!$M$2:$M$3</definedName>
    <definedName name="Вакц">[4]!вак[вак]</definedName>
    <definedName name="Вакцини_Всі">'1-я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 localSheetId="13">[6]Отчет!$L$2:$L$3</definedName>
    <definedName name="вид">[4]Отчет!$M$2:$M$3</definedName>
    <definedName name="ДОЗА" localSheetId="13">[5]!Таблица3[_ДОЗа_]</definedName>
    <definedName name="ДОЗА">Таблица3[_ДОЗа_]</definedName>
    <definedName name="ДОЗИ" localSheetId="13">[5]!Таблица6[_ДОЗи_]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[5]Список_если!$E$4:$E$11</definedName>
    <definedName name="місяці">'Для выпадающих списков'!$B$53:$G$64</definedName>
    <definedName name="пол">[7]Отчет!$N$2:$N$3</definedName>
    <definedName name="с">[8]Отчет!$M$2:$M$3</definedName>
    <definedName name="соб_вак">[5]!Таблица2[Вакцины собак]</definedName>
    <definedName name="Список_улиц">[7]Отчет!$L$2:$L$21</definedName>
    <definedName name="ууу">[9]Отчет!$M$2:$M$3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1" l="1"/>
  <c r="G4" i="9"/>
  <c r="C4" i="9"/>
  <c r="A4" i="9"/>
  <c r="G4" i="7"/>
  <c r="C4" i="7"/>
  <c r="A4" i="7"/>
  <c r="G4" i="3"/>
  <c r="C4" i="3"/>
  <c r="A4" i="3"/>
  <c r="G5" i="5"/>
  <c r="S45" i="9"/>
  <c r="S43" i="9"/>
  <c r="S41" i="9"/>
  <c r="S39" i="9"/>
  <c r="S37" i="9"/>
  <c r="S25" i="9"/>
  <c r="S23" i="9"/>
  <c r="S21" i="9"/>
  <c r="S24" i="7" l="1"/>
  <c r="S18" i="7"/>
  <c r="J24" i="5"/>
  <c r="S35" i="9" l="1"/>
  <c r="S33" i="9"/>
  <c r="S27" i="9"/>
  <c r="S19" i="9"/>
  <c r="S17" i="9"/>
  <c r="S22" i="7" l="1"/>
  <c r="S20" i="7"/>
  <c r="S20" i="5" l="1"/>
  <c r="R18" i="3" l="1"/>
  <c r="J22" i="5" l="1"/>
  <c r="K20" i="3"/>
  <c r="J18" i="5" l="1"/>
  <c r="S16" i="7" l="1"/>
  <c r="T12" i="14"/>
  <c r="J8" i="14" l="1"/>
  <c r="J5" i="14"/>
  <c r="C5" i="5"/>
  <c r="A6" i="6"/>
  <c r="A7" i="6" s="1"/>
  <c r="A8" i="6" s="1"/>
  <c r="A9" i="6" s="1"/>
  <c r="A10" i="6" s="1"/>
  <c r="A11" i="6" s="1"/>
  <c r="A12" i="6" s="1"/>
  <c r="A13" i="6" s="1"/>
  <c r="A7" i="4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14" i="6"/>
  <c r="A15" i="6" s="1"/>
  <c r="A16" i="6" s="1"/>
  <c r="A17" i="6" s="1"/>
  <c r="A18" i="6" s="1"/>
  <c r="A19" i="6"/>
  <c r="A20" i="6"/>
  <c r="E5" i="11"/>
  <c r="L10" i="3"/>
  <c r="G10" i="5"/>
  <c r="G9" i="3" s="1"/>
  <c r="E13" i="3" l="1"/>
  <c r="D3" i="1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15" i="11" s="1"/>
  <c r="E12" i="7"/>
  <c r="E13" i="5" l="1"/>
  <c r="H14" i="11"/>
  <c r="M5" i="11"/>
  <c r="F47" i="9"/>
  <c r="F28" i="5" l="1"/>
  <c r="G13" i="5" s="1"/>
  <c r="I25" i="5"/>
  <c r="J25" i="5" s="1"/>
  <c r="H28" i="5"/>
  <c r="M48" i="9"/>
  <c r="J18" i="11"/>
  <c r="J19" i="11" s="1"/>
  <c r="G17" i="11"/>
  <c r="G13" i="11"/>
  <c r="F49" i="9"/>
  <c r="L10" i="9"/>
  <c r="G9" i="9"/>
  <c r="M41" i="7"/>
  <c r="M62" i="9" s="1"/>
  <c r="E26" i="7"/>
  <c r="F28" i="7" s="1"/>
  <c r="M10" i="7"/>
  <c r="L32" i="5"/>
  <c r="G30" i="5"/>
  <c r="I30" i="5" s="1"/>
  <c r="M42" i="3"/>
  <c r="M45" i="5" s="1"/>
  <c r="F23" i="3"/>
  <c r="G25" i="3" s="1"/>
  <c r="J51" i="9" l="1"/>
  <c r="Q47" i="9"/>
  <c r="H48" i="9"/>
  <c r="S28" i="5"/>
  <c r="O29" i="5"/>
  <c r="S23" i="3"/>
  <c r="O24" i="3"/>
  <c r="L28" i="3"/>
  <c r="I24" i="3"/>
  <c r="I29" i="5"/>
  <c r="P26" i="7"/>
  <c r="M27" i="7"/>
  <c r="J30" i="7"/>
  <c r="H27" i="7"/>
</calcChain>
</file>

<file path=xl/sharedStrings.xml><?xml version="1.0" encoding="utf-8"?>
<sst xmlns="http://schemas.openxmlformats.org/spreadsheetml/2006/main" count="1240" uniqueCount="570">
  <si>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</si>
  <si>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</si>
  <si>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</si>
  <si>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</si>
  <si>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</si>
  <si>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</si>
  <si>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</si>
  <si>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</si>
  <si>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</si>
  <si>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</si>
  <si>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</si>
  <si>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</si>
  <si>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</si>
  <si>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</si>
  <si>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</si>
  <si>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</si>
  <si>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</si>
  <si>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</si>
  <si>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</si>
  <si>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</si>
  <si>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</si>
  <si>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</si>
  <si>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</si>
  <si>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</si>
  <si>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</si>
  <si>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</si>
  <si>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</si>
  <si>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</si>
  <si>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</si>
  <si>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</si>
  <si>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</si>
  <si>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</si>
  <si>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</si>
  <si>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</si>
  <si>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</si>
  <si>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</si>
  <si>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</si>
  <si>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</si>
  <si>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</si>
  <si>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</si>
  <si>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</si>
  <si>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</si>
  <si>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</si>
  <si>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</si>
  <si>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</si>
  <si>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</si>
  <si>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</si>
  <si>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</si>
  <si>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</si>
  <si>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</si>
  <si>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</si>
  <si>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</si>
  <si>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</si>
  <si>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</si>
  <si>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</si>
  <si>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</si>
  <si>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</si>
  <si>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</si>
  <si>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</si>
  <si>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</si>
  <si>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</si>
  <si>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</si>
  <si>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</si>
  <si>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</si>
  <si>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</si>
  <si>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</si>
  <si>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</si>
  <si>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</si>
  <si>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</si>
  <si>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</si>
  <si>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</si>
  <si>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</si>
  <si>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</si>
  <si>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</si>
  <si>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</si>
  <si>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</si>
  <si>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</si>
  <si>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</si>
  <si>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</si>
  <si>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</si>
  <si>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</si>
  <si>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</si>
  <si>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</si>
  <si>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</si>
  <si>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</si>
  <si>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</si>
  <si>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</si>
  <si>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</si>
  <si>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</si>
  <si>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</si>
  <si>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</si>
  <si>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</si>
  <si>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</si>
  <si>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</si>
  <si>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</si>
  <si>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</si>
  <si>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</si>
  <si>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</si>
  <si>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</si>
  <si>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</si>
  <si>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</si>
  <si>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</si>
  <si>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</si>
  <si>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</si>
  <si>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</si>
  <si>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</si>
  <si>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</si>
  <si>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</si>
  <si>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</si>
  <si>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</si>
  <si>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</si>
  <si>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</si>
  <si>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</si>
  <si>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</si>
  <si>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</si>
  <si>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</si>
  <si>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</si>
  <si>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</si>
  <si>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</si>
  <si>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</si>
  <si>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</si>
  <si>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</si>
  <si>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</si>
  <si>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</si>
  <si>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</si>
  <si>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</si>
  <si>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</si>
  <si>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</si>
  <si>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</si>
  <si>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</si>
  <si>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</si>
  <si>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</si>
  <si>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</si>
  <si>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</si>
  <si>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</si>
  <si>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</si>
  <si>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</si>
  <si>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</si>
  <si>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</si>
  <si>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</si>
  <si>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</si>
  <si>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</si>
  <si>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</si>
  <si>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</si>
  <si>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</si>
  <si>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</si>
  <si>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</si>
  <si>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</si>
  <si>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</si>
  <si>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</si>
  <si>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</si>
  <si>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</si>
  <si>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</si>
  <si>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</si>
  <si>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</si>
  <si>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</si>
  <si>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</si>
  <si>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</si>
  <si>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</si>
  <si>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</si>
  <si>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</si>
  <si>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</si>
  <si>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</si>
  <si>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</si>
  <si>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</si>
  <si>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</si>
  <si>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</si>
  <si>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</si>
  <si>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</si>
  <si>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</si>
  <si>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</si>
  <si>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</si>
  <si>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</si>
  <si>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</si>
  <si>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</si>
  <si>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</si>
  <si>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</si>
  <si>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</si>
  <si>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</si>
  <si>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</si>
  <si>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</si>
  <si>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</si>
  <si>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</si>
  <si>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</si>
  <si>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</si>
  <si>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</si>
  <si>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</si>
  <si>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</si>
  <si>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</si>
  <si>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</si>
  <si>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</si>
  <si>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</si>
  <si>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</si>
  <si>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</si>
  <si>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</si>
  <si>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</si>
  <si>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</si>
  <si>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</si>
  <si>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</si>
  <si>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</si>
  <si>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</si>
  <si>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</si>
  <si>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</si>
  <si>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</si>
  <si>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</si>
  <si>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</si>
  <si>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</si>
  <si>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</si>
  <si>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</si>
  <si>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</si>
  <si>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</si>
  <si>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</si>
  <si>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</si>
  <si>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</si>
  <si>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</si>
  <si>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</si>
  <si>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</si>
  <si>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</si>
  <si>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</si>
  <si>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</si>
  <si>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</si>
  <si>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</si>
  <si>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</si>
  <si>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</si>
  <si>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</si>
  <si>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</si>
  <si>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</si>
  <si>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</si>
  <si>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</si>
  <si>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</si>
  <si>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</si>
  <si>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</si>
  <si>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</si>
  <si>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</si>
  <si>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</si>
  <si>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</si>
  <si>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</si>
  <si>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</si>
  <si>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</si>
  <si>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</si>
  <si>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</si>
  <si>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</si>
  <si>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</si>
  <si>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</si>
  <si>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</si>
  <si>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</si>
  <si>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</si>
  <si>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</si>
  <si>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</si>
  <si>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</si>
  <si>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</si>
  <si>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</si>
  <si>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</si>
  <si>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</si>
  <si>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</si>
  <si>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</si>
  <si>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</si>
  <si>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</si>
  <si>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</si>
  <si>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</si>
  <si>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</si>
  <si>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</si>
  <si>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</si>
  <si>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</si>
  <si>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</si>
  <si>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</si>
  <si>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</si>
  <si>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</si>
  <si>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</si>
  <si>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</si>
  <si>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</si>
  <si>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</si>
  <si>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</si>
  <si>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</si>
  <si>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</si>
  <si>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</si>
  <si>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</si>
  <si>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</si>
  <si>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</si>
  <si>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</si>
  <si>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</si>
  <si>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</si>
  <si>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</si>
  <si>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</si>
  <si>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</si>
  <si>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</si>
  <si>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</si>
  <si>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</si>
  <si>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</si>
  <si>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</si>
  <si>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</si>
  <si>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</si>
  <si>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</si>
  <si>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</si>
  <si>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</si>
  <si>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</si>
  <si>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</si>
  <si>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</si>
  <si>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</si>
  <si>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</si>
  <si>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</si>
  <si>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</si>
  <si>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</si>
  <si>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</si>
  <si>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</si>
  <si>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</si>
  <si>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</si>
  <si>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</si>
  <si>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</si>
  <si>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</si>
  <si>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</si>
  <si>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</si>
  <si>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</si>
  <si>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</si>
  <si>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</si>
  <si>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</si>
  <si>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</si>
  <si>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</si>
  <si>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</si>
  <si>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</si>
  <si>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</si>
  <si>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</si>
  <si>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</si>
  <si>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</si>
  <si>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</si>
  <si>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</si>
  <si>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</si>
  <si>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</si>
  <si>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</si>
  <si>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</si>
  <si>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</si>
  <si>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</si>
  <si>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</si>
  <si>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</si>
  <si>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</si>
  <si>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</si>
  <si>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</si>
  <si>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</si>
  <si>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</si>
  <si>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</si>
  <si>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</si>
  <si>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</si>
  <si>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</si>
  <si>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</si>
  <si>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</si>
  <si>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</si>
  <si>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</si>
  <si>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</si>
  <si>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</si>
  <si>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</si>
  <si>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</si>
  <si>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</si>
  <si>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</si>
  <si>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</si>
  <si>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</si>
  <si>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08.23</t>
  </si>
  <si>
    <t>скотіш</t>
  </si>
  <si>
    <t xml:space="preserve"> При цьому витрачено </t>
  </si>
  <si>
    <t>10.22</t>
  </si>
  <si>
    <t xml:space="preserve"> 06.22</t>
  </si>
  <si>
    <t>1)„Дефенсор-3”, біофабрики Зоетіс серія</t>
  </si>
  <si>
    <t>10.23</t>
  </si>
  <si>
    <t>шпіц</t>
  </si>
  <si>
    <t>Золкина Л.В. Тичини-26,кв-160</t>
  </si>
  <si>
    <t>L485856</t>
  </si>
  <si>
    <t xml:space="preserve"> 03.25</t>
  </si>
  <si>
    <t>444589</t>
  </si>
  <si>
    <t>2) „Нобівак R”, б-ки Інтервет Інтернейшнл  серія №</t>
  </si>
  <si>
    <t>03.25</t>
  </si>
  <si>
    <t>A405D01</t>
  </si>
  <si>
    <t xml:space="preserve"> 444589</t>
  </si>
  <si>
    <t>02.2022</t>
  </si>
  <si>
    <t>2</t>
  </si>
  <si>
    <t>A279A01</t>
  </si>
  <si>
    <t xml:space="preserve"> заразними хворобами.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</si>
  <si>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</si>
  <si>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</si>
  <si>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</si>
  <si>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</si>
  <si>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</si>
  <si>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</si>
  <si>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</si>
  <si>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</si>
  <si>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</si>
  <si>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</si>
  <si>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</si>
  <si>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</si>
  <si>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Столбец1</t>
  </si>
  <si>
    <t>Січня</t>
  </si>
  <si>
    <t>Лютого</t>
  </si>
  <si>
    <t>Березня</t>
  </si>
  <si>
    <t>Квітня</t>
  </si>
  <si>
    <t>Травня</t>
  </si>
  <si>
    <t>Червня</t>
  </si>
  <si>
    <t>Липня</t>
  </si>
  <si>
    <t>Серпня</t>
  </si>
  <si>
    <t>Вересня</t>
  </si>
  <si>
    <t>Жовтня</t>
  </si>
  <si>
    <t>Листопада</t>
  </si>
  <si>
    <t>Грудня</t>
  </si>
  <si>
    <t>1р.</t>
  </si>
  <si>
    <t>3р.</t>
  </si>
  <si>
    <t>2р.</t>
  </si>
  <si>
    <t>4р.</t>
  </si>
  <si>
    <t>5р.</t>
  </si>
  <si>
    <t>B002B01</t>
  </si>
  <si>
    <t>Деречей І.С.</t>
  </si>
  <si>
    <t>Перемоги - 67В/169</t>
  </si>
  <si>
    <t>Мальта</t>
  </si>
  <si>
    <t>501236B</t>
  </si>
  <si>
    <t>9р.</t>
  </si>
  <si>
    <t>Рей</t>
  </si>
  <si>
    <t>7р.</t>
  </si>
  <si>
    <t>Амбулаторія ветеринарної медицини „Лаповус”, пр-т. П. Тичини, 16/2, тел: 360-27-06</t>
  </si>
  <si>
    <t>такса</t>
  </si>
  <si>
    <t>Барні</t>
  </si>
  <si>
    <r>
      <t>5)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Інтернейшнл  серія №</t>
    </r>
  </si>
  <si>
    <t>Лайшева Н.Б.</t>
  </si>
  <si>
    <t>П.Тичини - 16\2 /202</t>
  </si>
  <si>
    <t>496468</t>
  </si>
  <si>
    <t>11.22</t>
  </si>
  <si>
    <t>501090A</t>
  </si>
  <si>
    <t>09.22</t>
  </si>
  <si>
    <t>2)„Вангард+5L”, біофабрики Zoetis</t>
  </si>
  <si>
    <t>1)„Вангард CV”, біофабрики Zoetis</t>
  </si>
  <si>
    <t>4) „Дурамун   5л4”, біофабрики Zoetis</t>
  </si>
  <si>
    <t>472307A</t>
  </si>
  <si>
    <t>05.22</t>
  </si>
  <si>
    <t xml:space="preserve">464486 </t>
  </si>
  <si>
    <t>05.2022</t>
  </si>
  <si>
    <t>A625D01</t>
  </si>
  <si>
    <t xml:space="preserve"> 04.23</t>
  </si>
  <si>
    <t xml:space="preserve"> A641D01</t>
  </si>
  <si>
    <t>2022р.</t>
  </si>
  <si>
    <t>Яцина В.Д.</t>
  </si>
  <si>
    <t>Шумського - 1а/95</t>
  </si>
  <si>
    <t>Байт</t>
  </si>
  <si>
    <t>Александрова Ж.А.</t>
  </si>
  <si>
    <t>П.Тичини - 16\2/223</t>
  </si>
  <si>
    <t>Марийко М.М.</t>
  </si>
  <si>
    <t>Шумського - 8 / 179</t>
  </si>
  <si>
    <t>Гермиона</t>
  </si>
  <si>
    <t>Грабовський Ю.П.</t>
  </si>
  <si>
    <t>Панельна - 7 / 176</t>
  </si>
  <si>
    <t>Граф</t>
  </si>
  <si>
    <t>Камінска А.С.</t>
  </si>
  <si>
    <t>Бабкіна - 12</t>
  </si>
  <si>
    <t>Фурія</t>
  </si>
  <si>
    <t>6м.</t>
  </si>
  <si>
    <t>Пилипенко В.П.</t>
  </si>
  <si>
    <t>Русанівська - 10\1/101</t>
  </si>
  <si>
    <t>Зевс</t>
  </si>
  <si>
    <t>Бондаренко В.С.</t>
  </si>
  <si>
    <t>Милославська - 41\15/18</t>
  </si>
  <si>
    <t>Рокет</t>
  </si>
  <si>
    <t>Костюк А.Е.</t>
  </si>
  <si>
    <t>П.Тичини - 5 вк44</t>
  </si>
  <si>
    <t>Жульєн-2</t>
  </si>
  <si>
    <t xml:space="preserve"> 21.12.2021 по 20.01.2022 року </t>
  </si>
  <si>
    <t>2)„Рабізін R”, біофабрики Merial   серія</t>
  </si>
  <si>
    <t>7)  „Рабістар”, б-ки Укрветпромпостач серія №</t>
  </si>
  <si>
    <t>Кітаева О.Р.</t>
  </si>
  <si>
    <t>П.Тичини - 16/2 / 70</t>
  </si>
  <si>
    <t>Белкін</t>
  </si>
  <si>
    <t>девон-рекс</t>
  </si>
  <si>
    <t>Тимощенко О.Б.</t>
  </si>
  <si>
    <t>Дніпровська - 9А/253</t>
  </si>
  <si>
    <t>Пушинка</t>
  </si>
  <si>
    <t>Доценко М.В.</t>
  </si>
  <si>
    <t>П.Тичини - 5/91</t>
  </si>
  <si>
    <t>Мія</t>
  </si>
  <si>
    <t>10м.</t>
  </si>
  <si>
    <t>Tricat A405D01 до 10.23</t>
  </si>
  <si>
    <t>Фел. 501236B до 10.22</t>
  </si>
  <si>
    <t xml:space="preserve">2)”Фелоцел 4” біофабрики Зоетіс,  Серія № </t>
  </si>
  <si>
    <t>Рамазанова Р.Р.</t>
  </si>
  <si>
    <t>Шумського - 5/177</t>
  </si>
  <si>
    <t>Моміджі</t>
  </si>
  <si>
    <t>шиба-іну</t>
  </si>
  <si>
    <t>Нікуліна О.І.</t>
  </si>
  <si>
    <t>П.Тичини - 1/154</t>
  </si>
  <si>
    <t>Стела</t>
  </si>
  <si>
    <t>чихуа</t>
  </si>
  <si>
    <t>Чуєнкова О.В.</t>
  </si>
  <si>
    <t>Шумського - 1б/48</t>
  </si>
  <si>
    <t>Боня</t>
  </si>
  <si>
    <t>Романенко О.М.</t>
  </si>
  <si>
    <t>Шумського - 5/317</t>
  </si>
  <si>
    <t>Кінг</t>
  </si>
  <si>
    <t>коргі</t>
  </si>
  <si>
    <t>Мельнічук М.О.</t>
  </si>
  <si>
    <t>Шумського - 1/24</t>
  </si>
  <si>
    <t>Нік</t>
  </si>
  <si>
    <t>лабрадор</t>
  </si>
  <si>
    <t>Ходановіч В.О.</t>
  </si>
  <si>
    <t>Березняківска - 36 /13</t>
  </si>
  <si>
    <t>різеншн</t>
  </si>
  <si>
    <t>Фролова А.А.</t>
  </si>
  <si>
    <t>П.Тичини - 18 б / 18</t>
  </si>
  <si>
    <t>Джек</t>
  </si>
  <si>
    <t>бостон</t>
  </si>
  <si>
    <t>Гринченко К.А.</t>
  </si>
  <si>
    <t>П.Тичини - 16\2251</t>
  </si>
  <si>
    <t>Хьюго</t>
  </si>
  <si>
    <t>Балашова Е.В.</t>
  </si>
  <si>
    <t>П.Тичини - 16/2 / 144</t>
  </si>
  <si>
    <t>Дафни</t>
  </si>
  <si>
    <t>фр.бульд.</t>
  </si>
  <si>
    <t>Шкарлет Т.В.</t>
  </si>
  <si>
    <t>Шумського - 5 / 267</t>
  </si>
  <si>
    <t>Пеппи</t>
  </si>
  <si>
    <t>цверг</t>
  </si>
  <si>
    <t>Прокошина В.М.</t>
  </si>
  <si>
    <t>Дніпровська - 5а/292</t>
  </si>
  <si>
    <t>Мотільда</t>
  </si>
  <si>
    <t>Летичевська Л.В.</t>
  </si>
  <si>
    <t>Корчеватська - 94/86</t>
  </si>
  <si>
    <t>Мая</t>
  </si>
  <si>
    <t>Карев И.Ю.</t>
  </si>
  <si>
    <t>П.Тичини - 20 / 239</t>
  </si>
  <si>
    <t>Чипита</t>
  </si>
  <si>
    <t>Молочная Н.Л.</t>
  </si>
  <si>
    <t>Березняківска - 14А /56</t>
  </si>
  <si>
    <t>Бони</t>
  </si>
  <si>
    <t>Соня</t>
  </si>
  <si>
    <t>гріфон</t>
  </si>
  <si>
    <t>Ноб. RL  A215B01 до 11.23</t>
  </si>
  <si>
    <t>Ноб. RL  A215B02 до 11.23</t>
  </si>
  <si>
    <r>
      <t>3) „Нобівак R”,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Інтернейшнл  серія №</t>
    </r>
  </si>
  <si>
    <r>
      <t>4)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Інтернейшнл  серія №</t>
    </r>
  </si>
  <si>
    <t>A215B01</t>
  </si>
  <si>
    <t>11.23</t>
  </si>
  <si>
    <t>A215B02</t>
  </si>
  <si>
    <t>Каранда Ю.Ю.</t>
  </si>
  <si>
    <t>Григоренка - 12 а / 10</t>
  </si>
  <si>
    <t>Фрея</t>
  </si>
  <si>
    <t>хаскі</t>
  </si>
  <si>
    <t>2м.</t>
  </si>
  <si>
    <t>Чапча А.Р.</t>
  </si>
  <si>
    <t>Шамо - 14/96</t>
  </si>
  <si>
    <t>Хейлі</t>
  </si>
  <si>
    <t>Разгуляева Т.С.</t>
  </si>
  <si>
    <t>Березняківска - 38 / 325</t>
  </si>
  <si>
    <t>Арчі</t>
  </si>
  <si>
    <t>Бріджет</t>
  </si>
  <si>
    <t>Боніта</t>
  </si>
  <si>
    <t>498470A</t>
  </si>
  <si>
    <t xml:space="preserve"> 08.2022</t>
  </si>
  <si>
    <t>3) „Вангард+5”, біофабрики Zoetis</t>
  </si>
  <si>
    <t>467718A</t>
  </si>
  <si>
    <t>5) „Дурамун   5л4”, біофабрики Zoetis</t>
  </si>
  <si>
    <t>467741A</t>
  </si>
  <si>
    <t>6) „Дурамун   5л4”, біофабрики Zoetis</t>
  </si>
  <si>
    <t>7) „Дурамун + СвК”, біофабрики Zoetis</t>
  </si>
  <si>
    <t>464484</t>
  </si>
  <si>
    <t>8) „Дурамун + СвК”, біофабрики Zoetis</t>
  </si>
  <si>
    <t>478434B</t>
  </si>
  <si>
    <t>9) „Дурамун-жид.комп.”, біофабрики Zoetis</t>
  </si>
  <si>
    <t xml:space="preserve">10) „Еурікан DHPPi+L4”, б-ки Інтервет Інтернейшнл Б.В. серія </t>
  </si>
  <si>
    <t>478437</t>
  </si>
  <si>
    <t>11) „Leptoferm”, біофабрики Zoetis</t>
  </si>
  <si>
    <t>464488</t>
  </si>
  <si>
    <t xml:space="preserve">12) „Нобівак DHPPi”, б-ки Інтервет Інтернейшнл Б.В. серія </t>
  </si>
  <si>
    <t>12</t>
  </si>
  <si>
    <t xml:space="preserve">13) „Нобівак DHPPi”, б-ки Інтервет Інтернейшнл Б.В. серія </t>
  </si>
  <si>
    <t xml:space="preserve">14) „Нобівак L”, б-ки Інтервет Інтернейшнл Б.В. серія </t>
  </si>
  <si>
    <t xml:space="preserve">15) „Нобівак L”, б-ки Інтервет Інтернейшнл Б.В. серія </t>
  </si>
  <si>
    <t>A456A01</t>
  </si>
  <si>
    <t>4</t>
  </si>
  <si>
    <t xml:space="preserve">Дніпровського р-ну,   були зареєстровані наступні  випадки захворювання тварин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</si>
</sst>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4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204"/>
    </font>
    <font>
      <sz val="11"/>
      <color theme="1"/>
      <name val="Calibri"/>
      <family val="2"/>
      <charset val="1"/>
    </font>
    <font>
      <sz val="12"/>
      <color rgb="FF202124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6" fillId="0" borderId="0"/>
    <xf numFmtId="0" fontId="37" fillId="0" borderId="0"/>
  </cellStyleXfs>
  <cellXfs count="27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Fill="1" applyBorder="1" applyAlignment="1"/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0" borderId="0" xfId="1"/>
    <xf numFmtId="0" fontId="36" fillId="3" borderId="2" xfId="1" applyFill="1" applyBorder="1" applyAlignment="1">
      <alignment horizontal="center" vertical="center"/>
    </xf>
    <xf numFmtId="0" fontId="38" fillId="0" borderId="0" xfId="2" applyFont="1"/>
    <xf numFmtId="0" fontId="37" fillId="0" borderId="0" xfId="2"/>
    <xf numFmtId="0" fontId="43" fillId="0" borderId="9" xfId="1" applyFont="1" applyBorder="1" applyAlignment="1">
      <alignment horizontal="center" vertical="center"/>
    </xf>
    <xf numFmtId="0" fontId="37" fillId="0" borderId="2" xfId="2" applyBorder="1"/>
    <xf numFmtId="0" fontId="37" fillId="4" borderId="2" xfId="2" applyFill="1" applyBorder="1" applyAlignment="1">
      <alignment horizontal="center" vertical="center"/>
    </xf>
    <xf numFmtId="0" fontId="36" fillId="0" borderId="0" xfId="1" applyFill="1"/>
    <xf numFmtId="0" fontId="0" fillId="0" borderId="0" xfId="1" applyNumberFormat="1" applyFont="1" applyFill="1" applyAlignment="1"/>
    <xf numFmtId="0" fontId="43" fillId="0" borderId="9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43" fillId="0" borderId="9" xfId="1" applyNumberFormat="1" applyFont="1" applyFill="1" applyBorder="1" applyAlignment="1">
      <alignment horizontal="left" vertical="center"/>
    </xf>
    <xf numFmtId="0" fontId="43" fillId="0" borderId="9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16" fillId="0" borderId="0" xfId="0" applyFont="1"/>
    <xf numFmtId="49" fontId="16" fillId="0" borderId="0" xfId="0" applyNumberFormat="1" applyFont="1"/>
    <xf numFmtId="49" fontId="15" fillId="0" borderId="0" xfId="0" applyNumberFormat="1" applyFont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6" fillId="0" borderId="0" xfId="0" applyFont="1" applyAlignment="1">
      <alignment vertical="center" wrapText="1"/>
    </xf>
    <xf numFmtId="0" fontId="45" fillId="0" borderId="0" xfId="0" applyFont="1"/>
    <xf numFmtId="0" fontId="45" fillId="5" borderId="0" xfId="0" applyFont="1" applyFill="1"/>
    <xf numFmtId="0" fontId="0" fillId="0" borderId="0" xfId="0" applyFill="1" applyAlignment="1"/>
    <xf numFmtId="0" fontId="45" fillId="5" borderId="0" xfId="0" applyFont="1" applyFill="1" applyAlignment="1"/>
    <xf numFmtId="0" fontId="45" fillId="0" borderId="0" xfId="0" applyFont="1" applyAlignment="1"/>
    <xf numFmtId="0" fontId="45" fillId="0" borderId="0" xfId="0" applyFont="1" applyBorder="1"/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1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9" fillId="0" borderId="3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5" fontId="16" fillId="0" borderId="0" xfId="0" applyNumberFormat="1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0" fillId="0" borderId="0" xfId="0" applyNumberForma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31" fillId="6" borderId="2" xfId="0" applyFont="1" applyFill="1" applyBorder="1" applyAlignment="1">
      <alignment vertical="center" wrapText="1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Обычный 2" xfId="1" xr:uid="{9740BBCA-8F02-4E97-861D-7A4D697C50C3}"/>
    <cellStyle name="Обычный 3" xfId="2" xr:uid="{F72EC379-94A6-4A67-A97A-F511ED694299}"/>
  </cellStyles>
  <dxfs count="4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4;&#1080;&#1076;&#1082;&#1080;&#1081;%20&#1079;&#1074;&#1110;&#1090;%2001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47;&#1074;&#1110;&#1090;%20&#1045;&#1087;&#1110;&#1079;&#1086;&#1090;&#1086;&#1083;&#1086;&#1075;/2021/09.2021%20-%20&#1084;&#1077;&#1089;&#1103;&#1095;&#1085;&#1099;&#1081;%20+%20&#1082;&#1074;&#1072;&#1088;&#1090;&#1072;&#1083;&#1100;&#1085;&#1099;&#1081;/&#1041;&#1099;&#1089;&#1090;&#1088;&#1099;&#1081;%20&#1086;&#1090;&#1095;&#1077;&#1090;%2009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47;&#1074;&#1110;&#1090;%20&#1045;&#1087;&#1110;&#1079;&#1086;&#1090;&#1086;&#1083;&#1086;&#1075;/2021/09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50744-0A20-4CEB-9A8F-EAF30DB83F3B}" name="Таблица3" displayName="Таблица3" ref="AQ2:AQ20" totalsRowShown="0" headerRowDxfId="42" dataDxfId="41">
  <autoFilter ref="AQ2:AQ20" xr:uid="{7DA4B883-2A5A-4BA1-9CAA-6DED213F12C6}"/>
  <tableColumns count="1">
    <tableColumn id="1" xr3:uid="{31722610-BDBE-403C-BBD8-F8CB310D7642}" name="_ДОЗа_" dataDxfId="4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057C-6586-4F4F-B9E8-0B4B7B3F35CD}" name="Таблица6" displayName="Таблица6" ref="AS2:AS42" totalsRowShown="0" dataDxfId="39">
  <autoFilter ref="AS2:AS42" xr:uid="{DC5354FC-AD76-4A22-B72A-339F05656277}"/>
  <tableColumns count="1">
    <tableColumn id="1" xr3:uid="{230A2D54-6A91-4539-B769-93352DB1E8B3}" name="_ДОЗи_" dataDxfId="3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A685C7-05E3-4E78-832E-9E5F4298349B}" name="Таблица8" displayName="Таблица8" ref="B53:B65" totalsRowShown="0" headerRowDxfId="37" dataDxfId="36">
  <autoFilter ref="B53:B65" xr:uid="{4EA685C7-05E3-4E78-832E-9E5F4298349B}"/>
  <tableColumns count="1">
    <tableColumn id="1" xr3:uid="{142E1D0F-AD8B-4F39-922F-441C9DBE1E9A}" name="Столбец1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7163-B124-43E0-8BBD-5934A6D0318A}" name="Таблица9" displayName="Таблица9" ref="E54:E65" totalsRowShown="0" headerRowDxfId="34" tableBorderDxfId="33">
  <autoFilter ref="E54:E65" xr:uid="{58887163-B124-43E0-8BBD-5934A6D0318A}"/>
  <tableColumns count="1">
    <tableColumn id="1" xr3:uid="{B4A2A798-542B-400A-96B2-C2B0963797E5}" name="Січня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BC560-64B3-4249-9179-C7CD3BFC6401}" name="Вакцини" displayName="Вакцини" ref="F2:I5" totalsRowShown="0" headerRowDxfId="32" dataDxfId="30" headerRowBorderDxfId="31" tableBorderDxfId="29" headerRowCellStyle="Обычный 2" dataCellStyle="Обычный 2">
  <autoFilter ref="F2:I5" xr:uid="{FE53BC87-5156-4410-B1ED-C18C80085D3A}"/>
  <tableColumns count="4">
    <tableColumn id="1" xr3:uid="{04DD9EE2-7B89-4197-A42A-12D56574828D}" name="&quot;Дурамун Плюс 5L4&quot;, б-ки Зоетіс" dataDxfId="28" dataCellStyle="Обычный 2"/>
    <tableColumn id="2" xr3:uid="{B69A3FBD-71A9-492A-9A94-85F43F778488}" name="„Дурамун Плюс CVK”, б-ки Зоетіс" dataDxfId="27" dataCellStyle="Обычный 2"/>
    <tableColumn id="3" xr3:uid="{52B52F2B-AFAC-416E-840D-75434B1B9AB6}" name="жид.комп. Дурамун_Плюс_5L4" dataDxfId="26" dataCellStyle="Обычный 2"/>
    <tableColumn id="4" xr3:uid="{2937C368-D7AA-4879-B1BC-5C44342FF331}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C6CFA-ABEF-4581-8AEE-1D900C3AA021}" name="Вакцини5" displayName="Вакцини5" ref="B2:N5" totalsRowShown="0" headerRowDxfId="24" dataDxfId="22" headerRowBorderDxfId="23" tableBorderDxfId="21" headerRowCellStyle="Обычный 2" dataCellStyle="Обычный 2">
  <autoFilter ref="B2:N5" xr:uid="{5E5671D1-1213-4D3F-AB0D-C15116E8B3F2}"/>
  <tableColumns count="13">
    <tableColumn id="1" xr3:uid="{89897842-5C35-4F93-93A0-0835A9373E56}" name="&quot;Дурамун Плюс 5L4&quot;, б-ки Зоетіс" dataDxfId="20" dataCellStyle="Обычный 2"/>
    <tableColumn id="2" xr3:uid="{4C996A15-8293-4344-A3F5-8D276BD2022D}" name="„Дурамун Плюс CVK”, б-ки Зоетіс" dataDxfId="19" dataCellStyle="Обычный 2"/>
    <tableColumn id="3" xr3:uid="{C3A31291-F4CC-4B8F-92EF-341039EB1257}" name="жид.комп. Дурамун_Плюс_5L4, б-ки Зоетіс" dataDxfId="18" dataCellStyle="Обычный 2"/>
    <tableColumn id="4" xr3:uid="{16B42094-5D7C-4053-A01E-9CEB5D4F4CE6}" name="„Нобівак DHPPi”, б-ки Інтервет" dataDxfId="17" dataCellStyle="Обычный 2"/>
    <tableColumn id="5" xr3:uid="{8F13D97F-AF5E-435F-A587-7C293EC116E6}" name="„Нобівак L4”, б-ки Інтервет" dataDxfId="16" dataCellStyle="Обычный 2"/>
    <tableColumn id="6" xr3:uid="{51E8F9F3-7264-4A70-A408-8C2417ED9455}" name="„Нобівак L”, б-ки Інтервет" dataDxfId="15" dataCellStyle="Обычный 2"/>
    <tableColumn id="7" xr3:uid="{9E232F82-BFBD-49D5-A759-7B14C492A2E0}" name="„Нобівак RL”, б-ки Інтервет" dataDxfId="14" dataCellStyle="Обычный 2"/>
    <tableColumn id="8" xr3:uid="{A974ACE3-8A6C-42AB-B0A8-F622EE4FFCD6}" name="„Біокан  DHPPi+L”,  б-ки Bioveta" dataDxfId="13" dataCellStyle="Обычный 2"/>
    <tableColumn id="9" xr3:uid="{CD684024-E565-425E-909D-90F3279DA549}" name="„Біокан  DHPPi+RL”,  б-ки Bioveta" dataDxfId="12" dataCellStyle="Обычный 2"/>
    <tableColumn id="10" xr3:uid="{93D99A5B-3A72-4A35-B3A5-474FCA46B456}" name=" „Вангард+5L”, біофабрики Zoetis" dataDxfId="11" dataCellStyle="Обычный 2"/>
    <tableColumn id="11" xr3:uid="{94459475-CF0D-4469-A732-7762D4BC5A8F}" name=" „Лептоферм”, біофабрики Zoetis" dataDxfId="10" dataCellStyle="Обычный 2"/>
    <tableColumn id="12" xr3:uid="{E1BF70BC-242D-4453-99D2-B4FD78B4EE9D}" name=" „Вангард_CV”, біофабрики Zoetis" dataDxfId="9" dataCellStyle="Обычный 2"/>
    <tableColumn id="13" xr3:uid="{CA47CC15-34EF-49BF-80FA-5B382961AFE7}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A96F0D-6697-4CB6-8B8D-AF2FF49288A4}" name="Кіт_серія_номер" displayName="Кіт_серія_номер" ref="B3:E5" totalsRowShown="0" headerRowDxfId="7" headerRowBorderDxfId="6" tableBorderDxfId="5" headerRowCellStyle="Обычный 2" dataCellStyle="Обычный 2">
  <autoFilter ref="B3:E5" xr:uid="{3944B42F-ABA3-45DA-B2B3-831F0FD6CDB4}"/>
  <tableColumns count="4">
    <tableColumn id="1" xr3:uid="{C2F0F4EF-BD37-44D8-88CC-D987659DDC55}" name="”Фелоцел 4” біофабрики Зоетіс" dataCellStyle="Обычный 2"/>
    <tableColumn id="2" xr3:uid="{D94AF1A0-FCE2-4D4F-9E6D-4513662AA922}" name=" „Біофел PCH”,  б-ки Bioveta" dataCellStyle="Обычный 2"/>
    <tableColumn id="3" xr3:uid="{0C730C5E-90C3-4C73-9D72-F9F1AD513319}" name=" „Біофел PCHR”,  б-ки Bioveta" dataCellStyle="Обычный 2"/>
    <tableColumn id="4" xr3:uid="{83460F3C-2B35-4540-8280-6E1E544DCF9E}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1AA8A-FB2F-4A28-94BD-20055715EB0F}" name="Таблица7" displayName="Таблица7" ref="B3:E6" totalsRowShown="0" dataDxfId="4">
  <autoFilter ref="B3:E6" xr:uid="{35C279DB-0A47-4519-8B2E-18FA1448C6AF}"/>
  <tableColumns count="4">
    <tableColumn id="1" xr3:uid="{E4A77D3E-7A51-40D7-9DBE-5E3E462BB8F6}" name="„Рабізін R”, біофабрики Merial" dataDxfId="3" dataCellStyle="Обычный 2"/>
    <tableColumn id="2" xr3:uid="{1DBE0B6F-2DDD-428C-9491-85F6442DC163}" name="„Дефенсор-3”, біофабрики Зоетіс" dataDxfId="2" dataCellStyle="Обычный 2"/>
    <tableColumn id="3" xr3:uid="{D0ACAE46-1C71-4775-9E8E-5E2E9776BA5F}" name=" „Рабістар”, біофабрики Укрветпродпостач" dataDxfId="1"/>
    <tableColumn id="4" xr3:uid="{9A557A5F-12E9-4662-B94A-00E209CFC39C}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0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8" customWidth="1"/>
    <col min="42" max="16384" width="8.7109375" style="58"/>
  </cols>
  <sheetData>
    <row r="4" spans="1:36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18.75" x14ac:dyDescent="0.25">
      <c r="A9" s="166" t="s">
        <v>0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7" t="s">
        <v>1</v>
      </c>
      <c r="S9" s="167"/>
      <c r="T9" s="167"/>
      <c r="U9" s="167"/>
      <c r="V9" s="167"/>
      <c r="W9" s="167"/>
      <c r="X9" s="167"/>
      <c r="Y9" s="60"/>
      <c r="Z9" s="168" t="s">
        <v>2</v>
      </c>
      <c r="AA9" s="168"/>
      <c r="AB9" s="168"/>
      <c r="AC9" s="168"/>
      <c r="AD9" s="168"/>
      <c r="AE9" s="168"/>
      <c r="AF9" s="168"/>
      <c r="AG9" s="168"/>
      <c r="AH9" s="168"/>
      <c r="AI9" s="168"/>
      <c r="AJ9" s="168"/>
    </row>
    <row r="10" spans="1:36" ht="18.75" customHeight="1" x14ac:dyDescent="0.25">
      <c r="A10" s="169" t="s">
        <v>3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 t="s">
        <v>4</v>
      </c>
      <c r="S10" s="169"/>
      <c r="T10" s="169"/>
      <c r="U10" s="169"/>
      <c r="V10" s="169"/>
      <c r="W10" s="169"/>
      <c r="X10" s="169"/>
      <c r="Y10" s="60"/>
      <c r="Z10" s="170" t="s">
        <v>5</v>
      </c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</row>
    <row r="11" spans="1:36" ht="18.75" x14ac:dyDescent="0.2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60"/>
      <c r="Z11" s="170" t="s">
        <v>6</v>
      </c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</row>
    <row r="12" spans="1:36" ht="18.75" x14ac:dyDescent="0.25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60"/>
      <c r="Z12" s="170" t="s">
        <v>7</v>
      </c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</row>
    <row r="13" spans="1:36" ht="18.7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60"/>
      <c r="Z13" s="170" t="s">
        <v>8</v>
      </c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</row>
    <row r="14" spans="1:36" ht="18.75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60"/>
      <c r="Z14" s="171" t="s">
        <v>9</v>
      </c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</row>
    <row r="15" spans="1:36" ht="18.75" x14ac:dyDescent="0.2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60"/>
      <c r="Z15" s="171" t="s">
        <v>10</v>
      </c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</row>
    <row r="16" spans="1:36" ht="18.75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60"/>
      <c r="Z16" s="172" t="s">
        <v>11</v>
      </c>
      <c r="AA16" s="172"/>
      <c r="AB16" s="172"/>
      <c r="AC16" s="172"/>
      <c r="AD16" s="172"/>
      <c r="AE16" s="172"/>
      <c r="AF16" s="172"/>
      <c r="AG16" s="60"/>
      <c r="AH16" s="60"/>
      <c r="AI16" s="60"/>
      <c r="AJ16" s="60"/>
    </row>
    <row r="17" spans="1:36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36" ht="18.75" x14ac:dyDescent="0.25">
      <c r="A18" s="173" t="s">
        <v>12</v>
      </c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</row>
    <row r="19" spans="1:36" ht="18.75" x14ac:dyDescent="0.25">
      <c r="A19" s="173" t="s">
        <v>13</v>
      </c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</row>
    <row r="20" spans="1:36" ht="18.75" x14ac:dyDescent="0.25">
      <c r="A20" s="173" t="s">
        <v>14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</row>
    <row r="21" spans="1:36" ht="15" customHeight="1" x14ac:dyDescent="0.25">
      <c r="A21" s="174" t="s">
        <v>15</v>
      </c>
      <c r="B21" s="174"/>
      <c r="C21" s="174"/>
      <c r="D21" s="174"/>
      <c r="E21" s="174"/>
      <c r="F21" s="174" t="s">
        <v>16</v>
      </c>
      <c r="G21" s="174"/>
      <c r="H21" s="174"/>
      <c r="I21" s="174"/>
      <c r="J21" s="174"/>
      <c r="K21" s="174" t="s">
        <v>17</v>
      </c>
      <c r="L21" s="174"/>
      <c r="M21" s="174"/>
      <c r="N21" s="174"/>
      <c r="O21" s="174" t="s">
        <v>18</v>
      </c>
      <c r="P21" s="174"/>
      <c r="Q21" s="174"/>
      <c r="R21" s="174"/>
      <c r="S21" s="174" t="s">
        <v>19</v>
      </c>
      <c r="T21" s="174"/>
      <c r="U21" s="174"/>
      <c r="V21" s="174"/>
      <c r="W21" s="174"/>
      <c r="X21" s="174"/>
      <c r="Y21" s="175" t="s">
        <v>20</v>
      </c>
      <c r="Z21" s="175"/>
      <c r="AA21" s="175"/>
      <c r="AB21" s="175"/>
      <c r="AC21" s="175"/>
      <c r="AD21" s="175"/>
      <c r="AE21" s="175"/>
      <c r="AF21" s="175"/>
      <c r="AG21" s="175"/>
      <c r="AH21" s="175"/>
      <c r="AI21" s="176"/>
      <c r="AJ21" s="176"/>
    </row>
    <row r="22" spans="1:36" ht="15" customHeight="1" x14ac:dyDescent="0.25">
      <c r="A22" s="174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6"/>
      <c r="AJ22" s="176"/>
    </row>
    <row r="23" spans="1:36" ht="15" customHeight="1" x14ac:dyDescent="0.25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6"/>
      <c r="AJ23" s="176"/>
    </row>
    <row r="24" spans="1:36" ht="15" customHeight="1" x14ac:dyDescent="0.25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6"/>
      <c r="AJ24" s="176"/>
    </row>
    <row r="25" spans="1:36" ht="15" customHeight="1" x14ac:dyDescent="0.25">
      <c r="A25" s="174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6"/>
      <c r="AJ25" s="176"/>
    </row>
    <row r="26" spans="1:36" ht="15" customHeight="1" x14ac:dyDescent="0.3">
      <c r="A26" s="182" t="s">
        <v>21</v>
      </c>
      <c r="B26" s="182"/>
      <c r="C26" s="182"/>
      <c r="D26" s="182"/>
      <c r="E26" s="182"/>
      <c r="F26" s="180">
        <v>2</v>
      </c>
      <c r="G26" s="180"/>
      <c r="H26" s="180"/>
      <c r="I26" s="180"/>
      <c r="J26" s="180"/>
      <c r="K26" s="177">
        <v>3</v>
      </c>
      <c r="L26" s="177"/>
      <c r="M26" s="177"/>
      <c r="N26" s="177"/>
      <c r="O26" s="177">
        <v>4</v>
      </c>
      <c r="P26" s="177"/>
      <c r="Q26" s="177"/>
      <c r="R26" s="177"/>
      <c r="S26" s="177">
        <v>5</v>
      </c>
      <c r="T26" s="177"/>
      <c r="U26" s="177"/>
      <c r="V26" s="177"/>
      <c r="W26" s="177"/>
      <c r="X26" s="177"/>
      <c r="Y26" s="177">
        <v>6</v>
      </c>
      <c r="Z26" s="177"/>
      <c r="AA26" s="177"/>
      <c r="AB26" s="177"/>
      <c r="AC26" s="177"/>
      <c r="AD26" s="177"/>
      <c r="AE26" s="177"/>
      <c r="AF26" s="177"/>
      <c r="AG26" s="177"/>
      <c r="AH26" s="177"/>
      <c r="AI26" s="178">
        <v>7</v>
      </c>
      <c r="AJ26" s="178"/>
    </row>
    <row r="27" spans="1:36" ht="18.75" customHeight="1" x14ac:dyDescent="0.25">
      <c r="A27" s="179">
        <v>2951615791</v>
      </c>
      <c r="B27" s="179"/>
      <c r="C27" s="179"/>
      <c r="D27" s="179"/>
      <c r="E27" s="179"/>
      <c r="F27" s="180"/>
      <c r="G27" s="180"/>
      <c r="H27" s="180"/>
      <c r="I27" s="180"/>
      <c r="J27" s="180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</row>
    <row r="28" spans="1:36" ht="15" customHeight="1" x14ac:dyDescent="0.25">
      <c r="A28" s="179"/>
      <c r="B28" s="179"/>
      <c r="C28" s="179"/>
      <c r="D28" s="179"/>
      <c r="E28" s="179"/>
      <c r="F28" s="180"/>
      <c r="G28" s="180"/>
      <c r="H28" s="180"/>
      <c r="I28" s="180"/>
      <c r="J28" s="180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</row>
    <row r="29" spans="1:36" x14ac:dyDescent="0.25">
      <c r="A29" s="179"/>
      <c r="B29" s="179"/>
      <c r="C29" s="179"/>
      <c r="D29" s="179"/>
      <c r="E29" s="179"/>
      <c r="F29" s="180"/>
      <c r="G29" s="180"/>
      <c r="H29" s="180"/>
      <c r="I29" s="180"/>
      <c r="J29" s="180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</row>
    <row r="30" spans="1:36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5.75" x14ac:dyDescent="0.25">
      <c r="A31" s="60"/>
      <c r="B31" s="61" t="s">
        <v>22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6" spans="1:36" ht="18.75" x14ac:dyDescent="0.3">
      <c r="A36" s="59"/>
    </row>
    <row r="37" spans="1:36" ht="18.75" x14ac:dyDescent="0.3">
      <c r="A37" s="59"/>
    </row>
    <row r="38" spans="1:36" ht="18.75" x14ac:dyDescent="0.3">
      <c r="A38" s="59"/>
    </row>
    <row r="39" spans="1:36" ht="18.75" x14ac:dyDescent="0.3">
      <c r="A39" s="59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63"/>
  <sheetViews>
    <sheetView zoomScaleNormal="100" workbookViewId="0">
      <selection activeCell="G5" sqref="G5"/>
    </sheetView>
  </sheetViews>
  <sheetFormatPr defaultColWidth="8.7109375" defaultRowHeight="15" x14ac:dyDescent="0.25"/>
  <cols>
    <col min="1" max="28" width="3.7109375" customWidth="1"/>
    <col min="29" max="29" width="35.28515625" bestFit="1" customWidth="1"/>
    <col min="30" max="30" width="3" bestFit="1" customWidth="1"/>
    <col min="1007" max="1008" width="11.5703125" customWidth="1"/>
  </cols>
  <sheetData>
    <row r="1" spans="1:23" ht="15" customHeight="1" x14ac:dyDescent="0.25">
      <c r="A1" s="246" t="s">
        <v>60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105"/>
    </row>
    <row r="2" spans="1:23" ht="15" customHeight="1" x14ac:dyDescent="0.25">
      <c r="A2" s="245" t="s">
        <v>413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104"/>
    </row>
    <row r="3" spans="1:23" ht="15" customHeight="1" x14ac:dyDescent="0.25">
      <c r="A3" s="246" t="s">
        <v>61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105"/>
    </row>
    <row r="4" spans="1:23" ht="15" customHeight="1" x14ac:dyDescent="0.25">
      <c r="A4" s="220">
        <f>'Акт коты R'!A5</f>
        <v>20</v>
      </c>
      <c r="B4" s="220"/>
      <c r="C4" s="221" t="str">
        <f>'Акт коты R'!C5</f>
        <v>Січня</v>
      </c>
      <c r="D4" s="221"/>
      <c r="E4" s="221"/>
      <c r="F4" s="221"/>
      <c r="G4" s="220">
        <f>'Акт коты R'!G5</f>
        <v>2022</v>
      </c>
      <c r="H4" s="220"/>
      <c r="I4" s="83" t="s">
        <v>146</v>
      </c>
      <c r="J4" s="83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1:23" ht="1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</row>
    <row r="6" spans="1:23" ht="15" customHeight="1" x14ac:dyDescent="0.25">
      <c r="A6" s="195" t="s">
        <v>62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06"/>
    </row>
    <row r="7" spans="1:23" ht="15" customHeight="1" x14ac:dyDescent="0.25">
      <c r="A7" s="10" t="s">
        <v>133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2" t="s">
        <v>125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65</v>
      </c>
      <c r="B9" s="1"/>
      <c r="C9" s="1"/>
      <c r="D9" s="1"/>
      <c r="E9" s="1"/>
      <c r="F9" s="1"/>
      <c r="G9" s="236" t="str">
        <f>'Акт собаки R'!G9</f>
        <v>Рамазанова Р.Р.</v>
      </c>
      <c r="H9" s="236"/>
      <c r="I9" s="236"/>
      <c r="J9" s="236"/>
      <c r="K9" s="236"/>
      <c r="L9" s="23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21.12.2021 по 20.01.2022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43" t="s">
        <v>246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243" t="s">
        <v>247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103"/>
    </row>
    <row r="13" spans="1:23" ht="15.75" x14ac:dyDescent="0.25">
      <c r="A13" s="28" t="s">
        <v>248</v>
      </c>
      <c r="B13" s="28"/>
      <c r="C13" s="28"/>
      <c r="D13" s="28"/>
      <c r="I13" s="14">
        <f>MAX('Список собаки L'!A5:A53)</f>
        <v>30</v>
      </c>
      <c r="J13" s="1" t="s">
        <v>70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249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424</v>
      </c>
      <c r="B16" s="10"/>
      <c r="C16" s="1"/>
      <c r="D16" s="1"/>
      <c r="E16" s="1"/>
      <c r="F16" s="1"/>
      <c r="G16" s="151"/>
      <c r="H16" s="151"/>
      <c r="I16" s="151"/>
      <c r="J16" s="10"/>
      <c r="K16" s="10"/>
      <c r="L16" s="10"/>
      <c r="M16" s="10" t="s">
        <v>135</v>
      </c>
      <c r="N16" s="1"/>
      <c r="O16" s="152"/>
      <c r="P16" s="86"/>
      <c r="Q16" s="229" t="s">
        <v>419</v>
      </c>
      <c r="R16" s="229"/>
      <c r="S16" s="229"/>
      <c r="T16" s="1"/>
      <c r="U16" s="1"/>
      <c r="V16" s="1"/>
      <c r="W16" s="1"/>
    </row>
    <row r="17" spans="1:23" ht="15.75" x14ac:dyDescent="0.25">
      <c r="A17" s="1"/>
      <c r="B17" s="1" t="s">
        <v>122</v>
      </c>
      <c r="C17" s="1"/>
      <c r="D17" s="1"/>
      <c r="E17" s="1"/>
      <c r="F17" s="229" t="s">
        <v>420</v>
      </c>
      <c r="G17" s="229"/>
      <c r="H17" s="229"/>
      <c r="I17" s="151"/>
      <c r="J17" s="10"/>
      <c r="K17" s="1" t="s">
        <v>134</v>
      </c>
      <c r="L17" s="10"/>
      <c r="M17" s="10"/>
      <c r="N17" s="1"/>
      <c r="O17" s="152"/>
      <c r="P17" s="86"/>
      <c r="R17" s="153" t="s">
        <v>21</v>
      </c>
      <c r="S17" s="1" t="str">
        <f>IF(COUNTIF(ДОЗА,R17),"доза",IF(COUNTIF(ДОЗИ,R17),"дози","доз"))</f>
        <v>доза</v>
      </c>
      <c r="T17" s="1"/>
      <c r="U17" s="1"/>
      <c r="V17" s="1"/>
      <c r="W17" s="1"/>
    </row>
    <row r="18" spans="1:23" ht="15.75" x14ac:dyDescent="0.25">
      <c r="A18" s="1" t="s">
        <v>423</v>
      </c>
      <c r="B18" s="10"/>
      <c r="C18" s="1"/>
      <c r="D18" s="1"/>
      <c r="E18" s="1"/>
      <c r="F18" s="1"/>
      <c r="G18" s="151"/>
      <c r="H18" s="151"/>
      <c r="I18" s="151"/>
      <c r="J18" s="10"/>
      <c r="K18" s="10"/>
      <c r="L18" s="10"/>
      <c r="M18" s="10" t="s">
        <v>135</v>
      </c>
      <c r="N18" s="1"/>
      <c r="O18" s="152"/>
      <c r="P18" s="86"/>
      <c r="Q18" s="229" t="s">
        <v>421</v>
      </c>
      <c r="R18" s="229"/>
      <c r="S18" s="229"/>
      <c r="T18" s="1"/>
      <c r="U18" s="1"/>
      <c r="V18" s="1"/>
      <c r="W18" s="1"/>
    </row>
    <row r="19" spans="1:23" ht="15.75" x14ac:dyDescent="0.25">
      <c r="A19" s="1"/>
      <c r="B19" s="1" t="s">
        <v>122</v>
      </c>
      <c r="C19" s="1"/>
      <c r="D19" s="1"/>
      <c r="E19" s="1"/>
      <c r="F19" s="229" t="s">
        <v>422</v>
      </c>
      <c r="G19" s="229"/>
      <c r="H19" s="229"/>
      <c r="I19" s="151"/>
      <c r="J19" s="10"/>
      <c r="K19" s="1" t="s">
        <v>134</v>
      </c>
      <c r="L19" s="10"/>
      <c r="M19" s="10"/>
      <c r="N19" s="1"/>
      <c r="O19" s="152"/>
      <c r="P19" s="86"/>
      <c r="R19" s="153" t="s">
        <v>21</v>
      </c>
      <c r="S19" s="1" t="str">
        <f>IF(COUNTIF(ДОЗА,R19),"доза",IF(COUNTIF(ДОЗИ,R19),"дози","доз"))</f>
        <v>доза</v>
      </c>
      <c r="T19" s="1"/>
      <c r="U19" s="1"/>
      <c r="V19" s="1"/>
      <c r="W19" s="1"/>
    </row>
    <row r="20" spans="1:23" ht="15.75" x14ac:dyDescent="0.25">
      <c r="A20" s="1" t="s">
        <v>548</v>
      </c>
      <c r="B20" s="10"/>
      <c r="C20" s="1"/>
      <c r="D20" s="1"/>
      <c r="E20" s="1"/>
      <c r="F20" s="1"/>
      <c r="G20" s="151"/>
      <c r="H20" s="151"/>
      <c r="I20" s="151"/>
      <c r="J20" s="10"/>
      <c r="K20" s="10"/>
      <c r="L20" s="10"/>
      <c r="M20" s="10" t="s">
        <v>135</v>
      </c>
      <c r="N20" s="1"/>
      <c r="O20" s="152"/>
      <c r="P20" s="86"/>
      <c r="Q20" s="229" t="s">
        <v>546</v>
      </c>
      <c r="R20" s="229"/>
      <c r="S20" s="229"/>
      <c r="T20" s="1"/>
      <c r="U20" s="1"/>
      <c r="V20" s="1"/>
      <c r="W20" s="1"/>
    </row>
    <row r="21" spans="1:23" ht="15.75" x14ac:dyDescent="0.25">
      <c r="A21" s="1"/>
      <c r="B21" s="1" t="s">
        <v>122</v>
      </c>
      <c r="C21" s="1"/>
      <c r="D21" s="1"/>
      <c r="E21" s="1"/>
      <c r="F21" s="276" t="s">
        <v>547</v>
      </c>
      <c r="G21" s="276"/>
      <c r="H21" s="276"/>
      <c r="I21" s="151"/>
      <c r="J21" s="10"/>
      <c r="K21" s="1" t="s">
        <v>134</v>
      </c>
      <c r="L21" s="10"/>
      <c r="M21" s="10"/>
      <c r="N21" s="1"/>
      <c r="O21" s="152"/>
      <c r="P21" s="86"/>
      <c r="R21" s="153" t="s">
        <v>21</v>
      </c>
      <c r="S21" s="1" t="str">
        <f>IF(COUNTIF(ДОЗА,R21),"доза",IF(COUNTIF(ДОЗИ,R21),"дози","доз"))</f>
        <v>доза</v>
      </c>
      <c r="T21" s="1"/>
      <c r="U21" s="1"/>
      <c r="V21" s="1"/>
      <c r="W21" s="1"/>
    </row>
    <row r="22" spans="1:23" ht="15.75" x14ac:dyDescent="0.25">
      <c r="A22" s="1" t="s">
        <v>425</v>
      </c>
      <c r="B22" s="10"/>
      <c r="C22" s="1"/>
      <c r="D22" s="1"/>
      <c r="E22" s="1"/>
      <c r="F22" s="1"/>
      <c r="G22" s="151"/>
      <c r="H22" s="151"/>
      <c r="I22" s="151"/>
      <c r="J22" s="10"/>
      <c r="K22" s="10"/>
      <c r="L22" s="10"/>
      <c r="M22" s="10" t="s">
        <v>135</v>
      </c>
      <c r="N22" s="1"/>
      <c r="O22" s="152"/>
      <c r="P22" s="86"/>
      <c r="Q22" s="229" t="s">
        <v>549</v>
      </c>
      <c r="R22" s="229"/>
      <c r="S22" s="229"/>
      <c r="T22" s="1"/>
      <c r="U22" s="1"/>
      <c r="V22" s="1"/>
      <c r="W22" s="1"/>
    </row>
    <row r="23" spans="1:23" ht="15.75" x14ac:dyDescent="0.25">
      <c r="A23" s="1"/>
      <c r="B23" s="1" t="s">
        <v>122</v>
      </c>
      <c r="C23" s="1"/>
      <c r="D23" s="1"/>
      <c r="E23" s="1"/>
      <c r="F23" s="229" t="s">
        <v>427</v>
      </c>
      <c r="G23" s="229"/>
      <c r="H23" s="229"/>
      <c r="I23" s="151"/>
      <c r="J23" s="10"/>
      <c r="K23" s="1" t="s">
        <v>134</v>
      </c>
      <c r="L23" s="10"/>
      <c r="M23" s="10"/>
      <c r="N23" s="1"/>
      <c r="O23" s="152"/>
      <c r="P23" s="86"/>
      <c r="R23" s="153" t="s">
        <v>21</v>
      </c>
      <c r="S23" s="1" t="str">
        <f>IF(COUNTIF(ДОЗА,R23),"доза",IF(COUNTIF(ДОЗИ,R23),"дози","доз"))</f>
        <v>доза</v>
      </c>
      <c r="T23" s="1"/>
      <c r="U23" s="1"/>
      <c r="V23" s="1"/>
      <c r="W23" s="1"/>
    </row>
    <row r="24" spans="1:23" ht="15.75" x14ac:dyDescent="0.25">
      <c r="A24" s="1" t="s">
        <v>550</v>
      </c>
      <c r="B24" s="10"/>
      <c r="C24" s="1"/>
      <c r="D24" s="1"/>
      <c r="E24" s="1"/>
      <c r="F24" s="1"/>
      <c r="G24" s="151"/>
      <c r="H24" s="151"/>
      <c r="I24" s="151"/>
      <c r="J24" s="10"/>
      <c r="K24" s="10"/>
      <c r="L24" s="10"/>
      <c r="M24" s="10" t="s">
        <v>135</v>
      </c>
      <c r="N24" s="1"/>
      <c r="O24" s="152"/>
      <c r="P24" s="86"/>
      <c r="Q24" s="229" t="s">
        <v>551</v>
      </c>
      <c r="R24" s="229"/>
      <c r="S24" s="229"/>
      <c r="T24" s="1"/>
      <c r="U24" s="1"/>
      <c r="V24" s="1"/>
      <c r="W24" s="1"/>
    </row>
    <row r="25" spans="1:23" ht="15.75" x14ac:dyDescent="0.25">
      <c r="A25" s="1"/>
      <c r="B25" s="1" t="s">
        <v>122</v>
      </c>
      <c r="C25" s="1"/>
      <c r="D25" s="1"/>
      <c r="E25" s="1"/>
      <c r="F25" s="229" t="s">
        <v>427</v>
      </c>
      <c r="G25" s="229"/>
      <c r="H25" s="229"/>
      <c r="I25" s="151"/>
      <c r="J25" s="10"/>
      <c r="K25" s="1" t="s">
        <v>134</v>
      </c>
      <c r="L25" s="10"/>
      <c r="M25" s="10"/>
      <c r="N25" s="1"/>
      <c r="O25" s="152"/>
      <c r="P25" s="86"/>
      <c r="R25" s="153" t="s">
        <v>21</v>
      </c>
      <c r="S25" s="1" t="str">
        <f>IF(COUNTIF(ДОЗА,R25),"доза",IF(COUNTIF(ДОЗИ,R25),"дози","доз"))</f>
        <v>доза</v>
      </c>
      <c r="T25" s="1"/>
      <c r="U25" s="1"/>
      <c r="V25" s="1"/>
      <c r="W25" s="1"/>
    </row>
    <row r="26" spans="1:23" ht="15.75" x14ac:dyDescent="0.25">
      <c r="A26" s="1" t="s">
        <v>552</v>
      </c>
      <c r="B26" s="10"/>
      <c r="C26" s="1"/>
      <c r="D26" s="1"/>
      <c r="E26" s="1"/>
      <c r="F26" s="1"/>
      <c r="G26" s="151"/>
      <c r="H26" s="151"/>
      <c r="I26" s="151"/>
      <c r="J26" s="10"/>
      <c r="K26" s="10"/>
      <c r="L26" s="10"/>
      <c r="M26" s="10" t="s">
        <v>135</v>
      </c>
      <c r="N26" s="1"/>
      <c r="O26" s="152"/>
      <c r="P26" s="86"/>
      <c r="Q26" s="229" t="s">
        <v>426</v>
      </c>
      <c r="R26" s="229"/>
      <c r="S26" s="229"/>
      <c r="T26" s="1"/>
      <c r="U26" s="1"/>
      <c r="V26" s="1"/>
      <c r="W26" s="1"/>
    </row>
    <row r="27" spans="1:23" ht="15.75" x14ac:dyDescent="0.25">
      <c r="A27" s="1"/>
      <c r="B27" s="1" t="s">
        <v>122</v>
      </c>
      <c r="C27" s="1"/>
      <c r="D27" s="1"/>
      <c r="E27" s="1"/>
      <c r="F27" s="229" t="s">
        <v>427</v>
      </c>
      <c r="G27" s="229"/>
      <c r="H27" s="229"/>
      <c r="I27" s="151"/>
      <c r="J27" s="10"/>
      <c r="K27" s="1" t="s">
        <v>134</v>
      </c>
      <c r="L27" s="10"/>
      <c r="M27" s="10"/>
      <c r="N27" s="1"/>
      <c r="O27" s="152"/>
      <c r="P27" s="86"/>
      <c r="R27" s="153" t="s">
        <v>21</v>
      </c>
      <c r="S27" s="1" t="str">
        <f>IF(COUNTIF(ДОЗА,R27),"доза",IF(COUNTIF(ДОЗИ,R27),"дози","доз"))</f>
        <v>доза</v>
      </c>
      <c r="T27" s="1"/>
      <c r="U27" s="1"/>
      <c r="V27" s="1"/>
      <c r="W27" s="1"/>
    </row>
    <row r="28" spans="1:23" ht="15.75" x14ac:dyDescent="0.25">
      <c r="A28" s="1" t="s">
        <v>553</v>
      </c>
      <c r="B28" s="10"/>
      <c r="C28" s="1"/>
      <c r="D28" s="1"/>
      <c r="E28" s="1"/>
      <c r="F28" s="1"/>
      <c r="G28" s="151"/>
      <c r="H28" s="151"/>
      <c r="I28" s="151"/>
      <c r="J28" s="10"/>
      <c r="K28" s="10"/>
      <c r="L28" s="10"/>
      <c r="M28" s="10" t="s">
        <v>135</v>
      </c>
      <c r="N28" s="1"/>
      <c r="O28" s="152"/>
      <c r="P28" s="86"/>
      <c r="Q28" s="229" t="s">
        <v>554</v>
      </c>
      <c r="R28" s="229"/>
      <c r="S28" s="229"/>
      <c r="T28" s="1"/>
      <c r="U28" s="1"/>
      <c r="V28" s="1"/>
      <c r="W28" s="1"/>
    </row>
    <row r="29" spans="1:23" ht="15.75" x14ac:dyDescent="0.25">
      <c r="A29" s="1"/>
      <c r="B29" s="1" t="s">
        <v>122</v>
      </c>
      <c r="C29" s="1"/>
      <c r="D29" s="1"/>
      <c r="E29" s="1"/>
      <c r="F29" s="244">
        <v>44652</v>
      </c>
      <c r="G29" s="244"/>
      <c r="H29" s="244"/>
      <c r="I29" s="151"/>
      <c r="J29" s="10"/>
      <c r="K29" s="1" t="s">
        <v>134</v>
      </c>
      <c r="L29" s="10"/>
      <c r="M29" s="10"/>
      <c r="N29" s="1"/>
      <c r="O29" s="152"/>
      <c r="P29" s="86"/>
      <c r="R29" s="153" t="s">
        <v>21</v>
      </c>
      <c r="S29" s="86" t="s">
        <v>76</v>
      </c>
      <c r="T29" s="1"/>
      <c r="U29" s="1"/>
      <c r="V29" s="1"/>
      <c r="W29" s="1"/>
    </row>
    <row r="30" spans="1:23" ht="15.75" x14ac:dyDescent="0.25">
      <c r="A30" s="1" t="s">
        <v>555</v>
      </c>
      <c r="B30" s="10"/>
      <c r="C30" s="1"/>
      <c r="D30" s="1"/>
      <c r="E30" s="1"/>
      <c r="F30" s="1"/>
      <c r="G30" s="151"/>
      <c r="H30" s="151"/>
      <c r="I30" s="151"/>
      <c r="J30" s="10"/>
      <c r="K30" s="10"/>
      <c r="L30" s="10"/>
      <c r="M30" s="10" t="s">
        <v>135</v>
      </c>
      <c r="N30" s="1"/>
      <c r="O30" s="152"/>
      <c r="P30" s="86"/>
      <c r="Q30" s="229" t="s">
        <v>556</v>
      </c>
      <c r="R30" s="229"/>
      <c r="S30" s="229"/>
      <c r="T30" s="1"/>
      <c r="U30" s="1"/>
      <c r="V30" s="1"/>
      <c r="W30" s="1"/>
    </row>
    <row r="31" spans="1:23" ht="15.75" x14ac:dyDescent="0.25">
      <c r="A31" s="1"/>
      <c r="B31" s="1" t="s">
        <v>122</v>
      </c>
      <c r="C31" s="1"/>
      <c r="D31" s="1"/>
      <c r="E31" s="1"/>
      <c r="F31" s="244">
        <v>44743</v>
      </c>
      <c r="G31" s="244"/>
      <c r="H31" s="244"/>
      <c r="I31" s="151"/>
      <c r="J31" s="10"/>
      <c r="K31" s="1" t="s">
        <v>134</v>
      </c>
      <c r="L31" s="10"/>
      <c r="M31" s="10"/>
      <c r="N31" s="1"/>
      <c r="O31" s="152"/>
      <c r="P31" s="86"/>
      <c r="R31" s="153" t="s">
        <v>21</v>
      </c>
      <c r="S31" s="86" t="s">
        <v>76</v>
      </c>
      <c r="T31" s="1"/>
      <c r="U31" s="1"/>
      <c r="V31" s="1"/>
      <c r="W31" s="1"/>
    </row>
    <row r="32" spans="1:23" ht="15.75" x14ac:dyDescent="0.25">
      <c r="A32" s="1" t="s">
        <v>557</v>
      </c>
      <c r="B32" s="10"/>
      <c r="C32" s="1"/>
      <c r="D32" s="1"/>
      <c r="E32" s="1"/>
      <c r="F32" s="1"/>
      <c r="G32" s="151"/>
      <c r="H32" s="151"/>
      <c r="I32" s="151"/>
      <c r="J32" s="10"/>
      <c r="K32" s="10"/>
      <c r="L32" s="10"/>
      <c r="M32" s="10" t="s">
        <v>135</v>
      </c>
      <c r="N32" s="1"/>
      <c r="O32" s="152"/>
      <c r="P32" s="86"/>
      <c r="Q32" s="229" t="s">
        <v>428</v>
      </c>
      <c r="R32" s="229"/>
      <c r="S32" s="229"/>
      <c r="T32" s="1"/>
      <c r="U32" s="1"/>
      <c r="V32" s="1"/>
      <c r="W32" s="1"/>
    </row>
    <row r="33" spans="1:23" ht="15.75" x14ac:dyDescent="0.25">
      <c r="A33" s="1"/>
      <c r="B33" s="1" t="s">
        <v>122</v>
      </c>
      <c r="C33" s="1"/>
      <c r="D33" s="1"/>
      <c r="E33" s="1"/>
      <c r="F33" s="229" t="s">
        <v>429</v>
      </c>
      <c r="G33" s="229"/>
      <c r="H33" s="229"/>
      <c r="I33" s="151"/>
      <c r="J33" s="10"/>
      <c r="K33" s="1" t="s">
        <v>134</v>
      </c>
      <c r="L33" s="10"/>
      <c r="M33" s="10"/>
      <c r="N33" s="1"/>
      <c r="O33" s="152"/>
      <c r="P33" s="86"/>
      <c r="R33" s="153" t="s">
        <v>21</v>
      </c>
      <c r="S33" s="1" t="str">
        <f>IF(COUNTIF(ДОЗА,R33),"доза",IF(COUNTIF(ДОЗИ,R33),"дози","доз"))</f>
        <v>доза</v>
      </c>
      <c r="T33" s="1"/>
      <c r="U33" s="1"/>
      <c r="V33" s="1"/>
      <c r="W33" s="1"/>
    </row>
    <row r="34" spans="1:23" ht="15.75" x14ac:dyDescent="0.25">
      <c r="A34" s="1" t="s">
        <v>558</v>
      </c>
      <c r="B34" s="10"/>
      <c r="C34" s="1"/>
      <c r="D34" s="1"/>
      <c r="E34" s="1"/>
      <c r="F34" s="1"/>
      <c r="G34" s="151"/>
      <c r="H34" s="151"/>
      <c r="I34" s="151"/>
      <c r="J34" s="10"/>
      <c r="K34" s="10"/>
      <c r="L34" s="10"/>
      <c r="M34" s="10"/>
      <c r="N34" s="1"/>
      <c r="O34" s="152"/>
      <c r="P34" s="86"/>
      <c r="U34" s="229" t="s">
        <v>561</v>
      </c>
      <c r="V34" s="229"/>
      <c r="W34" s="229"/>
    </row>
    <row r="35" spans="1:23" ht="15.75" x14ac:dyDescent="0.25">
      <c r="A35" s="1"/>
      <c r="B35" s="1" t="s">
        <v>122</v>
      </c>
      <c r="C35" s="1"/>
      <c r="D35" s="1"/>
      <c r="E35" s="1"/>
      <c r="F35" s="230" t="s">
        <v>359</v>
      </c>
      <c r="G35" s="230"/>
      <c r="H35" s="230"/>
      <c r="I35" s="151"/>
      <c r="J35" s="10"/>
      <c r="K35" s="1" t="s">
        <v>134</v>
      </c>
      <c r="L35" s="10"/>
      <c r="M35" s="10"/>
      <c r="N35" s="1"/>
      <c r="O35" s="152"/>
      <c r="P35" s="86"/>
      <c r="R35" s="153" t="s">
        <v>372</v>
      </c>
      <c r="S35" s="1" t="str">
        <f>IF(COUNTIF(ДОЗА,R35),"доза",IF(COUNTIF(ДОЗИ,R35),"дози","доз"))</f>
        <v>дози</v>
      </c>
      <c r="U35" s="31"/>
      <c r="V35" s="31"/>
      <c r="W35" s="31"/>
    </row>
    <row r="36" spans="1:23" ht="15.75" x14ac:dyDescent="0.25">
      <c r="A36" s="1" t="s">
        <v>560</v>
      </c>
      <c r="B36" s="10"/>
      <c r="C36" s="1"/>
      <c r="D36" s="1"/>
      <c r="E36" s="1"/>
      <c r="F36" s="1"/>
      <c r="G36" s="151"/>
      <c r="H36" s="151"/>
      <c r="I36" s="151"/>
      <c r="J36" s="10"/>
      <c r="K36" s="10"/>
      <c r="L36" s="10"/>
      <c r="M36" s="10" t="s">
        <v>135</v>
      </c>
      <c r="N36" s="1"/>
      <c r="O36" s="152"/>
      <c r="P36" s="86"/>
      <c r="Q36" s="229" t="s">
        <v>559</v>
      </c>
      <c r="R36" s="229"/>
      <c r="S36" s="229"/>
      <c r="T36" s="1"/>
      <c r="U36" s="1"/>
      <c r="V36" s="1"/>
      <c r="W36" s="1"/>
    </row>
    <row r="37" spans="1:23" ht="15.75" x14ac:dyDescent="0.25">
      <c r="A37" s="1"/>
      <c r="B37" s="1" t="s">
        <v>122</v>
      </c>
      <c r="C37" s="1"/>
      <c r="D37" s="1"/>
      <c r="E37" s="1"/>
      <c r="F37" s="277">
        <v>45200</v>
      </c>
      <c r="G37" s="277"/>
      <c r="H37" s="277"/>
      <c r="I37" s="151"/>
      <c r="J37" s="10"/>
      <c r="K37" s="1" t="s">
        <v>134</v>
      </c>
      <c r="L37" s="10"/>
      <c r="M37" s="10"/>
      <c r="N37" s="1"/>
      <c r="O37" s="152"/>
      <c r="P37" s="86"/>
      <c r="R37" s="153" t="s">
        <v>21</v>
      </c>
      <c r="S37" s="1" t="str">
        <f>IF(COUNTIF(ДОЗА,R37),"доза",IF(COUNTIF(ДОЗИ,R37),"дози","доз"))</f>
        <v>доза</v>
      </c>
      <c r="T37" s="1"/>
      <c r="U37" s="1"/>
      <c r="V37" s="1"/>
      <c r="W37" s="1"/>
    </row>
    <row r="38" spans="1:23" ht="15.75" x14ac:dyDescent="0.25">
      <c r="A38" s="1" t="s">
        <v>562</v>
      </c>
      <c r="B38" s="10"/>
      <c r="C38" s="1"/>
      <c r="D38" s="1"/>
      <c r="E38" s="1"/>
      <c r="F38" s="1"/>
      <c r="G38" s="16"/>
      <c r="H38" s="16"/>
      <c r="I38" s="16"/>
      <c r="J38" s="17"/>
      <c r="K38" s="17"/>
      <c r="L38" s="17"/>
      <c r="M38" s="17"/>
      <c r="N38" s="1"/>
      <c r="O38" s="18"/>
      <c r="P38" s="19"/>
      <c r="Q38" s="224" t="s">
        <v>432</v>
      </c>
      <c r="R38" s="224"/>
      <c r="S38" s="224"/>
      <c r="T38" s="1"/>
      <c r="U38" s="1"/>
      <c r="V38" s="1"/>
      <c r="W38" s="1"/>
    </row>
    <row r="39" spans="1:23" ht="15.75" x14ac:dyDescent="0.25">
      <c r="A39" s="1"/>
      <c r="B39" s="1" t="s">
        <v>122</v>
      </c>
      <c r="C39" s="1"/>
      <c r="D39" s="1"/>
      <c r="E39" s="1"/>
      <c r="F39" s="224" t="s">
        <v>431</v>
      </c>
      <c r="G39" s="224"/>
      <c r="H39" s="224"/>
      <c r="I39" s="16"/>
      <c r="J39" s="17"/>
      <c r="K39" s="28" t="s">
        <v>134</v>
      </c>
      <c r="L39" s="17"/>
      <c r="M39" s="17"/>
      <c r="N39" s="1"/>
      <c r="O39" s="18"/>
      <c r="P39" s="19"/>
      <c r="R39" s="42" t="s">
        <v>563</v>
      </c>
      <c r="S39" s="1" t="str">
        <f>IF(COUNTIF(ДОЗА,R39),"доза",IF(COUNTIF(ДОЗИ,R39),"дози","доз"))</f>
        <v>доз</v>
      </c>
      <c r="T39" s="1"/>
      <c r="U39" s="1"/>
      <c r="V39" s="1"/>
      <c r="W39" s="1"/>
    </row>
    <row r="40" spans="1:23" ht="15.75" x14ac:dyDescent="0.25">
      <c r="A40" s="1" t="s">
        <v>564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/>
      <c r="N40" s="1"/>
      <c r="O40" s="18"/>
      <c r="P40" s="19"/>
      <c r="Q40" s="224" t="s">
        <v>430</v>
      </c>
      <c r="R40" s="224"/>
      <c r="S40" s="224"/>
      <c r="T40" s="1"/>
      <c r="U40" s="1"/>
      <c r="V40" s="1"/>
      <c r="W40" s="1"/>
    </row>
    <row r="41" spans="1:23" ht="15.75" x14ac:dyDescent="0.25">
      <c r="A41" s="1"/>
      <c r="B41" s="1" t="s">
        <v>122</v>
      </c>
      <c r="C41" s="1"/>
      <c r="D41" s="1"/>
      <c r="E41" s="1"/>
      <c r="F41" s="224" t="s">
        <v>531</v>
      </c>
      <c r="G41" s="224"/>
      <c r="H41" s="224"/>
      <c r="I41" s="16"/>
      <c r="J41" s="17"/>
      <c r="K41" s="28" t="s">
        <v>134</v>
      </c>
      <c r="L41" s="17"/>
      <c r="M41" s="17"/>
      <c r="N41" s="1"/>
      <c r="O41" s="18"/>
      <c r="P41" s="19"/>
      <c r="R41" s="42" t="s">
        <v>21</v>
      </c>
      <c r="S41" s="1" t="str">
        <f>IF(COUNTIF(ДОЗА,R41),"доза",IF(COUNTIF(ДОЗИ,R41),"дози","доз"))</f>
        <v>доза</v>
      </c>
      <c r="T41" s="1"/>
      <c r="U41" s="1"/>
      <c r="V41" s="1"/>
      <c r="W41" s="1"/>
    </row>
    <row r="42" spans="1:23" ht="15.75" x14ac:dyDescent="0.25">
      <c r="A42" s="1" t="s">
        <v>565</v>
      </c>
      <c r="B42" s="10"/>
      <c r="C42" s="1"/>
      <c r="D42" s="1"/>
      <c r="E42" s="1"/>
      <c r="F42" s="1"/>
      <c r="G42" s="16"/>
      <c r="H42" s="16"/>
      <c r="I42" s="16"/>
      <c r="J42" s="17"/>
      <c r="K42" s="17"/>
      <c r="L42" s="17"/>
      <c r="M42" s="17"/>
      <c r="N42" s="1"/>
      <c r="O42" s="18"/>
      <c r="P42" s="19"/>
      <c r="Q42" s="224" t="s">
        <v>373</v>
      </c>
      <c r="R42" s="224"/>
      <c r="S42" s="224"/>
    </row>
    <row r="43" spans="1:23" ht="15.75" x14ac:dyDescent="0.25">
      <c r="A43" s="1"/>
      <c r="B43" s="1" t="s">
        <v>122</v>
      </c>
      <c r="C43" s="1"/>
      <c r="D43" s="1"/>
      <c r="E43" s="1"/>
      <c r="F43" s="224" t="s">
        <v>358</v>
      </c>
      <c r="G43" s="224"/>
      <c r="H43" s="224"/>
      <c r="I43" s="16"/>
      <c r="J43" s="17"/>
      <c r="K43" s="28" t="s">
        <v>134</v>
      </c>
      <c r="L43" s="17"/>
      <c r="M43" s="17"/>
      <c r="N43" s="1"/>
      <c r="O43" s="18"/>
      <c r="P43" s="19"/>
      <c r="R43" s="42" t="s">
        <v>21</v>
      </c>
      <c r="S43" s="1" t="str">
        <f>IF(COUNTIF(ДОЗА,R43),"доза",IF(COUNTIF(ДОЗИ,R43),"дози","доз"))</f>
        <v>доза</v>
      </c>
    </row>
    <row r="44" spans="1:23" ht="15.75" x14ac:dyDescent="0.25">
      <c r="A44" s="1" t="s">
        <v>566</v>
      </c>
      <c r="B44" s="10"/>
      <c r="C44" s="1"/>
      <c r="D44" s="1"/>
      <c r="E44" s="1"/>
      <c r="F44" s="1"/>
      <c r="G44" s="16"/>
      <c r="H44" s="16"/>
      <c r="I44" s="16"/>
      <c r="J44" s="17"/>
      <c r="K44" s="17"/>
      <c r="L44" s="17"/>
      <c r="M44" s="17"/>
      <c r="N44" s="1"/>
      <c r="O44" s="18"/>
      <c r="P44" s="19"/>
      <c r="Q44" s="224" t="s">
        <v>567</v>
      </c>
      <c r="R44" s="224"/>
      <c r="S44" s="224"/>
      <c r="V44" s="1"/>
      <c r="W44" s="1"/>
    </row>
    <row r="45" spans="1:23" ht="15.75" x14ac:dyDescent="0.25">
      <c r="A45" s="1"/>
      <c r="B45" s="1" t="s">
        <v>122</v>
      </c>
      <c r="C45" s="1"/>
      <c r="D45" s="1"/>
      <c r="E45" s="1"/>
      <c r="F45" s="224" t="s">
        <v>420</v>
      </c>
      <c r="G45" s="224"/>
      <c r="H45" s="224"/>
      <c r="I45" s="16"/>
      <c r="J45" s="17"/>
      <c r="K45" s="28" t="s">
        <v>134</v>
      </c>
      <c r="L45" s="17"/>
      <c r="M45" s="17"/>
      <c r="N45" s="1"/>
      <c r="O45" s="18"/>
      <c r="P45" s="19"/>
      <c r="R45" s="42" t="s">
        <v>568</v>
      </c>
      <c r="S45" s="1" t="str">
        <f>IF(COUNTIF(ДОЗА,R45),"доза",IF(COUNTIF(ДОЗИ,R45),"дози","доз"))</f>
        <v>дози</v>
      </c>
      <c r="V45" s="1"/>
      <c r="W45" s="1"/>
    </row>
    <row r="46" spans="1:23" ht="15.75" x14ac:dyDescent="0.25">
      <c r="A46" s="31" t="s">
        <v>77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3" ht="15.75" x14ac:dyDescent="0.25">
      <c r="A47" s="31" t="s">
        <v>78</v>
      </c>
      <c r="B47" s="31"/>
      <c r="C47" s="31"/>
      <c r="D47" s="31"/>
      <c r="E47" s="31"/>
      <c r="F47" s="242">
        <f>I13</f>
        <v>30</v>
      </c>
      <c r="G47" s="242"/>
      <c r="H47" s="31" t="s">
        <v>79</v>
      </c>
      <c r="I47" s="31"/>
      <c r="J47" s="31"/>
      <c r="K47" s="31"/>
      <c r="L47" s="31"/>
      <c r="M47" s="31"/>
      <c r="N47" s="31"/>
      <c r="O47" s="31"/>
      <c r="P47" s="31"/>
      <c r="Q47" s="242">
        <f>F47</f>
        <v>30</v>
      </c>
      <c r="R47" s="242"/>
      <c r="S47" s="31" t="s">
        <v>80</v>
      </c>
      <c r="V47" s="31"/>
      <c r="W47" s="31"/>
    </row>
    <row r="48" spans="1:23" ht="15.75" x14ac:dyDescent="0.25">
      <c r="A48" s="31"/>
      <c r="B48" s="31" t="s">
        <v>81</v>
      </c>
      <c r="C48" s="31"/>
      <c r="D48" s="31"/>
      <c r="E48" s="31"/>
      <c r="F48" s="31"/>
      <c r="G48" s="31"/>
      <c r="H48" s="240">
        <f>F47*0.5</f>
        <v>15</v>
      </c>
      <c r="I48" s="240"/>
      <c r="J48" s="31" t="s">
        <v>82</v>
      </c>
      <c r="L48" s="31"/>
      <c r="M48" s="242">
        <f>F47*0.5</f>
        <v>15</v>
      </c>
      <c r="N48" s="242"/>
      <c r="O48" s="31" t="s">
        <v>83</v>
      </c>
      <c r="R48" s="31"/>
      <c r="S48" s="31"/>
      <c r="T48" s="31"/>
      <c r="U48" s="31"/>
      <c r="V48" s="31"/>
      <c r="W48" s="31"/>
    </row>
    <row r="49" spans="1:23" ht="15.75" x14ac:dyDescent="0.25">
      <c r="A49" s="31"/>
      <c r="B49" s="31" t="s">
        <v>84</v>
      </c>
      <c r="C49" s="31"/>
      <c r="D49" s="31"/>
      <c r="E49" s="31"/>
      <c r="F49" s="240">
        <f>F47</f>
        <v>30</v>
      </c>
      <c r="G49" s="240"/>
      <c r="H49" s="31" t="s">
        <v>85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5.75" x14ac:dyDescent="0.25">
      <c r="A50" s="31" t="s">
        <v>86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5.75" x14ac:dyDescent="0.25">
      <c r="A51" s="31"/>
      <c r="B51" s="31"/>
      <c r="C51" s="31" t="s">
        <v>87</v>
      </c>
      <c r="D51" s="31"/>
      <c r="E51" s="31"/>
      <c r="F51" s="31"/>
      <c r="G51" s="31"/>
      <c r="H51" s="31"/>
      <c r="I51" s="31"/>
      <c r="J51" s="242">
        <f>F47</f>
        <v>30</v>
      </c>
      <c r="K51" s="242"/>
      <c r="L51" s="31" t="s">
        <v>88</v>
      </c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5.75" x14ac:dyDescent="0.25">
      <c r="A52" s="31" t="s">
        <v>89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spans="1:23" ht="15.75" x14ac:dyDescent="0.25">
      <c r="A53" s="40" t="s">
        <v>136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5.75" x14ac:dyDescent="0.25">
      <c r="A54" s="4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spans="1:23" ht="15.75" x14ac:dyDescent="0.25">
      <c r="A55" s="23" t="s">
        <v>91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5.75" x14ac:dyDescent="0.25">
      <c r="A56" s="23"/>
      <c r="B56" s="23" t="s">
        <v>92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 ht="15.75" x14ac:dyDescent="0.25">
      <c r="A57" s="23"/>
      <c r="B57" s="31" t="s">
        <v>93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40" t="s">
        <v>94</v>
      </c>
      <c r="N57" s="31"/>
      <c r="O57" s="31"/>
      <c r="P57" s="31"/>
      <c r="Q57" s="31"/>
      <c r="R57" s="238" t="s">
        <v>95</v>
      </c>
      <c r="S57" s="238"/>
      <c r="T57" s="238"/>
      <c r="U57" s="238"/>
      <c r="V57" s="238"/>
      <c r="W57" s="37"/>
    </row>
    <row r="58" spans="1:23" ht="15.75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T58" s="31"/>
      <c r="U58" s="31"/>
      <c r="V58" s="31"/>
      <c r="W58" s="31"/>
    </row>
    <row r="59" spans="1:23" ht="15.75" x14ac:dyDescent="0.25">
      <c r="A59" s="31"/>
      <c r="B59" s="31" t="s">
        <v>96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T59" s="31"/>
      <c r="U59" s="31"/>
      <c r="V59" s="31"/>
      <c r="W59" s="31"/>
    </row>
    <row r="60" spans="1:23" ht="15.75" x14ac:dyDescent="0.25">
      <c r="A60" s="31"/>
      <c r="B60" s="24" t="s">
        <v>97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40" t="s">
        <v>98</v>
      </c>
      <c r="N60" s="31"/>
      <c r="O60" s="31"/>
      <c r="P60" s="31"/>
      <c r="Q60" s="31"/>
      <c r="R60" s="238" t="s">
        <v>95</v>
      </c>
      <c r="S60" s="238"/>
      <c r="T60" s="238"/>
      <c r="U60" s="238"/>
      <c r="V60" s="238"/>
      <c r="W60" s="37"/>
    </row>
    <row r="61" spans="1:23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T61" s="1"/>
      <c r="U61" s="1"/>
      <c r="V61" s="1"/>
      <c r="W61" s="1"/>
    </row>
    <row r="62" spans="1:23" ht="15.75" x14ac:dyDescent="0.25">
      <c r="B62" s="1" t="s">
        <v>191</v>
      </c>
      <c r="M62" s="12" t="str">
        <f>'Акт собаки R'!M41:R41</f>
        <v>Рамазанова Р.Р.</v>
      </c>
      <c r="R62" s="238" t="s">
        <v>95</v>
      </c>
      <c r="S62" s="238"/>
      <c r="T62" s="238"/>
      <c r="U62" s="238"/>
      <c r="V62" s="238"/>
      <c r="W62" s="37"/>
    </row>
    <row r="63" spans="1:23" ht="15.75" x14ac:dyDescent="0.25">
      <c r="B63" s="24"/>
    </row>
  </sheetData>
  <mergeCells count="48">
    <mergeCell ref="F25:H25"/>
    <mergeCell ref="Q30:S30"/>
    <mergeCell ref="F31:H31"/>
    <mergeCell ref="Q36:S36"/>
    <mergeCell ref="F37:H37"/>
    <mergeCell ref="F45:H45"/>
    <mergeCell ref="Q38:S38"/>
    <mergeCell ref="F39:H39"/>
    <mergeCell ref="Q40:S40"/>
    <mergeCell ref="F41:H41"/>
    <mergeCell ref="Q44:S44"/>
    <mergeCell ref="F47:G47"/>
    <mergeCell ref="Q47:R47"/>
    <mergeCell ref="F43:H43"/>
    <mergeCell ref="Q42:S42"/>
    <mergeCell ref="R62:V62"/>
    <mergeCell ref="H48:I48"/>
    <mergeCell ref="M48:N48"/>
    <mergeCell ref="F49:G49"/>
    <mergeCell ref="J51:K51"/>
    <mergeCell ref="R57:V57"/>
    <mergeCell ref="R60:V60"/>
    <mergeCell ref="A2:V2"/>
    <mergeCell ref="A1:V1"/>
    <mergeCell ref="A3:V3"/>
    <mergeCell ref="A6:V6"/>
    <mergeCell ref="G9:L9"/>
    <mergeCell ref="A4:B4"/>
    <mergeCell ref="C4:F4"/>
    <mergeCell ref="G4:H4"/>
    <mergeCell ref="Q32:S32"/>
    <mergeCell ref="F33:H33"/>
    <mergeCell ref="U34:W34"/>
    <mergeCell ref="F35:H35"/>
    <mergeCell ref="A12:V12"/>
    <mergeCell ref="Q28:S28"/>
    <mergeCell ref="F29:H29"/>
    <mergeCell ref="Q16:S16"/>
    <mergeCell ref="F17:H17"/>
    <mergeCell ref="Q18:S18"/>
    <mergeCell ref="F19:H19"/>
    <mergeCell ref="Q26:S26"/>
    <mergeCell ref="F27:H27"/>
    <mergeCell ref="Q20:S20"/>
    <mergeCell ref="F21:H21"/>
    <mergeCell ref="Q22:S22"/>
    <mergeCell ref="F23:H23"/>
    <mergeCell ref="Q24:S24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LD21"/>
  <sheetViews>
    <sheetView tabSelected="1" zoomScaleNormal="100" workbookViewId="0">
      <selection activeCell="E5" sqref="E5:I5"/>
    </sheetView>
  </sheetViews>
  <sheetFormatPr defaultColWidth="9.140625" defaultRowHeight="15" x14ac:dyDescent="0.25"/>
  <cols>
    <col min="1" max="27" width="3.7109375" style="39" customWidth="1"/>
    <col min="28" max="992" width="9.140625" style="39"/>
  </cols>
  <sheetData>
    <row r="1" spans="1:26" ht="20.25" x14ac:dyDescent="0.25">
      <c r="A1" s="247" t="s">
        <v>140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</row>
    <row r="2" spans="1:26" ht="15.75" x14ac:dyDescent="0.25">
      <c r="A2" s="31"/>
      <c r="B2" s="31" t="s">
        <v>141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6" ht="18.75" x14ac:dyDescent="0.25">
      <c r="A3" s="31"/>
      <c r="B3" s="31"/>
      <c r="C3" s="31" t="s">
        <v>142</v>
      </c>
      <c r="D3" s="186" t="str">
        <f>'2-я 1-ВЕТ'!M3</f>
        <v>Січень</v>
      </c>
      <c r="E3" s="186"/>
      <c r="F3" s="186"/>
      <c r="G3" s="186"/>
      <c r="H3" s="186"/>
      <c r="I3" s="186"/>
      <c r="J3" s="251">
        <f>'2-я 1-ВЕТ'!S3</f>
        <v>2022</v>
      </c>
      <c r="K3" s="251"/>
      <c r="L3" s="23" t="s">
        <v>143</v>
      </c>
      <c r="M3" s="31"/>
      <c r="N3" s="31"/>
      <c r="O3" s="31"/>
      <c r="P3" s="31"/>
      <c r="Q3" s="31"/>
      <c r="R3" s="31"/>
      <c r="X3" s="31"/>
      <c r="Y3" s="31"/>
    </row>
    <row r="4" spans="1:26" ht="15.75" x14ac:dyDescent="0.25">
      <c r="A4" s="31"/>
      <c r="B4" s="31"/>
      <c r="C4" s="31"/>
      <c r="D4" s="48"/>
      <c r="E4" s="48"/>
      <c r="F4" s="48"/>
      <c r="G4" s="48"/>
      <c r="H4" s="33"/>
      <c r="I4" s="33"/>
      <c r="J4" s="23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6" ht="18.75" x14ac:dyDescent="0.3">
      <c r="A5" s="248" t="s">
        <v>144</v>
      </c>
      <c r="B5" s="248"/>
      <c r="C5" s="248"/>
      <c r="D5" s="248"/>
      <c r="E5" s="249" t="str">
        <f>'2-я 1-ВЕТ'!D33</f>
        <v>Січня</v>
      </c>
      <c r="F5" s="249"/>
      <c r="G5" s="249"/>
      <c r="H5" s="249"/>
      <c r="I5" s="249"/>
      <c r="J5" s="70" t="s">
        <v>145</v>
      </c>
      <c r="K5" s="70"/>
      <c r="L5" s="70"/>
      <c r="M5" s="250">
        <f>J3</f>
        <v>2022</v>
      </c>
      <c r="N5" s="250"/>
      <c r="O5" s="69" t="s">
        <v>146</v>
      </c>
      <c r="P5" s="70"/>
      <c r="Q5" s="70" t="s">
        <v>147</v>
      </c>
      <c r="R5" s="70"/>
      <c r="S5" s="70"/>
      <c r="T5" s="70"/>
      <c r="U5" s="31"/>
      <c r="V5" s="31"/>
      <c r="W5" s="31"/>
      <c r="X5" s="31"/>
      <c r="Y5" s="31"/>
    </row>
    <row r="6" spans="1:26" ht="15.75" x14ac:dyDescent="0.25">
      <c r="A6" s="68"/>
      <c r="B6" s="69" t="s">
        <v>569</v>
      </c>
      <c r="C6" s="7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23"/>
      <c r="V6" s="23"/>
      <c r="W6" s="23"/>
      <c r="X6" s="23"/>
      <c r="Y6" s="23"/>
    </row>
    <row r="7" spans="1:26" ht="15.75" x14ac:dyDescent="0.25">
      <c r="A7" s="68"/>
      <c r="B7" s="69" t="s">
        <v>374</v>
      </c>
      <c r="C7" s="70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23"/>
      <c r="V7" s="23"/>
      <c r="W7" s="23"/>
      <c r="X7" s="23"/>
      <c r="Y7" s="23"/>
    </row>
    <row r="8" spans="1:26" x14ac:dyDescent="0.25">
      <c r="A8" s="258" t="s">
        <v>201</v>
      </c>
      <c r="B8" s="260" t="s">
        <v>202</v>
      </c>
      <c r="C8" s="260"/>
      <c r="D8" s="260"/>
      <c r="E8" s="260"/>
      <c r="F8" s="262" t="s">
        <v>203</v>
      </c>
      <c r="G8" s="262"/>
      <c r="H8" s="262"/>
      <c r="I8" s="262"/>
      <c r="J8" s="261" t="s">
        <v>204</v>
      </c>
      <c r="K8" s="261"/>
      <c r="L8" s="261"/>
      <c r="M8" s="261"/>
      <c r="N8" s="261" t="s">
        <v>205</v>
      </c>
      <c r="O8" s="261"/>
      <c r="P8" s="261"/>
      <c r="Q8" s="261"/>
      <c r="R8" s="262" t="s">
        <v>206</v>
      </c>
      <c r="S8" s="262"/>
      <c r="T8" s="262"/>
      <c r="U8" s="262"/>
      <c r="V8" s="262" t="s">
        <v>207</v>
      </c>
      <c r="W8" s="262"/>
      <c r="X8" s="262"/>
      <c r="Y8" s="262"/>
      <c r="Z8" s="262"/>
    </row>
    <row r="9" spans="1:26" x14ac:dyDescent="0.25">
      <c r="A9" s="259"/>
      <c r="B9" s="260"/>
      <c r="C9" s="260"/>
      <c r="D9" s="260"/>
      <c r="E9" s="260"/>
      <c r="F9" s="262"/>
      <c r="G9" s="262"/>
      <c r="H9" s="262"/>
      <c r="I9" s="262"/>
      <c r="J9" s="261"/>
      <c r="K9" s="261"/>
      <c r="L9" s="261"/>
      <c r="M9" s="261"/>
      <c r="N9" s="261"/>
      <c r="O9" s="261"/>
      <c r="P9" s="261"/>
      <c r="Q9" s="261"/>
      <c r="R9" s="262"/>
      <c r="S9" s="262"/>
      <c r="T9" s="262"/>
      <c r="U9" s="262"/>
      <c r="V9" s="262"/>
      <c r="W9" s="262"/>
      <c r="X9" s="262"/>
      <c r="Y9" s="262"/>
      <c r="Z9" s="262"/>
    </row>
    <row r="10" spans="1:26" ht="75" customHeight="1" x14ac:dyDescent="0.25">
      <c r="A10" s="129">
        <v>2</v>
      </c>
      <c r="B10" s="254" t="s">
        <v>217</v>
      </c>
      <c r="C10" s="254"/>
      <c r="D10" s="254"/>
      <c r="E10" s="254"/>
      <c r="F10" s="254" t="s">
        <v>218</v>
      </c>
      <c r="G10" s="254"/>
      <c r="H10" s="254"/>
      <c r="I10" s="254"/>
      <c r="J10" s="254" t="s">
        <v>219</v>
      </c>
      <c r="K10" s="254"/>
      <c r="L10" s="254"/>
      <c r="M10" s="254"/>
      <c r="N10" s="254" t="s">
        <v>220</v>
      </c>
      <c r="O10" s="254"/>
      <c r="P10" s="254"/>
      <c r="Q10" s="254"/>
      <c r="R10" s="254" t="s">
        <v>47</v>
      </c>
      <c r="S10" s="254"/>
      <c r="T10" s="254"/>
      <c r="U10" s="254"/>
      <c r="V10" s="254" t="s">
        <v>221</v>
      </c>
      <c r="W10" s="254"/>
      <c r="X10" s="254"/>
      <c r="Y10" s="254"/>
      <c r="Z10" s="254"/>
    </row>
    <row r="11" spans="1:26" ht="15.75" x14ac:dyDescent="0.25">
      <c r="A11" s="68"/>
      <c r="B11" s="69"/>
      <c r="C11" s="70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23"/>
      <c r="R11" s="23"/>
      <c r="S11" s="23"/>
      <c r="T11" s="23"/>
      <c r="U11" s="23"/>
      <c r="V11" s="23"/>
      <c r="W11" s="23"/>
      <c r="X11" s="23"/>
      <c r="Y11" s="23"/>
    </row>
    <row r="12" spans="1:26" ht="15.75" x14ac:dyDescent="0.25">
      <c r="A12" s="71" t="s">
        <v>148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31"/>
      <c r="R12" s="31"/>
      <c r="S12" s="31"/>
      <c r="T12" s="31"/>
      <c r="U12" s="31"/>
      <c r="V12" s="31"/>
      <c r="W12" s="31"/>
      <c r="X12" s="31"/>
      <c r="Y12" s="31"/>
    </row>
    <row r="13" spans="1:26" ht="15.75" x14ac:dyDescent="0.25">
      <c r="A13" s="31"/>
      <c r="B13" s="31" t="s">
        <v>149</v>
      </c>
      <c r="C13" s="31"/>
      <c r="D13" s="31"/>
      <c r="E13" s="31"/>
      <c r="F13" s="31"/>
      <c r="G13" s="240">
        <f>'Акт собаки R'!E12</f>
        <v>15</v>
      </c>
      <c r="H13" s="240"/>
      <c r="I13" s="31" t="s">
        <v>150</v>
      </c>
      <c r="J13" s="31"/>
      <c r="K13" s="31"/>
      <c r="L13" s="31"/>
      <c r="M13" s="31"/>
      <c r="N13" s="31"/>
      <c r="O13" s="31"/>
      <c r="P13" s="31"/>
      <c r="Q13" s="240"/>
      <c r="R13" s="240"/>
      <c r="S13" s="31"/>
      <c r="U13" s="31"/>
      <c r="Y13" s="31"/>
    </row>
    <row r="14" spans="1:26" ht="15.75" x14ac:dyDescent="0.25">
      <c r="A14" s="31"/>
      <c r="B14" s="31" t="s">
        <v>151</v>
      </c>
      <c r="C14" s="31"/>
      <c r="D14" s="31"/>
      <c r="E14" s="31"/>
      <c r="F14" s="31"/>
      <c r="G14" s="31"/>
      <c r="H14" s="240">
        <f>'Акт собаки L'!I13</f>
        <v>30</v>
      </c>
      <c r="I14" s="240"/>
      <c r="J14" s="31" t="s">
        <v>150</v>
      </c>
      <c r="L14" s="31"/>
      <c r="M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6" ht="15.75" x14ac:dyDescent="0.25">
      <c r="A15" s="31"/>
      <c r="B15" s="31" t="s">
        <v>152</v>
      </c>
      <c r="C15" s="31"/>
      <c r="D15" s="31"/>
      <c r="E15" s="31"/>
      <c r="F15" s="31"/>
      <c r="G15" s="31"/>
      <c r="H15" s="240">
        <f>'Акт собаки L'!I13</f>
        <v>30</v>
      </c>
      <c r="I15" s="240"/>
      <c r="J15" s="31" t="s">
        <v>150</v>
      </c>
      <c r="L15" s="31"/>
      <c r="M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6" ht="15.75" x14ac:dyDescent="0.25">
      <c r="A16" s="49" t="s">
        <v>153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15.75" x14ac:dyDescent="0.25">
      <c r="A17" s="49"/>
      <c r="B17" s="31" t="s">
        <v>149</v>
      </c>
      <c r="C17" s="31"/>
      <c r="D17" s="31"/>
      <c r="E17" s="31"/>
      <c r="G17" s="240">
        <f>'Акт коты R'!E13</f>
        <v>8</v>
      </c>
      <c r="H17" s="240"/>
      <c r="I17" s="31" t="s">
        <v>150</v>
      </c>
      <c r="J17" s="31"/>
      <c r="K17" s="31"/>
      <c r="L17" s="31"/>
      <c r="M17" s="31"/>
      <c r="N17" s="31"/>
      <c r="O17" s="31"/>
      <c r="P17" s="31"/>
      <c r="Q17" s="240"/>
      <c r="R17" s="240"/>
      <c r="S17" s="31"/>
      <c r="T17" s="31"/>
      <c r="V17" s="31"/>
    </row>
    <row r="18" spans="1:25" ht="15.75" x14ac:dyDescent="0.25">
      <c r="A18" s="49"/>
      <c r="B18" s="31" t="s">
        <v>154</v>
      </c>
      <c r="C18" s="31"/>
      <c r="D18" s="31"/>
      <c r="E18" s="31"/>
      <c r="F18" s="31"/>
      <c r="G18" s="31"/>
      <c r="H18" s="31"/>
      <c r="I18" s="31"/>
      <c r="J18" s="240">
        <f>'Акт коты PCHCh'!E13</f>
        <v>10</v>
      </c>
      <c r="K18" s="240"/>
      <c r="L18" s="31" t="s">
        <v>150</v>
      </c>
      <c r="N18" s="31"/>
      <c r="O18" s="31"/>
      <c r="S18" s="31"/>
      <c r="T18" s="31"/>
      <c r="U18" s="31"/>
      <c r="V18" s="31"/>
      <c r="W18" s="31"/>
      <c r="X18" s="31"/>
      <c r="Y18" s="31"/>
    </row>
    <row r="19" spans="1:25" ht="15.75" x14ac:dyDescent="0.25">
      <c r="A19" s="49"/>
      <c r="B19" s="31" t="s">
        <v>155</v>
      </c>
      <c r="C19" s="31"/>
      <c r="D19" s="31"/>
      <c r="E19" s="31"/>
      <c r="F19" s="31"/>
      <c r="G19" s="31"/>
      <c r="H19" s="31"/>
      <c r="I19" s="31"/>
      <c r="J19" s="240">
        <f>J18</f>
        <v>10</v>
      </c>
      <c r="K19" s="240"/>
      <c r="L19" s="31" t="s">
        <v>150</v>
      </c>
      <c r="N19" s="31"/>
      <c r="O19" s="31"/>
      <c r="S19" s="31"/>
      <c r="T19" s="31"/>
      <c r="U19" s="31"/>
      <c r="V19" s="31"/>
      <c r="W19" s="31"/>
      <c r="X19" s="31"/>
      <c r="Y19" s="31"/>
    </row>
    <row r="20" spans="1:25" ht="18.75" x14ac:dyDescent="0.3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1:25" ht="18.75" x14ac:dyDescent="0.3">
      <c r="J21" s="253"/>
      <c r="K21" s="253"/>
      <c r="L21" s="253"/>
      <c r="M21" s="253"/>
      <c r="N21" s="253"/>
      <c r="O21" s="51"/>
      <c r="Q21" s="252" t="s">
        <v>156</v>
      </c>
      <c r="R21" s="252"/>
      <c r="S21" s="252"/>
      <c r="T21" s="252"/>
      <c r="U21" s="252"/>
      <c r="V21" s="252"/>
      <c r="W21" s="252"/>
      <c r="X21" s="252"/>
      <c r="Y21" s="252"/>
    </row>
  </sheetData>
  <mergeCells count="29">
    <mergeCell ref="R8:U9"/>
    <mergeCell ref="V8:Z9"/>
    <mergeCell ref="B10:E10"/>
    <mergeCell ref="F10:I10"/>
    <mergeCell ref="J10:M10"/>
    <mergeCell ref="N10:Q10"/>
    <mergeCell ref="R10:U10"/>
    <mergeCell ref="V10:Z10"/>
    <mergeCell ref="A8:A9"/>
    <mergeCell ref="B8:E9"/>
    <mergeCell ref="F8:I9"/>
    <mergeCell ref="J8:M9"/>
    <mergeCell ref="N8:Q9"/>
    <mergeCell ref="Q13:R13"/>
    <mergeCell ref="H14:I14"/>
    <mergeCell ref="Q21:Y21"/>
    <mergeCell ref="H15:I15"/>
    <mergeCell ref="G17:H17"/>
    <mergeCell ref="Q17:R17"/>
    <mergeCell ref="J18:K18"/>
    <mergeCell ref="J19:K19"/>
    <mergeCell ref="J21:N21"/>
    <mergeCell ref="G13:H13"/>
    <mergeCell ref="A1:Y1"/>
    <mergeCell ref="A5:D5"/>
    <mergeCell ref="E5:I5"/>
    <mergeCell ref="M5:N5"/>
    <mergeCell ref="D3:I3"/>
    <mergeCell ref="J3:K3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S65"/>
  <sheetViews>
    <sheetView topLeftCell="A37" workbookViewId="0">
      <selection activeCell="A46" sqref="A46:XFD46"/>
    </sheetView>
  </sheetViews>
  <sheetFormatPr defaultRowHeight="15" x14ac:dyDescent="0.25"/>
  <cols>
    <col min="1" max="1" width="3.28515625" customWidth="1"/>
    <col min="2" max="2" width="11.85546875" customWidth="1"/>
    <col min="3" max="4" width="3.28515625" customWidth="1"/>
    <col min="5" max="5" width="8" customWidth="1"/>
    <col min="6" max="42" width="3.28515625" customWidth="1"/>
    <col min="44" max="44" width="5" customWidth="1"/>
  </cols>
  <sheetData>
    <row r="1" spans="1:45" ht="15.75" x14ac:dyDescent="0.25">
      <c r="AB1" s="28" t="s">
        <v>115</v>
      </c>
    </row>
    <row r="2" spans="1:45" ht="15.75" x14ac:dyDescent="0.25">
      <c r="V2" s="52" t="s">
        <v>108</v>
      </c>
      <c r="W2" t="s">
        <v>109</v>
      </c>
      <c r="AB2" s="28" t="s">
        <v>113</v>
      </c>
      <c r="AI2" s="63" t="s">
        <v>176</v>
      </c>
      <c r="AQ2" s="107" t="s">
        <v>250</v>
      </c>
      <c r="AS2" t="s">
        <v>251</v>
      </c>
    </row>
    <row r="3" spans="1:45" ht="15.75" x14ac:dyDescent="0.25">
      <c r="A3" s="43" t="s">
        <v>161</v>
      </c>
      <c r="B3" s="1"/>
      <c r="C3" s="1"/>
      <c r="D3" s="1"/>
      <c r="E3" s="1"/>
      <c r="F3" s="1"/>
      <c r="G3" s="1"/>
      <c r="H3" s="1"/>
      <c r="N3" s="1"/>
      <c r="O3" s="1"/>
      <c r="Q3" s="223"/>
      <c r="R3" s="223"/>
      <c r="S3" s="223"/>
      <c r="V3" s="52" t="s">
        <v>110</v>
      </c>
      <c r="W3" s="1" t="s">
        <v>112</v>
      </c>
      <c r="AB3" s="28" t="s">
        <v>118</v>
      </c>
      <c r="AI3" s="63" t="s">
        <v>183</v>
      </c>
      <c r="AQ3" s="107">
        <v>1</v>
      </c>
      <c r="AS3" s="107">
        <v>2</v>
      </c>
    </row>
    <row r="4" spans="1:45" ht="15.75" x14ac:dyDescent="0.25">
      <c r="A4" s="43" t="s">
        <v>163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164</v>
      </c>
      <c r="AB4" s="28" t="s">
        <v>157</v>
      </c>
      <c r="AI4" s="63" t="s">
        <v>184</v>
      </c>
      <c r="AQ4" s="107">
        <v>21</v>
      </c>
      <c r="AS4" s="107">
        <v>3</v>
      </c>
    </row>
    <row r="5" spans="1:45" ht="15.75" x14ac:dyDescent="0.25">
      <c r="A5" s="43" t="s">
        <v>165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8" t="s">
        <v>114</v>
      </c>
      <c r="AI5" s="63" t="s">
        <v>177</v>
      </c>
      <c r="AQ5" s="107">
        <v>31</v>
      </c>
      <c r="AS5" s="107">
        <v>4</v>
      </c>
    </row>
    <row r="6" spans="1:45" ht="15.75" x14ac:dyDescent="0.25">
      <c r="A6" s="1" t="s">
        <v>245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135</v>
      </c>
      <c r="N6" s="1"/>
      <c r="O6" s="18"/>
      <c r="P6" s="19"/>
      <c r="Q6" s="224" t="s">
        <v>240</v>
      </c>
      <c r="R6" s="224"/>
      <c r="S6" s="224"/>
      <c r="AB6" s="28" t="s">
        <v>117</v>
      </c>
      <c r="AI6" s="63" t="s">
        <v>160</v>
      </c>
      <c r="AQ6" s="107">
        <v>41</v>
      </c>
      <c r="AS6" s="107">
        <v>22</v>
      </c>
    </row>
    <row r="7" spans="1:45" ht="15.75" x14ac:dyDescent="0.25">
      <c r="A7" s="1"/>
      <c r="B7" s="1" t="s">
        <v>122</v>
      </c>
      <c r="C7" s="1"/>
      <c r="D7" s="1"/>
      <c r="E7" s="1"/>
      <c r="F7" s="224" t="s">
        <v>189</v>
      </c>
      <c r="G7" s="224"/>
      <c r="H7" s="224"/>
      <c r="I7" s="16"/>
      <c r="J7" s="17"/>
      <c r="K7" s="28" t="s">
        <v>134</v>
      </c>
      <c r="L7" s="17"/>
      <c r="M7" s="17"/>
      <c r="N7" s="1"/>
      <c r="O7" s="18"/>
      <c r="P7" s="19"/>
      <c r="R7" s="42" t="s">
        <v>21</v>
      </c>
      <c r="S7" s="19" t="s">
        <v>76</v>
      </c>
      <c r="AB7" s="28" t="s">
        <v>162</v>
      </c>
      <c r="AI7" s="63" t="s">
        <v>175</v>
      </c>
      <c r="AQ7" s="107">
        <v>51</v>
      </c>
      <c r="AS7" s="107">
        <v>23</v>
      </c>
    </row>
    <row r="8" spans="1:45" ht="15.75" x14ac:dyDescent="0.25">
      <c r="A8" s="1"/>
      <c r="B8" s="1"/>
      <c r="C8" s="1"/>
      <c r="D8" s="1"/>
      <c r="E8" s="1"/>
      <c r="F8" s="93"/>
      <c r="G8" s="93"/>
      <c r="H8" s="93"/>
      <c r="I8" s="16"/>
      <c r="J8" s="17"/>
      <c r="K8" s="28"/>
      <c r="L8" s="17"/>
      <c r="M8" s="17"/>
      <c r="N8" s="1"/>
      <c r="O8" s="18"/>
      <c r="P8" s="19"/>
      <c r="R8" s="42"/>
      <c r="S8" s="19"/>
      <c r="AB8" s="28" t="s">
        <v>130</v>
      </c>
      <c r="AI8" s="63" t="s">
        <v>179</v>
      </c>
      <c r="AQ8" s="107">
        <v>61</v>
      </c>
      <c r="AS8" s="107">
        <v>24</v>
      </c>
    </row>
    <row r="9" spans="1:45" ht="15.75" x14ac:dyDescent="0.25">
      <c r="A9" s="1"/>
      <c r="B9" s="1"/>
      <c r="C9" s="1"/>
      <c r="D9" s="1"/>
      <c r="E9" s="1"/>
      <c r="F9" s="93"/>
      <c r="G9" s="93"/>
      <c r="H9" s="93"/>
      <c r="I9" s="16"/>
      <c r="J9" s="17"/>
      <c r="K9" s="28"/>
      <c r="L9" s="17"/>
      <c r="M9" s="17"/>
      <c r="N9" s="1"/>
      <c r="O9" s="18"/>
      <c r="P9" s="19"/>
      <c r="R9" s="42"/>
      <c r="S9" s="19"/>
      <c r="AB9" s="28" t="s">
        <v>107</v>
      </c>
      <c r="AI9" s="63" t="s">
        <v>174</v>
      </c>
      <c r="AQ9" s="107">
        <v>71</v>
      </c>
      <c r="AS9" s="107">
        <v>32</v>
      </c>
    </row>
    <row r="10" spans="1:45" ht="15.75" x14ac:dyDescent="0.25">
      <c r="A10" s="43" t="s">
        <v>166</v>
      </c>
      <c r="B10" s="10"/>
      <c r="C10" s="1"/>
      <c r="D10" s="1"/>
      <c r="E10" s="1"/>
      <c r="F10" s="1"/>
      <c r="G10" s="16"/>
      <c r="H10" s="16"/>
      <c r="AB10" s="28" t="s">
        <v>129</v>
      </c>
      <c r="AI10" s="63" t="s">
        <v>178</v>
      </c>
      <c r="AQ10" s="107">
        <v>81</v>
      </c>
      <c r="AS10" s="107">
        <v>33</v>
      </c>
    </row>
    <row r="11" spans="1:45" ht="15.75" x14ac:dyDescent="0.25">
      <c r="A11" s="43" t="s">
        <v>167</v>
      </c>
      <c r="B11" s="10"/>
      <c r="C11" s="1"/>
      <c r="D11" s="1"/>
      <c r="E11" s="1"/>
      <c r="F11" s="1"/>
      <c r="G11" s="16"/>
      <c r="H11" s="16"/>
      <c r="AB11" s="28" t="s">
        <v>116</v>
      </c>
      <c r="AI11" s="63" t="s">
        <v>132</v>
      </c>
      <c r="AQ11" s="107">
        <v>91</v>
      </c>
      <c r="AS11" s="107">
        <v>34</v>
      </c>
    </row>
    <row r="12" spans="1:45" ht="15.75" x14ac:dyDescent="0.25">
      <c r="A12" s="43" t="s">
        <v>168</v>
      </c>
      <c r="B12" s="10"/>
      <c r="C12" s="1"/>
      <c r="D12" s="1"/>
      <c r="E12" s="1"/>
      <c r="F12" s="1"/>
      <c r="G12" s="16"/>
      <c r="H12" s="16"/>
      <c r="AB12" s="28" t="s">
        <v>111</v>
      </c>
      <c r="AI12" s="63" t="s">
        <v>180</v>
      </c>
      <c r="AQ12" s="107">
        <v>101</v>
      </c>
      <c r="AS12" s="107">
        <v>42</v>
      </c>
    </row>
    <row r="13" spans="1:45" ht="15.75" x14ac:dyDescent="0.25">
      <c r="A13" s="43" t="s">
        <v>169</v>
      </c>
      <c r="B13" s="10"/>
      <c r="C13" s="1"/>
      <c r="D13" s="1"/>
      <c r="E13" s="1"/>
      <c r="F13" s="1"/>
      <c r="G13" s="16"/>
      <c r="H13" s="16"/>
      <c r="AB13" s="28" t="s">
        <v>131</v>
      </c>
      <c r="AQ13" s="107">
        <v>121</v>
      </c>
      <c r="AS13" s="107">
        <v>43</v>
      </c>
    </row>
    <row r="14" spans="1:45" ht="15.75" x14ac:dyDescent="0.25">
      <c r="A14" s="43"/>
      <c r="B14" s="10"/>
      <c r="C14" s="1"/>
      <c r="D14" s="1"/>
      <c r="E14" s="1"/>
      <c r="F14" s="1"/>
      <c r="G14" s="16"/>
      <c r="H14" s="16"/>
      <c r="AB14" s="28" t="s">
        <v>139</v>
      </c>
      <c r="AQ14" s="107">
        <v>131</v>
      </c>
      <c r="AS14" s="107">
        <v>44</v>
      </c>
    </row>
    <row r="15" spans="1:45" ht="15.75" x14ac:dyDescent="0.25">
      <c r="A15" s="43"/>
      <c r="B15" s="1"/>
      <c r="C15" s="1"/>
      <c r="D15" s="1"/>
      <c r="E15" s="1"/>
      <c r="F15" s="54"/>
      <c r="G15" s="29"/>
      <c r="H15" s="29"/>
      <c r="L15" s="28"/>
      <c r="M15" s="63"/>
      <c r="N15" s="28"/>
      <c r="O15" s="28"/>
      <c r="AB15" s="28" t="s">
        <v>158</v>
      </c>
      <c r="AQ15" s="107">
        <v>141</v>
      </c>
      <c r="AS15" s="107">
        <v>52</v>
      </c>
    </row>
    <row r="16" spans="1:45" ht="15.75" x14ac:dyDescent="0.25">
      <c r="A16" s="64"/>
      <c r="B16" s="45"/>
      <c r="C16" s="39"/>
      <c r="D16" s="39"/>
      <c r="E16" s="39"/>
      <c r="F16" s="39"/>
      <c r="G16" s="46"/>
      <c r="H16" s="46"/>
      <c r="L16" s="28"/>
      <c r="M16" s="63"/>
      <c r="N16" s="28"/>
      <c r="O16" s="28"/>
      <c r="AB16" s="28" t="s">
        <v>181</v>
      </c>
      <c r="AQ16" s="107">
        <v>151</v>
      </c>
      <c r="AS16" s="107">
        <v>53</v>
      </c>
    </row>
    <row r="17" spans="1:45" ht="15.75" x14ac:dyDescent="0.25">
      <c r="A17" s="64"/>
      <c r="B17" s="39"/>
      <c r="C17" s="39"/>
      <c r="D17" s="39"/>
      <c r="E17" s="39"/>
      <c r="F17" s="55"/>
      <c r="G17" s="47"/>
      <c r="H17" s="47"/>
      <c r="L17" s="28"/>
      <c r="M17" s="63"/>
      <c r="N17" s="28"/>
      <c r="O17" s="28"/>
      <c r="AB17" s="63" t="s">
        <v>182</v>
      </c>
      <c r="AQ17" s="107">
        <v>161</v>
      </c>
      <c r="AS17" s="107">
        <v>54</v>
      </c>
    </row>
    <row r="18" spans="1:45" ht="15.75" x14ac:dyDescent="0.25">
      <c r="A18" s="64"/>
      <c r="B18" s="39"/>
      <c r="C18" s="39"/>
      <c r="D18" s="39"/>
      <c r="E18" s="39"/>
      <c r="F18" s="94"/>
      <c r="G18" s="47"/>
      <c r="H18" s="47"/>
      <c r="L18" s="28"/>
      <c r="M18" s="63"/>
      <c r="N18" s="28"/>
      <c r="O18" s="28"/>
      <c r="AQ18" s="107">
        <v>171</v>
      </c>
      <c r="AS18" s="107">
        <v>62</v>
      </c>
    </row>
    <row r="19" spans="1:45" ht="15.75" x14ac:dyDescent="0.25">
      <c r="A19" s="1" t="s">
        <v>242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93" t="s">
        <v>243</v>
      </c>
      <c r="N19" s="193"/>
      <c r="O19" s="193"/>
      <c r="P19" s="13" t="s">
        <v>121</v>
      </c>
      <c r="Q19" s="26"/>
      <c r="R19" s="26"/>
      <c r="S19" s="1"/>
      <c r="T19" s="264">
        <v>44652</v>
      </c>
      <c r="U19" s="264"/>
      <c r="V19" s="264"/>
      <c r="AQ19" s="107">
        <v>181</v>
      </c>
      <c r="AS19" s="107">
        <v>63</v>
      </c>
    </row>
    <row r="20" spans="1:45" ht="15.75" x14ac:dyDescent="0.25">
      <c r="A20" s="1"/>
      <c r="B20" s="1" t="s">
        <v>75</v>
      </c>
      <c r="C20" s="1"/>
      <c r="D20" s="1"/>
      <c r="E20" s="1"/>
      <c r="F20" s="1"/>
      <c r="G20" s="17"/>
      <c r="H20" s="17"/>
      <c r="I20" s="27">
        <v>1</v>
      </c>
      <c r="J20" s="28" t="s">
        <v>76</v>
      </c>
      <c r="K20" s="17"/>
      <c r="L20" s="1"/>
      <c r="M20" s="1"/>
      <c r="N20" s="1"/>
      <c r="O20" s="1"/>
      <c r="P20" s="17"/>
      <c r="Q20" s="17"/>
      <c r="R20" s="27"/>
      <c r="S20" s="28"/>
      <c r="T20" s="17"/>
      <c r="U20" s="1"/>
      <c r="V20" s="1"/>
      <c r="AQ20" s="107">
        <v>191</v>
      </c>
      <c r="AS20" s="107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7"/>
      <c r="J21" s="28"/>
      <c r="K21" s="17"/>
      <c r="L21" s="1"/>
      <c r="M21" s="1"/>
      <c r="N21" s="1"/>
      <c r="O21" s="1"/>
      <c r="P21" s="17"/>
      <c r="Q21" s="17"/>
      <c r="R21" s="27"/>
      <c r="S21" s="28"/>
      <c r="T21" s="17"/>
      <c r="U21" s="1"/>
      <c r="V21" s="1"/>
      <c r="AS21" s="107">
        <v>72</v>
      </c>
    </row>
    <row r="22" spans="1:45" ht="15.75" x14ac:dyDescent="0.25">
      <c r="A22" s="1" t="s">
        <v>244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93">
        <v>185827</v>
      </c>
      <c r="Q22" s="193"/>
      <c r="R22" s="193"/>
      <c r="S22" s="13" t="s">
        <v>121</v>
      </c>
      <c r="T22" s="26"/>
      <c r="U22" s="26"/>
      <c r="V22" s="1"/>
      <c r="W22" s="264">
        <v>44621</v>
      </c>
      <c r="X22" s="264"/>
      <c r="Y22" s="264"/>
      <c r="AS22" s="107">
        <v>73</v>
      </c>
    </row>
    <row r="23" spans="1:45" ht="15.75" x14ac:dyDescent="0.25">
      <c r="A23" s="1"/>
      <c r="B23" s="1" t="s">
        <v>75</v>
      </c>
      <c r="C23" s="1"/>
      <c r="D23" s="1"/>
      <c r="E23" s="1"/>
      <c r="F23" s="1"/>
      <c r="G23" s="17"/>
      <c r="H23" s="17"/>
      <c r="I23" s="27">
        <v>1</v>
      </c>
      <c r="J23" s="28" t="s">
        <v>76</v>
      </c>
      <c r="K23" s="17"/>
      <c r="L23" s="1"/>
      <c r="M23" s="1"/>
      <c r="N23" s="1"/>
      <c r="O23" s="1"/>
      <c r="P23" s="17"/>
      <c r="Q23" s="17"/>
      <c r="R23" s="27"/>
      <c r="S23" s="28"/>
      <c r="T23" s="17"/>
      <c r="U23" s="1"/>
      <c r="V23" s="1"/>
      <c r="W23" s="31"/>
      <c r="X23" s="31"/>
      <c r="AS23" s="107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7"/>
      <c r="J24" s="28"/>
      <c r="K24" s="17"/>
      <c r="L24" s="1"/>
      <c r="M24" s="1"/>
      <c r="N24" s="1"/>
      <c r="O24" s="1"/>
      <c r="P24" s="17"/>
      <c r="Q24" s="17"/>
      <c r="R24" s="27"/>
      <c r="S24" s="28"/>
      <c r="T24" s="17"/>
      <c r="U24" s="1"/>
      <c r="V24" s="1"/>
      <c r="W24" s="31"/>
      <c r="X24" s="31"/>
      <c r="AS24" s="107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7"/>
      <c r="J25" s="28"/>
      <c r="K25" s="17"/>
      <c r="L25" s="1"/>
      <c r="M25" s="1"/>
      <c r="N25" s="1"/>
      <c r="O25" s="1"/>
      <c r="P25" s="17"/>
      <c r="Q25" s="17"/>
      <c r="R25" s="27"/>
      <c r="S25" s="28"/>
      <c r="T25" s="17"/>
      <c r="U25" s="1"/>
      <c r="V25" s="1"/>
      <c r="W25" s="31"/>
      <c r="X25" s="31"/>
      <c r="AS25" s="107">
        <v>83</v>
      </c>
    </row>
    <row r="26" spans="1:45" ht="15.75" x14ac:dyDescent="0.25">
      <c r="A26" s="43" t="s">
        <v>170</v>
      </c>
      <c r="B26" s="10"/>
      <c r="C26" s="1"/>
      <c r="D26" s="1"/>
      <c r="E26" s="1"/>
      <c r="F26" s="1"/>
      <c r="G26" s="16"/>
      <c r="H26" s="16"/>
      <c r="L26" s="28"/>
      <c r="M26" s="63"/>
      <c r="N26" s="28"/>
      <c r="O26" s="28"/>
      <c r="AS26" s="107">
        <v>84</v>
      </c>
    </row>
    <row r="27" spans="1:45" ht="15.75" x14ac:dyDescent="0.25">
      <c r="A27" s="43" t="s">
        <v>171</v>
      </c>
      <c r="B27" s="10"/>
      <c r="C27" s="1"/>
      <c r="D27" s="1"/>
      <c r="E27" s="1"/>
      <c r="F27" s="1"/>
      <c r="G27" s="16"/>
      <c r="H27" s="16"/>
      <c r="M27" s="63"/>
      <c r="N27" s="28"/>
      <c r="O27" s="28"/>
      <c r="AS27" s="107">
        <v>92</v>
      </c>
    </row>
    <row r="28" spans="1:45" ht="15.75" x14ac:dyDescent="0.25">
      <c r="A28" s="43" t="s">
        <v>170</v>
      </c>
      <c r="B28" s="10"/>
      <c r="C28" s="1"/>
      <c r="D28" s="1"/>
      <c r="E28" s="1"/>
      <c r="F28" s="1"/>
      <c r="G28" s="16"/>
      <c r="H28" s="16"/>
      <c r="K28" s="63"/>
      <c r="M28" s="63"/>
      <c r="N28" s="28"/>
      <c r="O28" s="28"/>
      <c r="AS28" s="107">
        <v>93</v>
      </c>
    </row>
    <row r="29" spans="1:45" ht="15.75" x14ac:dyDescent="0.25">
      <c r="A29" s="43" t="s">
        <v>171</v>
      </c>
      <c r="B29" s="10"/>
      <c r="C29" s="1"/>
      <c r="D29" s="1"/>
      <c r="E29" s="1"/>
      <c r="F29" s="1"/>
      <c r="G29" s="16"/>
      <c r="H29" s="16"/>
      <c r="K29" s="63"/>
      <c r="M29" s="63"/>
      <c r="N29" s="28"/>
      <c r="O29" s="28"/>
      <c r="AS29" s="107">
        <v>94</v>
      </c>
    </row>
    <row r="30" spans="1:45" ht="15.75" x14ac:dyDescent="0.25">
      <c r="A30" s="43" t="s">
        <v>172</v>
      </c>
      <c r="B30" s="1"/>
      <c r="C30" s="1"/>
      <c r="D30" s="1"/>
      <c r="E30" s="1"/>
      <c r="F30" s="53"/>
      <c r="G30" s="44"/>
      <c r="H30" s="44"/>
      <c r="K30" s="63"/>
      <c r="M30" s="63"/>
      <c r="N30" s="28"/>
      <c r="O30" s="28"/>
      <c r="AS30" s="107">
        <v>102</v>
      </c>
    </row>
    <row r="31" spans="1:45" ht="15.75" x14ac:dyDescent="0.25">
      <c r="A31" s="39"/>
      <c r="B31" s="39"/>
      <c r="C31" s="39"/>
      <c r="D31" s="39"/>
      <c r="E31" s="39"/>
      <c r="F31" s="55"/>
      <c r="G31" s="47"/>
      <c r="H31" s="47"/>
      <c r="K31" s="63"/>
      <c r="M31" s="63"/>
      <c r="N31" s="28"/>
      <c r="O31" s="28"/>
      <c r="AS31" s="107">
        <v>103</v>
      </c>
    </row>
    <row r="32" spans="1:45" ht="15" customHeight="1" x14ac:dyDescent="0.25">
      <c r="A32" s="65"/>
      <c r="B32" s="1"/>
      <c r="C32" s="1"/>
      <c r="D32" s="1"/>
      <c r="E32" s="1"/>
      <c r="F32" s="53"/>
      <c r="G32" s="44"/>
      <c r="H32" s="44"/>
      <c r="K32" s="63"/>
      <c r="M32" s="63"/>
      <c r="N32" s="28"/>
      <c r="O32" s="28"/>
      <c r="AS32" s="107">
        <v>104</v>
      </c>
    </row>
    <row r="33" spans="1:45" ht="15.75" x14ac:dyDescent="0.25">
      <c r="A33" s="1" t="s">
        <v>173</v>
      </c>
      <c r="B33" s="10"/>
      <c r="C33" s="1"/>
      <c r="D33" s="1"/>
      <c r="E33" s="1"/>
      <c r="F33" s="1"/>
      <c r="G33" s="16"/>
      <c r="H33" s="16"/>
      <c r="K33" s="63"/>
      <c r="M33" s="63"/>
      <c r="N33" s="28"/>
      <c r="O33" s="28"/>
      <c r="AS33" s="107">
        <v>122</v>
      </c>
    </row>
    <row r="34" spans="1:45" ht="15.75" x14ac:dyDescent="0.25">
      <c r="A34" s="1"/>
      <c r="B34" s="1"/>
      <c r="C34" s="1"/>
      <c r="D34" s="1"/>
      <c r="E34" s="1"/>
      <c r="F34" s="44"/>
      <c r="G34" s="44"/>
      <c r="H34" s="44"/>
      <c r="K34" s="63"/>
      <c r="M34" s="63"/>
      <c r="N34" s="28"/>
      <c r="O34" s="28"/>
      <c r="AS34" s="107">
        <v>123</v>
      </c>
    </row>
    <row r="35" spans="1:45" ht="15.75" x14ac:dyDescent="0.25">
      <c r="A35" s="1" t="s">
        <v>192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29"/>
      <c r="O35" s="229"/>
      <c r="P35" s="229"/>
      <c r="Q35" s="86"/>
      <c r="S35" s="29"/>
      <c r="T35" s="31"/>
      <c r="AS35" s="107">
        <v>124</v>
      </c>
    </row>
    <row r="36" spans="1:45" ht="15.75" x14ac:dyDescent="0.25">
      <c r="A36" s="1"/>
      <c r="B36" s="1"/>
      <c r="C36" s="1"/>
      <c r="D36" s="1"/>
      <c r="E36" s="1"/>
      <c r="F36" s="229"/>
      <c r="G36" s="229"/>
      <c r="H36" s="229"/>
      <c r="I36" s="229"/>
      <c r="J36" s="10"/>
      <c r="K36" s="1"/>
      <c r="L36" s="1"/>
      <c r="M36" s="1"/>
      <c r="N36" s="1"/>
      <c r="O36" s="1"/>
      <c r="P36" s="10"/>
      <c r="Q36" s="10"/>
      <c r="R36" s="14"/>
      <c r="S36" s="1"/>
      <c r="T36" s="31"/>
      <c r="AS36" s="107">
        <v>132</v>
      </c>
    </row>
    <row r="37" spans="1:45" ht="15.75" x14ac:dyDescent="0.25">
      <c r="A37" s="39"/>
      <c r="B37" s="39"/>
      <c r="C37" s="39"/>
      <c r="D37" s="39"/>
      <c r="E37" s="39"/>
      <c r="F37" s="55"/>
      <c r="G37" s="47"/>
      <c r="H37" s="47"/>
      <c r="K37" s="63"/>
      <c r="M37" s="63"/>
      <c r="N37" s="28"/>
      <c r="O37" s="28"/>
      <c r="AS37" s="107">
        <v>133</v>
      </c>
    </row>
    <row r="38" spans="1:45" ht="15.75" x14ac:dyDescent="0.25">
      <c r="A38" s="255" t="s">
        <v>144</v>
      </c>
      <c r="B38" s="255"/>
      <c r="C38" s="255"/>
      <c r="D38" s="255"/>
      <c r="E38" s="256" t="s">
        <v>214</v>
      </c>
      <c r="F38" s="256"/>
      <c r="G38" s="256"/>
      <c r="H38" s="256"/>
      <c r="I38" s="256"/>
      <c r="J38" s="87" t="s">
        <v>145</v>
      </c>
      <c r="K38" s="87"/>
      <c r="L38" s="263" t="s">
        <v>222</v>
      </c>
      <c r="M38" s="263"/>
      <c r="N38" s="263"/>
      <c r="O38" s="90" t="s">
        <v>146</v>
      </c>
      <c r="P38" s="87"/>
      <c r="Q38" s="87" t="s">
        <v>147</v>
      </c>
      <c r="R38" s="87"/>
      <c r="S38" s="87"/>
      <c r="T38" s="87"/>
      <c r="U38" s="87"/>
      <c r="V38" s="87"/>
      <c r="W38" s="87"/>
      <c r="X38" s="87"/>
      <c r="Y38" s="87"/>
      <c r="AS38" s="107">
        <v>134</v>
      </c>
    </row>
    <row r="39" spans="1:45" ht="15.75" x14ac:dyDescent="0.25">
      <c r="A39" s="91"/>
      <c r="B39" s="90" t="s">
        <v>215</v>
      </c>
      <c r="C39" s="87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AS39" s="107">
        <v>142</v>
      </c>
    </row>
    <row r="40" spans="1:45" ht="15.75" x14ac:dyDescent="0.25">
      <c r="A40" s="91"/>
      <c r="B40" s="90" t="s">
        <v>216</v>
      </c>
      <c r="C40" s="87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AS40" s="107">
        <v>143</v>
      </c>
    </row>
    <row r="41" spans="1:45" ht="15.75" x14ac:dyDescent="0.25">
      <c r="A41" s="87" t="s">
        <v>194</v>
      </c>
      <c r="B41" s="88">
        <v>1</v>
      </c>
      <c r="C41" s="87" t="s">
        <v>195</v>
      </c>
      <c r="D41" s="87"/>
      <c r="E41" s="87"/>
      <c r="F41" s="257" t="s">
        <v>196</v>
      </c>
      <c r="G41" s="257"/>
      <c r="H41" s="257"/>
      <c r="I41" s="257"/>
      <c r="J41" s="257"/>
      <c r="K41" s="87" t="s">
        <v>197</v>
      </c>
      <c r="L41" s="257" t="s">
        <v>198</v>
      </c>
      <c r="M41" s="257"/>
      <c r="N41" s="257"/>
      <c r="O41" s="89"/>
      <c r="P41" s="90"/>
      <c r="Q41" s="87"/>
      <c r="R41" s="87"/>
      <c r="S41" s="87"/>
      <c r="T41" s="87"/>
      <c r="U41" s="87"/>
      <c r="V41" s="87"/>
      <c r="W41" s="87"/>
      <c r="X41" s="87"/>
      <c r="Y41" s="87"/>
      <c r="AS41" s="107">
        <v>144</v>
      </c>
    </row>
    <row r="42" spans="1:45" ht="15.75" x14ac:dyDescent="0.25">
      <c r="A42" s="87" t="s">
        <v>194</v>
      </c>
      <c r="B42" s="88">
        <v>1</v>
      </c>
      <c r="C42" s="87" t="s">
        <v>199</v>
      </c>
      <c r="D42" s="87"/>
      <c r="E42" s="87"/>
      <c r="F42" s="257" t="s">
        <v>200</v>
      </c>
      <c r="G42" s="257"/>
      <c r="H42" s="257"/>
      <c r="I42" s="257"/>
      <c r="J42" s="257"/>
      <c r="K42" s="87" t="s">
        <v>197</v>
      </c>
      <c r="L42" s="257" t="s">
        <v>198</v>
      </c>
      <c r="M42" s="257"/>
      <c r="N42" s="257"/>
      <c r="O42" s="89"/>
      <c r="P42" s="90"/>
      <c r="Q42" s="87"/>
      <c r="R42" s="87"/>
      <c r="S42" s="87"/>
      <c r="T42" s="87"/>
      <c r="U42" s="87"/>
      <c r="V42" s="87"/>
      <c r="W42" s="87"/>
      <c r="X42" s="87"/>
      <c r="Y42" s="87"/>
      <c r="AS42" s="107">
        <v>152</v>
      </c>
    </row>
    <row r="43" spans="1:45" ht="15" customHeight="1" x14ac:dyDescent="0.25">
      <c r="A43" s="258" t="s">
        <v>201</v>
      </c>
      <c r="B43" s="260" t="s">
        <v>202</v>
      </c>
      <c r="C43" s="260"/>
      <c r="D43" s="260"/>
      <c r="E43" s="260"/>
      <c r="F43" s="262" t="s">
        <v>203</v>
      </c>
      <c r="G43" s="262"/>
      <c r="H43" s="262"/>
      <c r="I43" s="262"/>
      <c r="J43" s="261" t="s">
        <v>204</v>
      </c>
      <c r="K43" s="261"/>
      <c r="L43" s="261"/>
      <c r="M43" s="261"/>
      <c r="N43" s="261" t="s">
        <v>205</v>
      </c>
      <c r="O43" s="261"/>
      <c r="P43" s="261"/>
      <c r="Q43" s="261"/>
      <c r="R43" s="262" t="s">
        <v>206</v>
      </c>
      <c r="S43" s="262"/>
      <c r="T43" s="262"/>
      <c r="U43" s="262"/>
      <c r="V43" s="262" t="s">
        <v>207</v>
      </c>
      <c r="W43" s="262"/>
      <c r="X43" s="262"/>
      <c r="Y43" s="262"/>
      <c r="Z43" s="262"/>
    </row>
    <row r="44" spans="1:45" x14ac:dyDescent="0.25">
      <c r="A44" s="259"/>
      <c r="B44" s="260"/>
      <c r="C44" s="260"/>
      <c r="D44" s="260"/>
      <c r="E44" s="260"/>
      <c r="F44" s="262"/>
      <c r="G44" s="262"/>
      <c r="H44" s="262"/>
      <c r="I44" s="262"/>
      <c r="J44" s="261"/>
      <c r="K44" s="261"/>
      <c r="L44" s="261"/>
      <c r="M44" s="261"/>
      <c r="N44" s="261"/>
      <c r="O44" s="261"/>
      <c r="P44" s="261"/>
      <c r="Q44" s="261"/>
      <c r="R44" s="262"/>
      <c r="S44" s="262"/>
      <c r="T44" s="262"/>
      <c r="U44" s="262"/>
      <c r="V44" s="262"/>
      <c r="W44" s="262"/>
      <c r="X44" s="262"/>
      <c r="Y44" s="262"/>
      <c r="Z44" s="262"/>
    </row>
    <row r="45" spans="1:45" ht="60" customHeight="1" x14ac:dyDescent="0.25">
      <c r="A45" s="129">
        <v>1</v>
      </c>
      <c r="B45" s="254" t="s">
        <v>208</v>
      </c>
      <c r="C45" s="254"/>
      <c r="D45" s="254"/>
      <c r="E45" s="254"/>
      <c r="F45" s="254" t="s">
        <v>223</v>
      </c>
      <c r="G45" s="254"/>
      <c r="H45" s="254"/>
      <c r="I45" s="254"/>
      <c r="J45" s="254" t="s">
        <v>209</v>
      </c>
      <c r="K45" s="254"/>
      <c r="L45" s="254"/>
      <c r="M45" s="254"/>
      <c r="N45" s="254" t="s">
        <v>210</v>
      </c>
      <c r="O45" s="254"/>
      <c r="P45" s="254"/>
      <c r="Q45" s="254"/>
      <c r="R45" s="254" t="s">
        <v>48</v>
      </c>
      <c r="S45" s="254"/>
      <c r="T45" s="254"/>
      <c r="U45" s="254"/>
      <c r="V45" s="254" t="s">
        <v>211</v>
      </c>
      <c r="W45" s="254"/>
      <c r="X45" s="254"/>
      <c r="Y45" s="254"/>
      <c r="Z45" s="254"/>
    </row>
    <row r="46" spans="1:45" ht="60" customHeight="1" x14ac:dyDescent="0.25">
      <c r="A46" s="129">
        <v>2</v>
      </c>
      <c r="B46" s="254" t="s">
        <v>217</v>
      </c>
      <c r="C46" s="254"/>
      <c r="D46" s="254"/>
      <c r="E46" s="254"/>
      <c r="F46" s="254" t="s">
        <v>218</v>
      </c>
      <c r="G46" s="254"/>
      <c r="H46" s="254"/>
      <c r="I46" s="254"/>
      <c r="J46" s="254" t="s">
        <v>219</v>
      </c>
      <c r="K46" s="254"/>
      <c r="L46" s="254"/>
      <c r="M46" s="254"/>
      <c r="N46" s="254" t="s">
        <v>220</v>
      </c>
      <c r="O46" s="254"/>
      <c r="P46" s="254"/>
      <c r="Q46" s="254"/>
      <c r="R46" s="254" t="s">
        <v>47</v>
      </c>
      <c r="S46" s="254"/>
      <c r="T46" s="254"/>
      <c r="U46" s="254"/>
      <c r="V46" s="254" t="s">
        <v>221</v>
      </c>
      <c r="W46" s="254"/>
      <c r="X46" s="254"/>
      <c r="Y46" s="254"/>
      <c r="Z46" s="254"/>
    </row>
    <row r="47" spans="1:45" ht="60" customHeight="1" x14ac:dyDescent="0.25">
      <c r="A47" s="129">
        <v>3</v>
      </c>
      <c r="B47" s="254" t="s">
        <v>363</v>
      </c>
      <c r="C47" s="254"/>
      <c r="D47" s="254"/>
      <c r="E47" s="254"/>
      <c r="F47" s="254" t="s">
        <v>227</v>
      </c>
      <c r="G47" s="254"/>
      <c r="H47" s="254"/>
      <c r="I47" s="254"/>
      <c r="J47" s="254" t="s">
        <v>225</v>
      </c>
      <c r="K47" s="254"/>
      <c r="L47" s="254"/>
      <c r="M47" s="254"/>
      <c r="N47" s="254" t="s">
        <v>228</v>
      </c>
      <c r="O47" s="254"/>
      <c r="P47" s="254"/>
      <c r="Q47" s="254"/>
      <c r="R47" s="254" t="s">
        <v>50</v>
      </c>
      <c r="S47" s="254"/>
      <c r="T47" s="254"/>
      <c r="U47" s="254"/>
      <c r="V47" s="254" t="s">
        <v>226</v>
      </c>
      <c r="W47" s="254"/>
      <c r="X47" s="254"/>
      <c r="Y47" s="254"/>
      <c r="Z47" s="254"/>
    </row>
    <row r="48" spans="1:45" ht="60" customHeight="1" x14ac:dyDescent="0.25">
      <c r="A48" s="129">
        <v>4</v>
      </c>
      <c r="B48" s="254" t="s">
        <v>212</v>
      </c>
      <c r="C48" s="254"/>
      <c r="D48" s="254"/>
      <c r="E48" s="254"/>
      <c r="F48" s="254" t="s">
        <v>213</v>
      </c>
      <c r="G48" s="254"/>
      <c r="H48" s="254"/>
      <c r="I48" s="254"/>
      <c r="J48" s="254" t="s">
        <v>225</v>
      </c>
      <c r="K48" s="254"/>
      <c r="L48" s="254"/>
      <c r="M48" s="254"/>
      <c r="N48" s="254" t="s">
        <v>224</v>
      </c>
      <c r="O48" s="254"/>
      <c r="P48" s="254"/>
      <c r="Q48" s="254"/>
      <c r="R48" s="254" t="s">
        <v>50</v>
      </c>
      <c r="S48" s="254"/>
      <c r="T48" s="254"/>
      <c r="U48" s="254"/>
      <c r="V48" s="254" t="s">
        <v>226</v>
      </c>
      <c r="W48" s="254"/>
      <c r="X48" s="254"/>
      <c r="Y48" s="254"/>
      <c r="Z48" s="254"/>
    </row>
    <row r="49" spans="1:26" ht="60" customHeight="1" x14ac:dyDescent="0.25">
      <c r="A49" s="129">
        <v>5</v>
      </c>
      <c r="B49" s="254" t="s">
        <v>229</v>
      </c>
      <c r="C49" s="254"/>
      <c r="D49" s="254"/>
      <c r="E49" s="254"/>
      <c r="F49" s="254" t="s">
        <v>230</v>
      </c>
      <c r="G49" s="254"/>
      <c r="H49" s="254"/>
      <c r="I49" s="254"/>
      <c r="J49" s="254" t="s">
        <v>225</v>
      </c>
      <c r="K49" s="254"/>
      <c r="L49" s="254"/>
      <c r="M49" s="254"/>
      <c r="N49" s="254" t="s">
        <v>231</v>
      </c>
      <c r="O49" s="254"/>
      <c r="P49" s="254"/>
      <c r="Q49" s="254"/>
      <c r="R49" s="254" t="s">
        <v>232</v>
      </c>
      <c r="S49" s="254"/>
      <c r="T49" s="254"/>
      <c r="U49" s="254"/>
      <c r="V49" s="254" t="s">
        <v>233</v>
      </c>
      <c r="W49" s="254"/>
      <c r="X49" s="254"/>
      <c r="Y49" s="254"/>
      <c r="Z49" s="254"/>
    </row>
    <row r="50" spans="1:26" ht="60" customHeight="1" x14ac:dyDescent="0.25">
      <c r="A50" s="129">
        <v>6</v>
      </c>
      <c r="B50" s="254" t="s">
        <v>234</v>
      </c>
      <c r="C50" s="254"/>
      <c r="D50" s="254"/>
      <c r="E50" s="254"/>
      <c r="F50" s="254" t="s">
        <v>235</v>
      </c>
      <c r="G50" s="254"/>
      <c r="H50" s="254"/>
      <c r="I50" s="254"/>
      <c r="J50" s="254" t="s">
        <v>236</v>
      </c>
      <c r="K50" s="254"/>
      <c r="L50" s="254"/>
      <c r="M50" s="254"/>
      <c r="N50" s="254" t="s">
        <v>237</v>
      </c>
      <c r="O50" s="254"/>
      <c r="P50" s="254"/>
      <c r="Q50" s="254"/>
      <c r="R50" s="254" t="s">
        <v>43</v>
      </c>
      <c r="S50" s="254"/>
      <c r="T50" s="254"/>
      <c r="U50" s="254"/>
      <c r="V50" s="254" t="s">
        <v>238</v>
      </c>
      <c r="W50" s="254"/>
      <c r="X50" s="254"/>
      <c r="Y50" s="254"/>
      <c r="Z50" s="254"/>
    </row>
    <row r="51" spans="1:26" ht="60" customHeight="1" x14ac:dyDescent="0.25">
      <c r="A51" s="129">
        <v>7</v>
      </c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</row>
    <row r="53" spans="1:26" ht="15" customHeight="1" x14ac:dyDescent="0.25">
      <c r="B53" s="162" t="s">
        <v>387</v>
      </c>
      <c r="C53" s="162"/>
      <c r="D53" s="162"/>
      <c r="E53" s="162"/>
      <c r="F53" s="162"/>
      <c r="G53" s="162"/>
      <c r="H53" s="159"/>
      <c r="I53" s="159"/>
      <c r="J53" s="159"/>
      <c r="K53" s="159"/>
      <c r="L53" s="159"/>
    </row>
    <row r="54" spans="1:26" ht="15" customHeight="1" x14ac:dyDescent="0.25">
      <c r="B54" s="162" t="s">
        <v>375</v>
      </c>
      <c r="C54" s="162"/>
      <c r="D54" s="162"/>
      <c r="E54" s="163" t="s">
        <v>388</v>
      </c>
      <c r="F54" s="162"/>
      <c r="G54" s="162"/>
    </row>
    <row r="55" spans="1:26" ht="15" customHeight="1" x14ac:dyDescent="0.25">
      <c r="B55" s="162" t="s">
        <v>376</v>
      </c>
      <c r="C55" s="162"/>
      <c r="D55" s="162"/>
      <c r="E55" s="164" t="s">
        <v>389</v>
      </c>
      <c r="F55" s="162"/>
      <c r="G55" s="162"/>
    </row>
    <row r="56" spans="1:26" ht="15" customHeight="1" x14ac:dyDescent="0.25">
      <c r="B56" s="162" t="s">
        <v>377</v>
      </c>
      <c r="C56" s="162"/>
      <c r="D56" s="162"/>
      <c r="E56" s="163" t="s">
        <v>390</v>
      </c>
      <c r="F56" s="162"/>
      <c r="G56" s="162"/>
    </row>
    <row r="57" spans="1:26" ht="15" customHeight="1" x14ac:dyDescent="0.25">
      <c r="B57" s="162" t="s">
        <v>378</v>
      </c>
      <c r="C57" s="162"/>
      <c r="D57" s="162"/>
      <c r="E57" s="164" t="s">
        <v>391</v>
      </c>
      <c r="F57" s="162"/>
      <c r="G57" s="162"/>
    </row>
    <row r="58" spans="1:26" ht="15" customHeight="1" x14ac:dyDescent="0.25">
      <c r="B58" s="162" t="s">
        <v>379</v>
      </c>
      <c r="C58" s="162"/>
      <c r="D58" s="162"/>
      <c r="E58" s="163" t="s">
        <v>392</v>
      </c>
      <c r="F58" s="162"/>
      <c r="G58" s="162"/>
    </row>
    <row r="59" spans="1:26" ht="15" customHeight="1" x14ac:dyDescent="0.25">
      <c r="B59" s="162" t="s">
        <v>380</v>
      </c>
      <c r="C59" s="162"/>
      <c r="D59" s="162"/>
      <c r="E59" s="164" t="s">
        <v>393</v>
      </c>
      <c r="F59" s="162"/>
      <c r="G59" s="162"/>
    </row>
    <row r="60" spans="1:26" ht="15" customHeight="1" x14ac:dyDescent="0.25">
      <c r="B60" s="162" t="s">
        <v>381</v>
      </c>
      <c r="C60" s="162"/>
      <c r="D60" s="162"/>
      <c r="E60" s="163" t="s">
        <v>394</v>
      </c>
      <c r="F60" s="162"/>
      <c r="G60" s="162"/>
    </row>
    <row r="61" spans="1:26" x14ac:dyDescent="0.25">
      <c r="B61" s="162" t="s">
        <v>382</v>
      </c>
      <c r="C61" s="162"/>
      <c r="D61" s="162"/>
      <c r="E61" s="164" t="s">
        <v>395</v>
      </c>
      <c r="F61" s="162"/>
      <c r="G61" s="162"/>
    </row>
    <row r="62" spans="1:26" x14ac:dyDescent="0.25">
      <c r="B62" s="162" t="s">
        <v>383</v>
      </c>
      <c r="E62" s="163" t="s">
        <v>396</v>
      </c>
    </row>
    <row r="63" spans="1:26" x14ac:dyDescent="0.25">
      <c r="B63" s="76" t="s">
        <v>384</v>
      </c>
      <c r="E63" s="160" t="s">
        <v>397</v>
      </c>
    </row>
    <row r="64" spans="1:26" x14ac:dyDescent="0.25">
      <c r="B64" s="76" t="s">
        <v>385</v>
      </c>
      <c r="E64" s="161" t="s">
        <v>398</v>
      </c>
    </row>
    <row r="65" spans="2:5" x14ac:dyDescent="0.25">
      <c r="B65" s="76" t="s">
        <v>386</v>
      </c>
      <c r="E65" s="165" t="s">
        <v>399</v>
      </c>
    </row>
  </sheetData>
  <sortState xmlns:xlrd2="http://schemas.microsoft.com/office/spreadsheetml/2017/richdata2" ref="M2:M37">
    <sortCondition ref="M2"/>
  </sortState>
  <mergeCells count="65">
    <mergeCell ref="V43:Z44"/>
    <mergeCell ref="R43:U44"/>
    <mergeCell ref="L38:N38"/>
    <mergeCell ref="T19:V19"/>
    <mergeCell ref="P22:R22"/>
    <mergeCell ref="W22:Y22"/>
    <mergeCell ref="F41:J41"/>
    <mergeCell ref="L41:N41"/>
    <mergeCell ref="F42:J42"/>
    <mergeCell ref="L42:N42"/>
    <mergeCell ref="A43:A44"/>
    <mergeCell ref="B43:E44"/>
    <mergeCell ref="N43:Q44"/>
    <mergeCell ref="J43:M44"/>
    <mergeCell ref="F43:I44"/>
    <mergeCell ref="Q3:S3"/>
    <mergeCell ref="N35:P35"/>
    <mergeCell ref="F36:I36"/>
    <mergeCell ref="A38:D38"/>
    <mergeCell ref="E38:I38"/>
    <mergeCell ref="M19:O19"/>
    <mergeCell ref="Q6:S6"/>
    <mergeCell ref="F7:H7"/>
    <mergeCell ref="B46:E46"/>
    <mergeCell ref="V45:Z45"/>
    <mergeCell ref="R45:U45"/>
    <mergeCell ref="R46:U46"/>
    <mergeCell ref="V46:Z46"/>
    <mergeCell ref="B45:E45"/>
    <mergeCell ref="B49:E49"/>
    <mergeCell ref="B48:E48"/>
    <mergeCell ref="R47:U47"/>
    <mergeCell ref="V47:Z47"/>
    <mergeCell ref="N48:Q48"/>
    <mergeCell ref="R48:U48"/>
    <mergeCell ref="V48:Z48"/>
    <mergeCell ref="B47:E47"/>
    <mergeCell ref="F49:I49"/>
    <mergeCell ref="J49:M49"/>
    <mergeCell ref="N49:Q49"/>
    <mergeCell ref="R49:U49"/>
    <mergeCell ref="V49:Z49"/>
    <mergeCell ref="F47:I47"/>
    <mergeCell ref="J47:M47"/>
    <mergeCell ref="N47:Q47"/>
    <mergeCell ref="F48:I48"/>
    <mergeCell ref="J48:M48"/>
    <mergeCell ref="N45:Q45"/>
    <mergeCell ref="J45:M45"/>
    <mergeCell ref="F45:I45"/>
    <mergeCell ref="F46:I46"/>
    <mergeCell ref="J46:M46"/>
    <mergeCell ref="N46:Q46"/>
    <mergeCell ref="V50:Z50"/>
    <mergeCell ref="B51:E51"/>
    <mergeCell ref="F51:I51"/>
    <mergeCell ref="J51:M51"/>
    <mergeCell ref="N51:Q51"/>
    <mergeCell ref="R51:U51"/>
    <mergeCell ref="V51:Z51"/>
    <mergeCell ref="B50:E50"/>
    <mergeCell ref="F50:I50"/>
    <mergeCell ref="J50:M50"/>
    <mergeCell ref="N50:Q50"/>
    <mergeCell ref="R50:U50"/>
  </mergeCells>
  <phoneticPr fontId="30" type="noConversion"/>
  <pageMargins left="0.7" right="0.7" top="0.75" bottom="0.75" header="0.3" footer="0.3"/>
  <pageSetup paperSize="9" orientation="portrait" horizontalDpi="4294967293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3702-0678-43F6-9BDF-FCF085C01240}">
  <dimension ref="A3:AB22"/>
  <sheetViews>
    <sheetView workbookViewId="0">
      <selection activeCell="A7" sqref="A7:V8"/>
    </sheetView>
  </sheetViews>
  <sheetFormatPr defaultRowHeight="15" x14ac:dyDescent="0.25"/>
  <cols>
    <col min="1" max="28" width="3.7109375" customWidth="1"/>
  </cols>
  <sheetData>
    <row r="3" spans="1:28" ht="15.75" x14ac:dyDescent="0.25">
      <c r="A3" s="110" t="s">
        <v>73</v>
      </c>
      <c r="B3" s="110"/>
      <c r="C3" s="110"/>
      <c r="D3" s="110"/>
      <c r="E3" s="110"/>
      <c r="F3" s="110"/>
      <c r="G3" s="110"/>
      <c r="H3" s="110"/>
      <c r="I3" s="110"/>
      <c r="J3" s="110"/>
      <c r="K3" s="114"/>
      <c r="L3" s="114"/>
      <c r="M3" s="114"/>
      <c r="N3" s="110"/>
      <c r="O3" s="110"/>
      <c r="P3" s="110"/>
      <c r="Q3" s="110"/>
      <c r="R3" s="110"/>
      <c r="S3" s="110"/>
      <c r="T3" s="110"/>
      <c r="U3" s="110"/>
      <c r="V3" s="110"/>
    </row>
    <row r="4" spans="1:28" ht="15.75" x14ac:dyDescent="0.25">
      <c r="A4" s="110" t="s">
        <v>239</v>
      </c>
      <c r="B4" s="115"/>
      <c r="C4" s="114"/>
      <c r="D4" s="114"/>
      <c r="E4" s="114"/>
      <c r="F4" s="116"/>
      <c r="G4" s="116"/>
      <c r="H4" s="116"/>
      <c r="I4" s="116"/>
      <c r="J4" s="116"/>
      <c r="K4" s="116"/>
      <c r="L4" s="116"/>
      <c r="M4" s="205" t="s">
        <v>190</v>
      </c>
      <c r="N4" s="205"/>
      <c r="O4" s="205"/>
      <c r="P4" s="114" t="s">
        <v>121</v>
      </c>
      <c r="Q4" s="117"/>
      <c r="R4" s="117"/>
      <c r="S4" s="110"/>
      <c r="T4" s="212">
        <v>44470</v>
      </c>
      <c r="U4" s="212"/>
      <c r="V4" s="212"/>
    </row>
    <row r="5" spans="1:28" ht="15.75" x14ac:dyDescent="0.25">
      <c r="A5" s="110"/>
      <c r="B5" s="110" t="s">
        <v>75</v>
      </c>
      <c r="C5" s="110"/>
      <c r="D5" s="110"/>
      <c r="E5" s="110"/>
      <c r="F5" s="110"/>
      <c r="G5" s="116"/>
      <c r="H5" s="116"/>
      <c r="I5" s="118">
        <v>2</v>
      </c>
      <c r="J5" s="208" t="str">
        <f>IF(COUNTIF(ДОЗА,I5),"доза",IF(COUNTIF(ДОЗИ,I5),"дози","доз"))</f>
        <v>дози</v>
      </c>
      <c r="K5" s="208"/>
      <c r="L5" s="116"/>
      <c r="M5" s="116"/>
      <c r="N5" s="110"/>
      <c r="O5" s="119"/>
      <c r="P5" s="120"/>
      <c r="Q5" s="120"/>
      <c r="R5" s="120"/>
      <c r="S5" s="110"/>
      <c r="T5" s="110"/>
      <c r="U5" s="110"/>
      <c r="V5" s="110"/>
    </row>
    <row r="6" spans="1:28" ht="15.75" x14ac:dyDescent="0.25">
      <c r="A6" s="110"/>
      <c r="B6" s="110"/>
      <c r="C6" s="110"/>
      <c r="D6" s="110"/>
      <c r="E6" s="110"/>
      <c r="F6" s="110"/>
      <c r="G6" s="116"/>
      <c r="H6" s="116"/>
      <c r="I6" s="118"/>
      <c r="J6" s="121"/>
      <c r="K6" s="116"/>
      <c r="L6" s="116"/>
      <c r="M6" s="116"/>
      <c r="N6" s="110"/>
      <c r="O6" s="119"/>
      <c r="P6" s="120"/>
      <c r="Q6" s="120"/>
      <c r="R6" s="120"/>
      <c r="S6" s="110"/>
      <c r="T6" s="110"/>
      <c r="U6" s="110"/>
      <c r="V6" s="110"/>
    </row>
    <row r="7" spans="1:28" ht="15.75" x14ac:dyDescent="0.25">
      <c r="A7" s="110" t="s">
        <v>242</v>
      </c>
      <c r="B7" s="111"/>
      <c r="C7" s="110"/>
      <c r="D7" s="110"/>
      <c r="E7" s="110"/>
      <c r="F7" s="110"/>
      <c r="G7" s="116"/>
      <c r="H7" s="116"/>
      <c r="I7" s="116"/>
      <c r="J7" s="116"/>
      <c r="K7" s="116"/>
      <c r="L7" s="116"/>
      <c r="M7" s="204" t="s">
        <v>243</v>
      </c>
      <c r="N7" s="204"/>
      <c r="O7" s="204"/>
      <c r="P7" s="114" t="s">
        <v>121</v>
      </c>
      <c r="Q7" s="117"/>
      <c r="R7" s="117"/>
      <c r="S7" s="110"/>
      <c r="T7" s="212">
        <v>44652</v>
      </c>
      <c r="U7" s="212"/>
      <c r="V7" s="212"/>
    </row>
    <row r="8" spans="1:28" ht="15.75" x14ac:dyDescent="0.25">
      <c r="A8" s="110"/>
      <c r="B8" s="110" t="s">
        <v>75</v>
      </c>
      <c r="C8" s="110"/>
      <c r="D8" s="110"/>
      <c r="E8" s="110"/>
      <c r="F8" s="110"/>
      <c r="G8" s="116"/>
      <c r="H8" s="116"/>
      <c r="I8" s="118">
        <v>1</v>
      </c>
      <c r="J8" s="208" t="str">
        <f>IF(COUNTIF(ДОЗА,I8),"доза",IF(COUNTIF(ДОЗИ,I8),"дози","доз"))</f>
        <v>доза</v>
      </c>
      <c r="K8" s="208"/>
      <c r="L8" s="110"/>
      <c r="M8" s="110"/>
      <c r="N8" s="110"/>
      <c r="O8" s="110"/>
      <c r="P8" s="116"/>
      <c r="Q8" s="116"/>
      <c r="R8" s="118"/>
      <c r="S8" s="121"/>
      <c r="T8" s="116"/>
      <c r="U8" s="110"/>
      <c r="V8" s="110"/>
    </row>
    <row r="9" spans="1:28" ht="15.75" x14ac:dyDescent="0.25">
      <c r="A9" s="110"/>
      <c r="B9" s="110"/>
      <c r="C9" s="110"/>
      <c r="D9" s="110"/>
      <c r="E9" s="110"/>
      <c r="F9" s="110"/>
      <c r="G9" s="116"/>
      <c r="H9" s="116"/>
      <c r="I9" s="118"/>
      <c r="J9" s="128"/>
      <c r="K9" s="128"/>
      <c r="L9" s="110"/>
      <c r="M9" s="110"/>
      <c r="N9" s="110"/>
      <c r="O9" s="110"/>
      <c r="P9" s="116"/>
      <c r="Q9" s="116"/>
      <c r="R9" s="118"/>
      <c r="S9" s="121"/>
      <c r="T9" s="116"/>
      <c r="U9" s="110"/>
      <c r="V9" s="110"/>
    </row>
    <row r="11" spans="1:28" x14ac:dyDescent="0.25">
      <c r="A11" t="s">
        <v>201</v>
      </c>
      <c r="B11" t="s">
        <v>268</v>
      </c>
    </row>
    <row r="12" spans="1:28" ht="15.75" x14ac:dyDescent="0.25">
      <c r="B12" t="s">
        <v>269</v>
      </c>
      <c r="L12" s="110" t="s">
        <v>75</v>
      </c>
      <c r="M12" s="110"/>
      <c r="N12" s="110"/>
      <c r="O12" s="110"/>
      <c r="P12" s="110"/>
      <c r="Q12" s="116"/>
      <c r="R12" s="116"/>
      <c r="S12" s="118" t="s">
        <v>270</v>
      </c>
      <c r="T12" s="208" t="str">
        <f>IF(COUNTIF(ДОЗА,S12),"доза",IF(COUNTIF(ДОЗИ,S12),"дози","доз"))</f>
        <v>доз</v>
      </c>
      <c r="U12" s="208"/>
    </row>
    <row r="14" spans="1:28" x14ac:dyDescent="0.25">
      <c r="A14" s="265">
        <v>1</v>
      </c>
      <c r="B14" s="270" t="s">
        <v>265</v>
      </c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2"/>
    </row>
    <row r="15" spans="1:28" x14ac:dyDescent="0.25">
      <c r="A15" s="266"/>
      <c r="B15" s="267" t="s">
        <v>280</v>
      </c>
      <c r="C15" s="268"/>
      <c r="D15" s="268"/>
      <c r="E15" s="268"/>
      <c r="F15" s="268"/>
      <c r="G15" s="268"/>
      <c r="H15" s="268"/>
      <c r="I15" s="269"/>
      <c r="J15" s="267" t="s">
        <v>258</v>
      </c>
      <c r="K15" s="268"/>
      <c r="L15" s="268"/>
      <c r="M15" s="268"/>
      <c r="N15" s="268"/>
      <c r="O15" s="269"/>
      <c r="P15" s="267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9"/>
    </row>
    <row r="16" spans="1:28" x14ac:dyDescent="0.25">
      <c r="A16" s="265">
        <v>2</v>
      </c>
      <c r="B16" s="267"/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9"/>
    </row>
    <row r="17" spans="1:28" x14ac:dyDescent="0.25">
      <c r="A17" s="266"/>
      <c r="B17" s="267" t="s">
        <v>280</v>
      </c>
      <c r="C17" s="268"/>
      <c r="D17" s="268"/>
      <c r="E17" s="268"/>
      <c r="F17" s="268"/>
      <c r="G17" s="268"/>
      <c r="H17" s="268"/>
      <c r="I17" s="269"/>
      <c r="J17" s="267"/>
      <c r="K17" s="268"/>
      <c r="L17" s="268"/>
      <c r="M17" s="268"/>
      <c r="N17" s="268"/>
      <c r="O17" s="269"/>
      <c r="P17" s="267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8"/>
      <c r="AB17" s="269"/>
    </row>
    <row r="18" spans="1:28" x14ac:dyDescent="0.25">
      <c r="A18" s="265">
        <v>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</row>
    <row r="19" spans="1:28" x14ac:dyDescent="0.25">
      <c r="A19" s="266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</row>
    <row r="20" spans="1:28" x14ac:dyDescent="0.25">
      <c r="A20" s="265">
        <v>4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</row>
    <row r="21" spans="1:28" x14ac:dyDescent="0.25">
      <c r="A21" s="266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</row>
    <row r="22" spans="1:28" x14ac:dyDescent="0.25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</row>
  </sheetData>
  <mergeCells count="19">
    <mergeCell ref="A20:A21"/>
    <mergeCell ref="B14:AB14"/>
    <mergeCell ref="P15:AB15"/>
    <mergeCell ref="J15:O15"/>
    <mergeCell ref="B15:I15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M4:O4"/>
    <mergeCell ref="T4:V4"/>
    <mergeCell ref="J5:K5"/>
    <mergeCell ref="M7:O7"/>
    <mergeCell ref="T7:V7"/>
  </mergeCells>
  <phoneticPr fontId="30" type="noConversion"/>
  <dataValidations count="3">
    <dataValidation type="list" allowBlank="1" showInputMessage="1" showErrorMessage="1" sqref="B14:AB14 B16:AB16" xr:uid="{727EF6AB-2551-4BE6-BBBE-1AB6B90EC700}">
      <formula1>INDIRECT("Вакцини[#Заголовки]")</formula1>
    </dataValidation>
    <dataValidation type="list" allowBlank="1" showInputMessage="1" showErrorMessage="1" sqref="J15:O15" xr:uid="{F7EA8C97-FEAE-45EF-87AE-0AB0AB82D026}">
      <formula1>INDIRECT("Вакцини["&amp;$B14&amp;"]")</formula1>
    </dataValidation>
    <dataValidation type="list" allowBlank="1" showInputMessage="1" showErrorMessage="1" sqref="J17:O17" xr:uid="{3D562233-221A-4052-BDB4-DB29FFA35515}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DAE-7CD2-4A92-92E8-4C4693C7282B}">
  <sheetPr>
    <tabColor theme="5" tint="-0.249977111117893"/>
  </sheetPr>
  <dimension ref="A2:I27"/>
  <sheetViews>
    <sheetView workbookViewId="0">
      <selection activeCell="C12" sqref="C12"/>
    </sheetView>
  </sheetViews>
  <sheetFormatPr defaultRowHeight="15" x14ac:dyDescent="0.25"/>
  <cols>
    <col min="1" max="1" width="5.5703125" style="133" customWidth="1"/>
    <col min="2" max="2" width="39.7109375" style="133" bestFit="1" customWidth="1"/>
    <col min="3" max="3" width="22.5703125" style="133" customWidth="1"/>
    <col min="4" max="5" width="9.140625" style="133"/>
    <col min="6" max="6" width="33" style="133" customWidth="1"/>
    <col min="7" max="7" width="33.7109375" style="133" customWidth="1"/>
    <col min="8" max="8" width="31.5703125" style="133" customWidth="1"/>
    <col min="9" max="9" width="34.5703125" style="133" bestFit="1" customWidth="1"/>
    <col min="10" max="16384" width="9.140625" style="133"/>
  </cols>
  <sheetData>
    <row r="2" spans="1:9" x14ac:dyDescent="0.25">
      <c r="B2" s="130" t="s">
        <v>281</v>
      </c>
      <c r="F2" s="134" t="s">
        <v>281</v>
      </c>
      <c r="G2" s="134" t="s">
        <v>255</v>
      </c>
      <c r="H2" s="134" t="s">
        <v>266</v>
      </c>
      <c r="I2" s="139" t="s">
        <v>262</v>
      </c>
    </row>
    <row r="3" spans="1:9" x14ac:dyDescent="0.25">
      <c r="B3" s="130" t="s">
        <v>255</v>
      </c>
      <c r="F3" s="130" t="s">
        <v>256</v>
      </c>
      <c r="G3" s="130" t="s">
        <v>261</v>
      </c>
      <c r="H3" s="130" t="s">
        <v>259</v>
      </c>
      <c r="I3" s="138"/>
    </row>
    <row r="4" spans="1:9" x14ac:dyDescent="0.25">
      <c r="B4" s="130" t="s">
        <v>254</v>
      </c>
      <c r="F4" s="130" t="s">
        <v>257</v>
      </c>
      <c r="G4" s="130"/>
      <c r="H4" s="130" t="s">
        <v>260</v>
      </c>
      <c r="I4" s="138"/>
    </row>
    <row r="5" spans="1:9" x14ac:dyDescent="0.25">
      <c r="B5" s="130" t="s">
        <v>262</v>
      </c>
      <c r="F5" s="130" t="s">
        <v>258</v>
      </c>
      <c r="G5" s="130"/>
      <c r="H5" s="130"/>
      <c r="I5" s="138"/>
    </row>
    <row r="6" spans="1:9" x14ac:dyDescent="0.25">
      <c r="B6" s="130" t="s">
        <v>262</v>
      </c>
    </row>
    <row r="7" spans="1:9" x14ac:dyDescent="0.25">
      <c r="B7" s="130" t="s">
        <v>263</v>
      </c>
    </row>
    <row r="8" spans="1:9" x14ac:dyDescent="0.25">
      <c r="B8" s="130" t="s">
        <v>264</v>
      </c>
    </row>
    <row r="10" spans="1:9" x14ac:dyDescent="0.25">
      <c r="A10" s="135"/>
      <c r="B10" s="131" t="s">
        <v>271</v>
      </c>
      <c r="C10" s="131" t="s">
        <v>267</v>
      </c>
      <c r="F10" s="130"/>
    </row>
    <row r="11" spans="1:9" x14ac:dyDescent="0.25">
      <c r="A11" s="136">
        <v>1</v>
      </c>
      <c r="B11" s="135" t="s">
        <v>255</v>
      </c>
      <c r="C11" s="135" t="s">
        <v>261</v>
      </c>
    </row>
    <row r="12" spans="1:9" x14ac:dyDescent="0.25">
      <c r="A12" s="136">
        <v>2</v>
      </c>
      <c r="B12" s="135" t="s">
        <v>262</v>
      </c>
      <c r="C12" s="135"/>
    </row>
    <row r="13" spans="1:9" x14ac:dyDescent="0.25">
      <c r="A13" s="136">
        <v>3</v>
      </c>
      <c r="B13" s="135"/>
      <c r="C13" s="135"/>
    </row>
    <row r="14" spans="1:9" x14ac:dyDescent="0.25">
      <c r="A14" s="136">
        <v>4</v>
      </c>
      <c r="B14" s="135"/>
      <c r="C14" s="135"/>
    </row>
    <row r="16" spans="1:9" x14ac:dyDescent="0.25">
      <c r="C16" s="130" t="s">
        <v>272</v>
      </c>
    </row>
    <row r="17" spans="3:3" x14ac:dyDescent="0.25">
      <c r="C17" s="132" t="s">
        <v>273</v>
      </c>
    </row>
    <row r="18" spans="3:3" x14ac:dyDescent="0.25">
      <c r="C18" s="130" t="s">
        <v>282</v>
      </c>
    </row>
    <row r="19" spans="3:3" x14ac:dyDescent="0.25">
      <c r="C19" s="130" t="s">
        <v>283</v>
      </c>
    </row>
    <row r="20" spans="3:3" x14ac:dyDescent="0.25">
      <c r="C20" s="132" t="s">
        <v>274</v>
      </c>
    </row>
    <row r="21" spans="3:3" x14ac:dyDescent="0.25">
      <c r="C21" s="130" t="s">
        <v>284</v>
      </c>
    </row>
    <row r="22" spans="3:3" x14ac:dyDescent="0.25">
      <c r="C22" s="130" t="s">
        <v>275</v>
      </c>
    </row>
    <row r="23" spans="3:3" x14ac:dyDescent="0.25">
      <c r="C23" s="130" t="s">
        <v>276</v>
      </c>
    </row>
    <row r="24" spans="3:3" x14ac:dyDescent="0.25">
      <c r="C24" s="130" t="s">
        <v>285</v>
      </c>
    </row>
    <row r="25" spans="3:3" x14ac:dyDescent="0.25">
      <c r="C25" s="130" t="s">
        <v>277</v>
      </c>
    </row>
    <row r="26" spans="3:3" x14ac:dyDescent="0.25">
      <c r="C26" s="130" t="s">
        <v>278</v>
      </c>
    </row>
    <row r="27" spans="3:3" x14ac:dyDescent="0.25">
      <c r="C27" s="130" t="s">
        <v>279</v>
      </c>
    </row>
  </sheetData>
  <dataValidations count="2">
    <dataValidation type="list" allowBlank="1" showInputMessage="1" showErrorMessage="1" sqref="C11:C14" xr:uid="{9749908C-2D8A-43D6-914A-944F617BB710}">
      <formula1>INDIRECT("Вакцини["&amp;$B11&amp;"]")</formula1>
    </dataValidation>
    <dataValidation type="list" allowBlank="1" showInputMessage="1" showErrorMessage="1" sqref="B11:B14" xr:uid="{B5872463-69C8-4C13-9493-BDB2EDFFCDEE}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967-C3A2-4368-93A5-F45937D62D27}">
  <sheetPr>
    <tabColor rgb="FF7030A0"/>
  </sheetPr>
  <dimension ref="B1:N5"/>
  <sheetViews>
    <sheetView topLeftCell="E1" workbookViewId="0">
      <selection activeCell="K10" sqref="K10"/>
    </sheetView>
  </sheetViews>
  <sheetFormatPr defaultRowHeight="15" x14ac:dyDescent="0.25"/>
  <cols>
    <col min="2" max="2" width="23.28515625" customWidth="1"/>
    <col min="3" max="3" width="21.42578125" customWidth="1"/>
    <col min="4" max="4" width="29.85546875" customWidth="1"/>
    <col min="5" max="5" width="21.42578125" customWidth="1"/>
    <col min="6" max="6" width="20.5703125" customWidth="1"/>
    <col min="7" max="7" width="21" customWidth="1"/>
    <col min="8" max="8" width="22" customWidth="1"/>
    <col min="9" max="9" width="36.140625" bestFit="1" customWidth="1"/>
    <col min="10" max="10" width="19.140625" customWidth="1"/>
    <col min="11" max="11" width="23.7109375" customWidth="1"/>
    <col min="12" max="12" width="16.85546875" customWidth="1"/>
    <col min="13" max="13" width="16.7109375" customWidth="1"/>
    <col min="14" max="14" width="17.42578125" customWidth="1"/>
  </cols>
  <sheetData>
    <row r="1" spans="2:14" x14ac:dyDescent="0.25">
      <c r="B1" s="140" t="s">
        <v>306</v>
      </c>
      <c r="C1" s="140" t="s">
        <v>305</v>
      </c>
      <c r="D1" s="140" t="s">
        <v>307</v>
      </c>
      <c r="E1" s="141" t="s">
        <v>303</v>
      </c>
      <c r="F1" s="141" t="s">
        <v>302</v>
      </c>
      <c r="G1" s="141" t="s">
        <v>300</v>
      </c>
      <c r="H1" s="141" t="s">
        <v>301</v>
      </c>
      <c r="I1" s="141" t="s">
        <v>293</v>
      </c>
      <c r="J1" s="141" t="s">
        <v>297</v>
      </c>
      <c r="K1" s="142" t="s">
        <v>309</v>
      </c>
      <c r="L1" s="142" t="s">
        <v>312</v>
      </c>
      <c r="M1" s="142" t="s">
        <v>313</v>
      </c>
      <c r="N1" s="142" t="s">
        <v>332</v>
      </c>
    </row>
    <row r="2" spans="2:14" x14ac:dyDescent="0.25">
      <c r="B2" s="144" t="s">
        <v>281</v>
      </c>
      <c r="C2" s="144" t="s">
        <v>255</v>
      </c>
      <c r="D2" s="144" t="s">
        <v>304</v>
      </c>
      <c r="E2" s="143" t="s">
        <v>262</v>
      </c>
      <c r="F2" s="143" t="s">
        <v>286</v>
      </c>
      <c r="G2" s="143" t="s">
        <v>264</v>
      </c>
      <c r="H2" s="143" t="s">
        <v>291</v>
      </c>
      <c r="I2" s="143" t="s">
        <v>294</v>
      </c>
      <c r="J2" s="143" t="s">
        <v>292</v>
      </c>
      <c r="K2" s="143" t="s">
        <v>308</v>
      </c>
      <c r="L2" s="143" t="s">
        <v>311</v>
      </c>
      <c r="M2" s="143" t="s">
        <v>314</v>
      </c>
      <c r="N2" s="143" t="s">
        <v>333</v>
      </c>
    </row>
    <row r="3" spans="2:14" x14ac:dyDescent="0.25">
      <c r="B3" s="130" t="s">
        <v>257</v>
      </c>
      <c r="C3" s="130" t="s">
        <v>261</v>
      </c>
      <c r="D3" s="130" t="s">
        <v>260</v>
      </c>
      <c r="E3" s="138" t="s">
        <v>288</v>
      </c>
      <c r="F3" s="138" t="s">
        <v>287</v>
      </c>
      <c r="G3" s="138" t="s">
        <v>289</v>
      </c>
      <c r="H3" s="138" t="s">
        <v>337</v>
      </c>
      <c r="I3" s="138" t="s">
        <v>295</v>
      </c>
      <c r="J3" s="138" t="s">
        <v>298</v>
      </c>
      <c r="K3" s="138" t="s">
        <v>310</v>
      </c>
      <c r="L3" s="138" t="s">
        <v>315</v>
      </c>
      <c r="M3" s="138" t="s">
        <v>317</v>
      </c>
      <c r="N3" s="138" t="s">
        <v>334</v>
      </c>
    </row>
    <row r="4" spans="2:14" x14ac:dyDescent="0.25">
      <c r="B4" s="130" t="s">
        <v>258</v>
      </c>
      <c r="C4" s="130"/>
      <c r="D4" s="130" t="s">
        <v>259</v>
      </c>
      <c r="E4" s="138" t="s">
        <v>335</v>
      </c>
      <c r="F4" s="138"/>
      <c r="G4" s="138" t="s">
        <v>336</v>
      </c>
      <c r="H4" s="138"/>
      <c r="I4" s="138" t="s">
        <v>296</v>
      </c>
      <c r="J4" s="138" t="s">
        <v>299</v>
      </c>
      <c r="K4" s="138" t="s">
        <v>316</v>
      </c>
      <c r="L4" s="138"/>
      <c r="M4" s="138"/>
      <c r="N4" s="138"/>
    </row>
    <row r="5" spans="2:14" x14ac:dyDescent="0.25">
      <c r="B5" s="130" t="s">
        <v>256</v>
      </c>
      <c r="C5" s="130"/>
      <c r="D5" s="130"/>
      <c r="E5" s="138"/>
      <c r="F5" s="138"/>
      <c r="G5" s="138" t="s">
        <v>290</v>
      </c>
      <c r="H5" s="138"/>
      <c r="I5" s="138"/>
      <c r="J5" s="138"/>
      <c r="K5" s="138"/>
      <c r="L5" s="138"/>
      <c r="M5" s="138"/>
      <c r="N5" s="138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468-B5E3-4F9B-96CC-56B9F13465D4}">
  <sheetPr>
    <tabColor rgb="FF92D050"/>
  </sheetPr>
  <dimension ref="B2:E6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3" width="18.28515625" customWidth="1"/>
    <col min="4" max="4" width="19.5703125" customWidth="1"/>
    <col min="5" max="5" width="18" customWidth="1"/>
  </cols>
  <sheetData>
    <row r="2" spans="2:5" x14ac:dyDescent="0.25">
      <c r="B2" s="146" t="s">
        <v>319</v>
      </c>
      <c r="C2" s="146" t="s">
        <v>326</v>
      </c>
      <c r="D2" s="146" t="s">
        <v>323</v>
      </c>
      <c r="E2" s="146" t="s">
        <v>331</v>
      </c>
    </row>
    <row r="3" spans="2:5" x14ac:dyDescent="0.25">
      <c r="B3" s="145" t="s">
        <v>318</v>
      </c>
      <c r="C3" s="145" t="s">
        <v>322</v>
      </c>
      <c r="D3" s="147" t="s">
        <v>321</v>
      </c>
      <c r="E3" s="147" t="s">
        <v>329</v>
      </c>
    </row>
    <row r="4" spans="2:5" x14ac:dyDescent="0.25">
      <c r="B4" s="130" t="s">
        <v>320</v>
      </c>
      <c r="C4" s="130" t="s">
        <v>324</v>
      </c>
      <c r="D4" s="137" t="s">
        <v>327</v>
      </c>
      <c r="E4" s="137" t="s">
        <v>330</v>
      </c>
    </row>
    <row r="5" spans="2:5" x14ac:dyDescent="0.25">
      <c r="B5" s="130" t="s">
        <v>338</v>
      </c>
      <c r="C5" s="130" t="s">
        <v>325</v>
      </c>
      <c r="D5" s="137" t="s">
        <v>328</v>
      </c>
      <c r="E5" s="137"/>
    </row>
    <row r="6" spans="2:5" x14ac:dyDescent="0.25">
      <c r="B6" s="130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33-0354-4C6B-9507-C8EF7B3C51E8}">
  <sheetPr>
    <tabColor rgb="FFFF0000"/>
  </sheetPr>
  <dimension ref="B2:E6"/>
  <sheetViews>
    <sheetView workbookViewId="0">
      <selection activeCell="D10" sqref="D10"/>
    </sheetView>
  </sheetViews>
  <sheetFormatPr defaultRowHeight="15" x14ac:dyDescent="0.25"/>
  <cols>
    <col min="2" max="2" width="18.42578125" customWidth="1"/>
    <col min="3" max="3" width="19.5703125" customWidth="1"/>
    <col min="4" max="4" width="17.7109375" customWidth="1"/>
    <col min="5" max="5" width="19.140625" customWidth="1"/>
  </cols>
  <sheetData>
    <row r="2" spans="2:5" x14ac:dyDescent="0.25">
      <c r="B2" s="141" t="s">
        <v>342</v>
      </c>
      <c r="C2" s="141" t="s">
        <v>347</v>
      </c>
      <c r="D2" s="141" t="s">
        <v>352</v>
      </c>
      <c r="E2" s="141" t="s">
        <v>339</v>
      </c>
    </row>
    <row r="3" spans="2:5" x14ac:dyDescent="0.25">
      <c r="B3" s="143" t="s">
        <v>343</v>
      </c>
      <c r="C3" s="143" t="s">
        <v>348</v>
      </c>
      <c r="D3" s="149" t="s">
        <v>353</v>
      </c>
      <c r="E3" s="149" t="s">
        <v>340</v>
      </c>
    </row>
    <row r="4" spans="2:5" x14ac:dyDescent="0.25">
      <c r="B4" s="150" t="s">
        <v>344</v>
      </c>
      <c r="C4" s="150" t="s">
        <v>349</v>
      </c>
      <c r="D4" s="148" t="s">
        <v>354</v>
      </c>
      <c r="E4" s="148" t="s">
        <v>341</v>
      </c>
    </row>
    <row r="5" spans="2:5" x14ac:dyDescent="0.25">
      <c r="B5" s="150" t="s">
        <v>345</v>
      </c>
      <c r="C5" s="150" t="s">
        <v>350</v>
      </c>
      <c r="D5" s="148"/>
      <c r="E5" s="148"/>
    </row>
    <row r="6" spans="2:5" x14ac:dyDescent="0.25">
      <c r="B6" s="150" t="s">
        <v>346</v>
      </c>
      <c r="C6" s="150" t="s">
        <v>351</v>
      </c>
      <c r="D6" s="148"/>
      <c r="E6" s="148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zoomScaleNormal="100" workbookViewId="0">
      <selection activeCell="W25" sqref="W25:AA25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3" t="s">
        <v>23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</row>
    <row r="2" spans="1:35" ht="18.75" x14ac:dyDescent="0.25">
      <c r="A2" s="183" t="s">
        <v>24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</row>
    <row r="3" spans="1:35" ht="18.75" x14ac:dyDescent="0.25">
      <c r="B3" s="66"/>
      <c r="C3" s="66"/>
      <c r="D3" s="66"/>
      <c r="E3" s="66"/>
      <c r="F3" s="66"/>
      <c r="G3" s="66"/>
      <c r="H3" s="66"/>
      <c r="I3" s="66"/>
      <c r="J3" s="66"/>
      <c r="K3" s="66"/>
      <c r="L3" s="66" t="s">
        <v>185</v>
      </c>
      <c r="M3" s="186" t="s">
        <v>375</v>
      </c>
      <c r="N3" s="186"/>
      <c r="O3" s="186"/>
      <c r="P3" s="186"/>
      <c r="Q3" s="186"/>
      <c r="R3" s="186"/>
      <c r="S3" s="186">
        <v>2022</v>
      </c>
      <c r="T3" s="186"/>
      <c r="U3" s="67"/>
      <c r="V3" s="67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</row>
    <row r="4" spans="1:35" ht="15" customHeight="1" x14ac:dyDescent="0.25">
      <c r="A4" s="184" t="s">
        <v>25</v>
      </c>
      <c r="B4" s="184"/>
      <c r="C4" s="184"/>
      <c r="D4" s="184"/>
      <c r="E4" s="184" t="s">
        <v>26</v>
      </c>
      <c r="F4" s="184"/>
      <c r="G4" s="184"/>
      <c r="H4" s="185" t="s">
        <v>27</v>
      </c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4" t="s">
        <v>28</v>
      </c>
      <c r="X4" s="184"/>
      <c r="Y4" s="184"/>
      <c r="Z4" s="184"/>
      <c r="AA4" s="184"/>
      <c r="AB4" s="184" t="s">
        <v>29</v>
      </c>
      <c r="AC4" s="184"/>
      <c r="AD4" s="184"/>
      <c r="AE4" s="184"/>
      <c r="AF4" s="184"/>
      <c r="AG4" s="184"/>
      <c r="AH4" s="184"/>
      <c r="AI4" s="184"/>
    </row>
    <row r="5" spans="1:35" ht="15" customHeight="1" x14ac:dyDescent="0.25">
      <c r="A5" s="184"/>
      <c r="B5" s="184"/>
      <c r="C5" s="184"/>
      <c r="D5" s="184"/>
      <c r="E5" s="184"/>
      <c r="F5" s="184"/>
      <c r="G5" s="184"/>
      <c r="H5" s="184" t="s">
        <v>30</v>
      </c>
      <c r="I5" s="184"/>
      <c r="J5" s="184"/>
      <c r="K5" s="184"/>
      <c r="L5" s="184"/>
      <c r="M5" s="184"/>
      <c r="N5" s="184" t="s">
        <v>31</v>
      </c>
      <c r="O5" s="184"/>
      <c r="P5" s="184"/>
      <c r="Q5" s="185" t="s">
        <v>32</v>
      </c>
      <c r="R5" s="185"/>
      <c r="S5" s="185"/>
      <c r="T5" s="185"/>
      <c r="U5" s="185"/>
      <c r="V5" s="185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</row>
    <row r="6" spans="1:35" ht="15" customHeight="1" x14ac:dyDescent="0.25">
      <c r="A6" s="184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185"/>
      <c r="S6" s="185"/>
      <c r="T6" s="185"/>
      <c r="U6" s="185"/>
      <c r="V6" s="185"/>
      <c r="W6" s="184"/>
      <c r="X6" s="184"/>
      <c r="Y6" s="184"/>
      <c r="Z6" s="184"/>
      <c r="AA6" s="184"/>
      <c r="AB6" s="184" t="s">
        <v>33</v>
      </c>
      <c r="AC6" s="184"/>
      <c r="AD6" s="184"/>
      <c r="AE6" s="184"/>
      <c r="AF6" s="184"/>
      <c r="AG6" s="184" t="s">
        <v>34</v>
      </c>
      <c r="AH6" s="184"/>
      <c r="AI6" s="184"/>
    </row>
    <row r="7" spans="1:35" ht="18.75" customHeight="1" x14ac:dyDescent="0.25">
      <c r="A7" s="184"/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 t="s">
        <v>35</v>
      </c>
      <c r="R7" s="185"/>
      <c r="S7" s="185"/>
      <c r="T7" s="185" t="s">
        <v>36</v>
      </c>
      <c r="U7" s="185"/>
      <c r="V7" s="185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</row>
    <row r="8" spans="1:35" ht="17.100000000000001" customHeight="1" x14ac:dyDescent="0.25">
      <c r="A8" s="187" t="s">
        <v>37</v>
      </c>
      <c r="B8" s="187"/>
      <c r="C8" s="187"/>
      <c r="D8" s="187"/>
      <c r="E8" s="187" t="s">
        <v>38</v>
      </c>
      <c r="F8" s="187"/>
      <c r="G8" s="187"/>
      <c r="H8" s="187">
        <v>1</v>
      </c>
      <c r="I8" s="187"/>
      <c r="J8" s="187"/>
      <c r="K8" s="187"/>
      <c r="L8" s="187"/>
      <c r="M8" s="187"/>
      <c r="N8" s="187">
        <v>2</v>
      </c>
      <c r="O8" s="187"/>
      <c r="P8" s="187"/>
      <c r="Q8" s="187">
        <v>3</v>
      </c>
      <c r="R8" s="187"/>
      <c r="S8" s="187"/>
      <c r="T8" s="187">
        <v>4</v>
      </c>
      <c r="U8" s="187"/>
      <c r="V8" s="187"/>
      <c r="W8" s="187">
        <v>5</v>
      </c>
      <c r="X8" s="187"/>
      <c r="Y8" s="187"/>
      <c r="Z8" s="187"/>
      <c r="AA8" s="187"/>
      <c r="AB8" s="187">
        <v>6</v>
      </c>
      <c r="AC8" s="187"/>
      <c r="AD8" s="187"/>
      <c r="AE8" s="187"/>
      <c r="AF8" s="187"/>
      <c r="AG8" s="187">
        <v>7</v>
      </c>
      <c r="AH8" s="187"/>
      <c r="AI8" s="187"/>
    </row>
    <row r="9" spans="1:35" ht="15" customHeight="1" x14ac:dyDescent="0.25">
      <c r="A9" s="188" t="s">
        <v>39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</row>
    <row r="10" spans="1:35" ht="17.100000000000001" customHeight="1" x14ac:dyDescent="0.25">
      <c r="A10" s="189" t="s">
        <v>40</v>
      </c>
      <c r="B10" s="189"/>
      <c r="C10" s="189"/>
      <c r="D10" s="189"/>
      <c r="E10" s="185">
        <v>1103</v>
      </c>
      <c r="F10" s="185"/>
      <c r="G10" s="185"/>
      <c r="H10" s="190" t="s">
        <v>41</v>
      </c>
      <c r="I10" s="190"/>
      <c r="J10" s="190"/>
      <c r="K10" s="190"/>
      <c r="L10" s="190"/>
      <c r="M10" s="190"/>
      <c r="N10" s="190" t="s">
        <v>41</v>
      </c>
      <c r="O10" s="190"/>
      <c r="P10" s="190"/>
      <c r="Q10" s="190" t="s">
        <v>41</v>
      </c>
      <c r="R10" s="190"/>
      <c r="S10" s="190"/>
      <c r="T10" s="190" t="s">
        <v>41</v>
      </c>
      <c r="U10" s="190"/>
      <c r="V10" s="190"/>
      <c r="W10" s="190" t="s">
        <v>41</v>
      </c>
      <c r="X10" s="190"/>
      <c r="Y10" s="190"/>
      <c r="Z10" s="190"/>
      <c r="AA10" s="190"/>
      <c r="AB10" s="190" t="s">
        <v>41</v>
      </c>
      <c r="AC10" s="190"/>
      <c r="AD10" s="190"/>
      <c r="AE10" s="190"/>
      <c r="AF10" s="190"/>
      <c r="AG10" s="190" t="s">
        <v>41</v>
      </c>
      <c r="AH10" s="190"/>
      <c r="AI10" s="190"/>
    </row>
    <row r="11" spans="1:35" ht="17.100000000000001" customHeight="1" x14ac:dyDescent="0.25">
      <c r="A11" s="189" t="s">
        <v>42</v>
      </c>
      <c r="B11" s="189"/>
      <c r="C11" s="189"/>
      <c r="D11" s="189"/>
      <c r="E11" s="185">
        <v>1511</v>
      </c>
      <c r="F11" s="185"/>
      <c r="G11" s="185"/>
      <c r="H11" s="190" t="s">
        <v>41</v>
      </c>
      <c r="I11" s="190"/>
      <c r="J11" s="190"/>
      <c r="K11" s="190"/>
      <c r="L11" s="190"/>
      <c r="M11" s="190"/>
      <c r="N11" s="190" t="s">
        <v>41</v>
      </c>
      <c r="O11" s="190"/>
      <c r="P11" s="190"/>
      <c r="Q11" s="190" t="s">
        <v>41</v>
      </c>
      <c r="R11" s="190"/>
      <c r="S11" s="190"/>
      <c r="T11" s="190" t="s">
        <v>41</v>
      </c>
      <c r="U11" s="190"/>
      <c r="V11" s="190"/>
      <c r="W11" s="190" t="s">
        <v>41</v>
      </c>
      <c r="X11" s="190"/>
      <c r="Y11" s="190"/>
      <c r="Z11" s="190"/>
      <c r="AA11" s="190"/>
      <c r="AB11" s="190" t="s">
        <v>41</v>
      </c>
      <c r="AC11" s="190"/>
      <c r="AD11" s="190"/>
      <c r="AE11" s="190"/>
      <c r="AF11" s="190"/>
      <c r="AG11" s="190" t="s">
        <v>41</v>
      </c>
      <c r="AH11" s="190"/>
      <c r="AI11" s="190"/>
    </row>
    <row r="12" spans="1:35" ht="17.100000000000001" customHeight="1" x14ac:dyDescent="0.25">
      <c r="A12" s="189" t="s">
        <v>43</v>
      </c>
      <c r="B12" s="189"/>
      <c r="C12" s="189"/>
      <c r="D12" s="189"/>
      <c r="E12" s="185">
        <v>1711</v>
      </c>
      <c r="F12" s="185"/>
      <c r="G12" s="185"/>
      <c r="H12" s="190" t="s">
        <v>41</v>
      </c>
      <c r="I12" s="190"/>
      <c r="J12" s="190"/>
      <c r="K12" s="190"/>
      <c r="L12" s="190"/>
      <c r="M12" s="190"/>
      <c r="N12" s="190" t="s">
        <v>41</v>
      </c>
      <c r="O12" s="190"/>
      <c r="P12" s="190"/>
      <c r="Q12" s="190" t="s">
        <v>41</v>
      </c>
      <c r="R12" s="190"/>
      <c r="S12" s="190"/>
      <c r="T12" s="190" t="s">
        <v>41</v>
      </c>
      <c r="U12" s="190"/>
      <c r="V12" s="190"/>
      <c r="W12" s="190" t="s">
        <v>41</v>
      </c>
      <c r="X12" s="190"/>
      <c r="Y12" s="190"/>
      <c r="Z12" s="190"/>
      <c r="AA12" s="190"/>
      <c r="AB12" s="190" t="s">
        <v>41</v>
      </c>
      <c r="AC12" s="190"/>
      <c r="AD12" s="190"/>
      <c r="AE12" s="190"/>
      <c r="AF12" s="190"/>
      <c r="AG12" s="190" t="s">
        <v>41</v>
      </c>
      <c r="AH12" s="190"/>
      <c r="AI12" s="190"/>
    </row>
    <row r="13" spans="1:35" ht="17.100000000000001" customHeight="1" x14ac:dyDescent="0.25">
      <c r="A13" s="189" t="s">
        <v>44</v>
      </c>
      <c r="B13" s="189"/>
      <c r="C13" s="189"/>
      <c r="D13" s="189"/>
      <c r="E13" s="185">
        <v>1657</v>
      </c>
      <c r="F13" s="185"/>
      <c r="G13" s="185"/>
      <c r="H13" s="190" t="s">
        <v>41</v>
      </c>
      <c r="I13" s="190"/>
      <c r="J13" s="190"/>
      <c r="K13" s="190"/>
      <c r="L13" s="190"/>
      <c r="M13" s="190"/>
      <c r="N13" s="190" t="s">
        <v>41</v>
      </c>
      <c r="O13" s="190"/>
      <c r="P13" s="190"/>
      <c r="Q13" s="190" t="s">
        <v>41</v>
      </c>
      <c r="R13" s="190"/>
      <c r="S13" s="190"/>
      <c r="T13" s="190" t="s">
        <v>41</v>
      </c>
      <c r="U13" s="190"/>
      <c r="V13" s="190"/>
      <c r="W13" s="190" t="s">
        <v>41</v>
      </c>
      <c r="X13" s="190"/>
      <c r="Y13" s="190"/>
      <c r="Z13" s="190"/>
      <c r="AA13" s="190"/>
      <c r="AB13" s="190" t="s">
        <v>41</v>
      </c>
      <c r="AC13" s="190"/>
      <c r="AD13" s="190"/>
      <c r="AE13" s="190"/>
      <c r="AF13" s="190"/>
      <c r="AG13" s="190" t="s">
        <v>41</v>
      </c>
      <c r="AH13" s="190"/>
      <c r="AI13" s="190"/>
    </row>
    <row r="14" spans="1:35" ht="17.100000000000001" customHeight="1" x14ac:dyDescent="0.25">
      <c r="A14" s="189" t="s">
        <v>45</v>
      </c>
      <c r="B14" s="189"/>
      <c r="C14" s="189"/>
      <c r="D14" s="189"/>
      <c r="E14" s="185">
        <v>1502</v>
      </c>
      <c r="F14" s="185"/>
      <c r="G14" s="185"/>
      <c r="H14" s="190" t="s">
        <v>41</v>
      </c>
      <c r="I14" s="190"/>
      <c r="J14" s="190"/>
      <c r="K14" s="190"/>
      <c r="L14" s="190"/>
      <c r="M14" s="190"/>
      <c r="N14" s="190" t="s">
        <v>41</v>
      </c>
      <c r="O14" s="190"/>
      <c r="P14" s="190"/>
      <c r="Q14" s="190" t="s">
        <v>41</v>
      </c>
      <c r="R14" s="190"/>
      <c r="S14" s="190"/>
      <c r="T14" s="190" t="s">
        <v>41</v>
      </c>
      <c r="U14" s="190"/>
      <c r="V14" s="190"/>
      <c r="W14" s="190" t="s">
        <v>41</v>
      </c>
      <c r="X14" s="190"/>
      <c r="Y14" s="190"/>
      <c r="Z14" s="190"/>
      <c r="AA14" s="190"/>
      <c r="AB14" s="190" t="s">
        <v>41</v>
      </c>
      <c r="AC14" s="190"/>
      <c r="AD14" s="190"/>
      <c r="AE14" s="190"/>
      <c r="AF14" s="190"/>
      <c r="AG14" s="190" t="s">
        <v>41</v>
      </c>
      <c r="AH14" s="190"/>
      <c r="AI14" s="190"/>
    </row>
    <row r="15" spans="1:35" ht="17.100000000000001" customHeight="1" x14ac:dyDescent="0.25">
      <c r="A15" s="189" t="s">
        <v>46</v>
      </c>
      <c r="B15" s="189"/>
      <c r="C15" s="189"/>
      <c r="D15" s="189"/>
      <c r="E15" s="185">
        <v>1310</v>
      </c>
      <c r="F15" s="185"/>
      <c r="G15" s="185"/>
      <c r="H15" s="190" t="s">
        <v>41</v>
      </c>
      <c r="I15" s="190"/>
      <c r="J15" s="190"/>
      <c r="K15" s="190"/>
      <c r="L15" s="190"/>
      <c r="M15" s="190"/>
      <c r="N15" s="190" t="s">
        <v>41</v>
      </c>
      <c r="O15" s="190"/>
      <c r="P15" s="190"/>
      <c r="Q15" s="190" t="s">
        <v>41</v>
      </c>
      <c r="R15" s="190"/>
      <c r="S15" s="190"/>
      <c r="T15" s="190" t="s">
        <v>41</v>
      </c>
      <c r="U15" s="190"/>
      <c r="V15" s="190"/>
      <c r="W15" s="190" t="s">
        <v>41</v>
      </c>
      <c r="X15" s="190"/>
      <c r="Y15" s="190"/>
      <c r="Z15" s="190"/>
      <c r="AA15" s="190"/>
      <c r="AB15" s="190" t="s">
        <v>41</v>
      </c>
      <c r="AC15" s="190"/>
      <c r="AD15" s="190"/>
      <c r="AE15" s="190"/>
      <c r="AF15" s="190"/>
      <c r="AG15" s="190" t="s">
        <v>41</v>
      </c>
      <c r="AH15" s="190"/>
      <c r="AI15" s="190"/>
    </row>
    <row r="16" spans="1:35" ht="17.100000000000001" customHeight="1" x14ac:dyDescent="0.25">
      <c r="A16" s="189" t="s">
        <v>47</v>
      </c>
      <c r="B16" s="189"/>
      <c r="C16" s="189"/>
      <c r="D16" s="189"/>
      <c r="E16" s="185">
        <v>1409</v>
      </c>
      <c r="F16" s="185"/>
      <c r="G16" s="185"/>
      <c r="H16" s="190" t="s">
        <v>41</v>
      </c>
      <c r="I16" s="190"/>
      <c r="J16" s="190"/>
      <c r="K16" s="190"/>
      <c r="L16" s="190"/>
      <c r="M16" s="190"/>
      <c r="N16" s="190" t="s">
        <v>41</v>
      </c>
      <c r="O16" s="190"/>
      <c r="P16" s="190"/>
      <c r="Q16" s="190" t="s">
        <v>41</v>
      </c>
      <c r="R16" s="190"/>
      <c r="S16" s="190"/>
      <c r="T16" s="190" t="s">
        <v>41</v>
      </c>
      <c r="U16" s="190"/>
      <c r="V16" s="190"/>
      <c r="W16" s="190" t="s">
        <v>41</v>
      </c>
      <c r="X16" s="190"/>
      <c r="Y16" s="190"/>
      <c r="Z16" s="190"/>
      <c r="AA16" s="190"/>
      <c r="AB16" s="190" t="s">
        <v>41</v>
      </c>
      <c r="AC16" s="190"/>
      <c r="AD16" s="190"/>
      <c r="AE16" s="190"/>
      <c r="AF16" s="190"/>
      <c r="AG16" s="190" t="s">
        <v>41</v>
      </c>
      <c r="AH16" s="190"/>
      <c r="AI16" s="190"/>
    </row>
    <row r="17" spans="1:35" ht="17.100000000000001" customHeight="1" x14ac:dyDescent="0.25">
      <c r="A17" s="189" t="s">
        <v>48</v>
      </c>
      <c r="B17" s="189"/>
      <c r="C17" s="189"/>
      <c r="D17" s="189"/>
      <c r="E17" s="185">
        <v>1714</v>
      </c>
      <c r="F17" s="185"/>
      <c r="G17" s="185"/>
      <c r="H17" s="190" t="s">
        <v>41</v>
      </c>
      <c r="I17" s="190"/>
      <c r="J17" s="190"/>
      <c r="K17" s="190"/>
      <c r="L17" s="190"/>
      <c r="M17" s="190"/>
      <c r="N17" s="190" t="s">
        <v>41</v>
      </c>
      <c r="O17" s="190"/>
      <c r="P17" s="190"/>
      <c r="Q17" s="190" t="s">
        <v>41</v>
      </c>
      <c r="R17" s="190"/>
      <c r="S17" s="190"/>
      <c r="T17" s="190" t="s">
        <v>41</v>
      </c>
      <c r="U17" s="190"/>
      <c r="V17" s="190"/>
      <c r="W17" s="190" t="s">
        <v>41</v>
      </c>
      <c r="X17" s="190"/>
      <c r="Y17" s="190"/>
      <c r="Z17" s="190"/>
      <c r="AA17" s="190"/>
      <c r="AB17" s="190" t="s">
        <v>41</v>
      </c>
      <c r="AC17" s="190"/>
      <c r="AD17" s="190"/>
      <c r="AE17" s="190"/>
      <c r="AF17" s="190"/>
      <c r="AG17" s="190" t="s">
        <v>41</v>
      </c>
      <c r="AH17" s="190"/>
      <c r="AI17" s="190"/>
    </row>
    <row r="18" spans="1:35" ht="17.100000000000001" customHeight="1" x14ac:dyDescent="0.25">
      <c r="A18" s="189" t="s">
        <v>49</v>
      </c>
      <c r="B18" s="189"/>
      <c r="C18" s="189"/>
      <c r="D18" s="189"/>
      <c r="E18" s="185">
        <v>1416</v>
      </c>
      <c r="F18" s="185"/>
      <c r="G18" s="185"/>
      <c r="H18" s="190" t="s">
        <v>41</v>
      </c>
      <c r="I18" s="190"/>
      <c r="J18" s="190"/>
      <c r="K18" s="190"/>
      <c r="L18" s="190"/>
      <c r="M18" s="190"/>
      <c r="N18" s="190" t="s">
        <v>41</v>
      </c>
      <c r="O18" s="190"/>
      <c r="P18" s="190"/>
      <c r="Q18" s="190" t="s">
        <v>41</v>
      </c>
      <c r="R18" s="190"/>
      <c r="S18" s="190"/>
      <c r="T18" s="190" t="s">
        <v>41</v>
      </c>
      <c r="U18" s="190"/>
      <c r="V18" s="190"/>
      <c r="W18" s="190" t="s">
        <v>41</v>
      </c>
      <c r="X18" s="190"/>
      <c r="Y18" s="190"/>
      <c r="Z18" s="190"/>
      <c r="AA18" s="190"/>
      <c r="AB18" s="190" t="s">
        <v>41</v>
      </c>
      <c r="AC18" s="190"/>
      <c r="AD18" s="190"/>
      <c r="AE18" s="190"/>
      <c r="AF18" s="190"/>
      <c r="AG18" s="190" t="s">
        <v>41</v>
      </c>
      <c r="AH18" s="190"/>
      <c r="AI18" s="190"/>
    </row>
    <row r="19" spans="1:35" ht="17.100000000000001" customHeight="1" x14ac:dyDescent="0.25">
      <c r="A19" s="189" t="s">
        <v>50</v>
      </c>
      <c r="B19" s="189"/>
      <c r="C19" s="189"/>
      <c r="D19" s="189"/>
      <c r="E19" s="185">
        <v>1641</v>
      </c>
      <c r="F19" s="185"/>
      <c r="G19" s="185"/>
      <c r="H19" s="190" t="s">
        <v>41</v>
      </c>
      <c r="I19" s="190"/>
      <c r="J19" s="190"/>
      <c r="K19" s="190"/>
      <c r="L19" s="190"/>
      <c r="M19" s="190"/>
      <c r="N19" s="190" t="s">
        <v>41</v>
      </c>
      <c r="O19" s="190"/>
      <c r="P19" s="190"/>
      <c r="Q19" s="190" t="s">
        <v>41</v>
      </c>
      <c r="R19" s="190"/>
      <c r="S19" s="190"/>
      <c r="T19" s="190" t="s">
        <v>41</v>
      </c>
      <c r="U19" s="190"/>
      <c r="V19" s="190"/>
      <c r="W19" s="190" t="s">
        <v>41</v>
      </c>
      <c r="X19" s="190"/>
      <c r="Y19" s="190"/>
      <c r="Z19" s="190"/>
      <c r="AA19" s="190"/>
      <c r="AB19" s="190" t="s">
        <v>41</v>
      </c>
      <c r="AC19" s="190"/>
      <c r="AD19" s="190"/>
      <c r="AE19" s="190"/>
      <c r="AF19" s="190"/>
      <c r="AG19" s="190" t="s">
        <v>41</v>
      </c>
      <c r="AH19" s="190"/>
      <c r="AI19" s="190"/>
    </row>
    <row r="20" spans="1:35" ht="15" customHeight="1" x14ac:dyDescent="0.25">
      <c r="A20" s="188" t="s">
        <v>51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</row>
    <row r="21" spans="1:35" ht="17.100000000000001" customHeight="1" x14ac:dyDescent="0.25">
      <c r="A21" s="189" t="s">
        <v>40</v>
      </c>
      <c r="B21" s="189"/>
      <c r="C21" s="189"/>
      <c r="D21" s="189"/>
      <c r="E21" s="185">
        <v>1103</v>
      </c>
      <c r="F21" s="185"/>
      <c r="G21" s="185"/>
      <c r="H21" s="190" t="s">
        <v>41</v>
      </c>
      <c r="I21" s="190"/>
      <c r="J21" s="190"/>
      <c r="K21" s="190"/>
      <c r="L21" s="190"/>
      <c r="M21" s="190"/>
      <c r="N21" s="190" t="s">
        <v>41</v>
      </c>
      <c r="O21" s="190"/>
      <c r="P21" s="190"/>
      <c r="Q21" s="190" t="s">
        <v>41</v>
      </c>
      <c r="R21" s="190"/>
      <c r="S21" s="190"/>
      <c r="T21" s="190" t="s">
        <v>41</v>
      </c>
      <c r="U21" s="190"/>
      <c r="V21" s="190"/>
      <c r="W21" s="191" t="s">
        <v>41</v>
      </c>
      <c r="X21" s="191"/>
      <c r="Y21" s="191"/>
      <c r="Z21" s="191"/>
      <c r="AA21" s="191"/>
      <c r="AB21" s="191" t="s">
        <v>41</v>
      </c>
      <c r="AC21" s="191"/>
      <c r="AD21" s="191"/>
      <c r="AE21" s="191"/>
      <c r="AF21" s="191"/>
      <c r="AG21" s="191" t="s">
        <v>41</v>
      </c>
      <c r="AH21" s="191"/>
      <c r="AI21" s="191"/>
    </row>
    <row r="22" spans="1:35" ht="17.100000000000001" customHeight="1" x14ac:dyDescent="0.25">
      <c r="A22" s="189" t="s">
        <v>47</v>
      </c>
      <c r="B22" s="189"/>
      <c r="C22" s="189"/>
      <c r="D22" s="189"/>
      <c r="E22" s="185">
        <v>1409</v>
      </c>
      <c r="F22" s="185"/>
      <c r="G22" s="185"/>
      <c r="H22" s="190">
        <v>1</v>
      </c>
      <c r="I22" s="190"/>
      <c r="J22" s="190"/>
      <c r="K22" s="190"/>
      <c r="L22" s="190"/>
      <c r="M22" s="190"/>
      <c r="N22" s="190">
        <v>1</v>
      </c>
      <c r="O22" s="190"/>
      <c r="P22" s="190"/>
      <c r="Q22" s="190" t="s">
        <v>41</v>
      </c>
      <c r="R22" s="190"/>
      <c r="S22" s="190"/>
      <c r="T22" s="190" t="s">
        <v>41</v>
      </c>
      <c r="U22" s="190"/>
      <c r="V22" s="190"/>
      <c r="W22" s="191">
        <v>1</v>
      </c>
      <c r="X22" s="191"/>
      <c r="Y22" s="191"/>
      <c r="Z22" s="191"/>
      <c r="AA22" s="191"/>
      <c r="AB22" s="191" t="s">
        <v>41</v>
      </c>
      <c r="AC22" s="191"/>
      <c r="AD22" s="191"/>
      <c r="AE22" s="191"/>
      <c r="AF22" s="191"/>
      <c r="AG22" s="191" t="s">
        <v>41</v>
      </c>
      <c r="AH22" s="191"/>
      <c r="AI22" s="191"/>
    </row>
    <row r="23" spans="1:35" ht="17.100000000000001" customHeight="1" x14ac:dyDescent="0.25">
      <c r="A23" s="189" t="s">
        <v>52</v>
      </c>
      <c r="B23" s="189"/>
      <c r="C23" s="189"/>
      <c r="D23" s="189"/>
      <c r="E23" s="185">
        <v>1713</v>
      </c>
      <c r="F23" s="185"/>
      <c r="G23" s="185"/>
      <c r="H23" s="190" t="s">
        <v>41</v>
      </c>
      <c r="I23" s="190"/>
      <c r="J23" s="190"/>
      <c r="K23" s="190"/>
      <c r="L23" s="190"/>
      <c r="M23" s="190"/>
      <c r="N23" s="190" t="s">
        <v>41</v>
      </c>
      <c r="O23" s="190"/>
      <c r="P23" s="190"/>
      <c r="Q23" s="190" t="s">
        <v>41</v>
      </c>
      <c r="R23" s="190"/>
      <c r="S23" s="190"/>
      <c r="T23" s="190" t="s">
        <v>41</v>
      </c>
      <c r="U23" s="190"/>
      <c r="V23" s="190"/>
      <c r="W23" s="191" t="s">
        <v>41</v>
      </c>
      <c r="X23" s="191"/>
      <c r="Y23" s="191"/>
      <c r="Z23" s="191"/>
      <c r="AA23" s="191"/>
      <c r="AB23" s="191" t="s">
        <v>41</v>
      </c>
      <c r="AC23" s="191"/>
      <c r="AD23" s="191"/>
      <c r="AE23" s="191"/>
      <c r="AF23" s="191"/>
      <c r="AG23" s="191" t="s">
        <v>41</v>
      </c>
      <c r="AH23" s="191"/>
      <c r="AI23" s="191"/>
    </row>
    <row r="24" spans="1:35" ht="17.100000000000001" customHeight="1" x14ac:dyDescent="0.25">
      <c r="A24" s="189" t="s">
        <v>48</v>
      </c>
      <c r="B24" s="189"/>
      <c r="C24" s="189"/>
      <c r="D24" s="189"/>
      <c r="E24" s="185">
        <v>1714</v>
      </c>
      <c r="F24" s="185"/>
      <c r="G24" s="185"/>
      <c r="H24" s="190" t="s">
        <v>41</v>
      </c>
      <c r="I24" s="190"/>
      <c r="J24" s="190"/>
      <c r="K24" s="190"/>
      <c r="L24" s="190"/>
      <c r="M24" s="190"/>
      <c r="N24" s="190" t="s">
        <v>41</v>
      </c>
      <c r="O24" s="190"/>
      <c r="P24" s="190"/>
      <c r="Q24" s="190" t="s">
        <v>41</v>
      </c>
      <c r="R24" s="190"/>
      <c r="S24" s="190"/>
      <c r="T24" s="190" t="s">
        <v>41</v>
      </c>
      <c r="U24" s="190"/>
      <c r="V24" s="190"/>
      <c r="W24" s="191" t="s">
        <v>41</v>
      </c>
      <c r="X24" s="191"/>
      <c r="Y24" s="191"/>
      <c r="Z24" s="191"/>
      <c r="AA24" s="191"/>
      <c r="AB24" s="191" t="s">
        <v>41</v>
      </c>
      <c r="AC24" s="191"/>
      <c r="AD24" s="191"/>
      <c r="AE24" s="191"/>
      <c r="AF24" s="191"/>
      <c r="AG24" s="191" t="s">
        <v>41</v>
      </c>
      <c r="AH24" s="191"/>
      <c r="AI24" s="191"/>
    </row>
    <row r="25" spans="1:35" ht="17.100000000000001" customHeight="1" x14ac:dyDescent="0.25">
      <c r="A25" s="189" t="s">
        <v>49</v>
      </c>
      <c r="B25" s="189"/>
      <c r="C25" s="189"/>
      <c r="D25" s="189"/>
      <c r="E25" s="185">
        <v>1416</v>
      </c>
      <c r="F25" s="185"/>
      <c r="G25" s="185"/>
      <c r="H25" s="190" t="s">
        <v>41</v>
      </c>
      <c r="I25" s="190"/>
      <c r="J25" s="190"/>
      <c r="K25" s="190"/>
      <c r="L25" s="190"/>
      <c r="M25" s="190"/>
      <c r="N25" s="190" t="s">
        <v>41</v>
      </c>
      <c r="O25" s="190"/>
      <c r="P25" s="190"/>
      <c r="Q25" s="190" t="s">
        <v>41</v>
      </c>
      <c r="R25" s="190"/>
      <c r="S25" s="190"/>
      <c r="T25" s="190" t="s">
        <v>41</v>
      </c>
      <c r="U25" s="190"/>
      <c r="V25" s="190"/>
      <c r="W25" s="191" t="s">
        <v>41</v>
      </c>
      <c r="X25" s="191"/>
      <c r="Y25" s="191"/>
      <c r="Z25" s="191"/>
      <c r="AA25" s="191"/>
      <c r="AB25" s="191" t="s">
        <v>41</v>
      </c>
      <c r="AC25" s="191"/>
      <c r="AD25" s="191"/>
      <c r="AE25" s="191"/>
      <c r="AF25" s="191"/>
      <c r="AG25" s="191" t="s">
        <v>41</v>
      </c>
      <c r="AH25" s="191"/>
      <c r="AI25" s="191"/>
    </row>
    <row r="26" spans="1:35" ht="17.100000000000001" customHeight="1" x14ac:dyDescent="0.25">
      <c r="A26" s="189" t="s">
        <v>53</v>
      </c>
      <c r="B26" s="189"/>
      <c r="C26" s="189"/>
      <c r="D26" s="189"/>
      <c r="E26" s="185">
        <v>1659</v>
      </c>
      <c r="F26" s="185"/>
      <c r="G26" s="185"/>
      <c r="H26" s="190" t="s">
        <v>41</v>
      </c>
      <c r="I26" s="190"/>
      <c r="J26" s="190"/>
      <c r="K26" s="190"/>
      <c r="L26" s="190"/>
      <c r="M26" s="190"/>
      <c r="N26" s="190" t="s">
        <v>41</v>
      </c>
      <c r="O26" s="190"/>
      <c r="P26" s="190"/>
      <c r="Q26" s="190" t="s">
        <v>41</v>
      </c>
      <c r="R26" s="190"/>
      <c r="S26" s="190"/>
      <c r="T26" s="190" t="s">
        <v>41</v>
      </c>
      <c r="U26" s="190"/>
      <c r="V26" s="190"/>
      <c r="W26" s="191" t="s">
        <v>41</v>
      </c>
      <c r="X26" s="191"/>
      <c r="Y26" s="191"/>
      <c r="Z26" s="191"/>
      <c r="AA26" s="191"/>
      <c r="AB26" s="191" t="s">
        <v>41</v>
      </c>
      <c r="AC26" s="191"/>
      <c r="AD26" s="191"/>
      <c r="AE26" s="191"/>
      <c r="AF26" s="191"/>
      <c r="AG26" s="191" t="s">
        <v>41</v>
      </c>
      <c r="AH26" s="191"/>
      <c r="AI26" s="191"/>
    </row>
    <row r="27" spans="1:35" ht="17.100000000000001" customHeight="1" x14ac:dyDescent="0.25">
      <c r="A27" s="189" t="s">
        <v>45</v>
      </c>
      <c r="B27" s="189"/>
      <c r="C27" s="189"/>
      <c r="D27" s="189"/>
      <c r="E27" s="185">
        <v>1502</v>
      </c>
      <c r="F27" s="185"/>
      <c r="G27" s="185"/>
      <c r="H27" s="190" t="s">
        <v>41</v>
      </c>
      <c r="I27" s="190"/>
      <c r="J27" s="190"/>
      <c r="K27" s="190"/>
      <c r="L27" s="190"/>
      <c r="M27" s="190"/>
      <c r="N27" s="190" t="s">
        <v>41</v>
      </c>
      <c r="O27" s="190"/>
      <c r="P27" s="190"/>
      <c r="Q27" s="190" t="s">
        <v>41</v>
      </c>
      <c r="R27" s="190"/>
      <c r="S27" s="190"/>
      <c r="T27" s="190" t="s">
        <v>41</v>
      </c>
      <c r="U27" s="190"/>
      <c r="V27" s="190"/>
      <c r="W27" s="191" t="s">
        <v>41</v>
      </c>
      <c r="X27" s="191"/>
      <c r="Y27" s="191"/>
      <c r="Z27" s="191"/>
      <c r="AA27" s="191"/>
      <c r="AB27" s="191" t="s">
        <v>41</v>
      </c>
      <c r="AC27" s="191"/>
      <c r="AD27" s="191"/>
      <c r="AE27" s="191"/>
      <c r="AF27" s="191"/>
      <c r="AG27" s="191" t="s">
        <v>41</v>
      </c>
      <c r="AH27" s="191"/>
      <c r="AI27" s="191"/>
    </row>
    <row r="28" spans="1:35" ht="17.100000000000001" customHeight="1" x14ac:dyDescent="0.25">
      <c r="A28" s="189" t="s">
        <v>43</v>
      </c>
      <c r="B28" s="189"/>
      <c r="C28" s="189"/>
      <c r="D28" s="189"/>
      <c r="E28" s="185">
        <v>1711</v>
      </c>
      <c r="F28" s="185"/>
      <c r="G28" s="185"/>
      <c r="H28" s="190" t="s">
        <v>41</v>
      </c>
      <c r="I28" s="190"/>
      <c r="J28" s="190"/>
      <c r="K28" s="190"/>
      <c r="L28" s="190"/>
      <c r="M28" s="190"/>
      <c r="N28" s="190" t="s">
        <v>41</v>
      </c>
      <c r="O28" s="190"/>
      <c r="P28" s="190"/>
      <c r="Q28" s="190" t="s">
        <v>41</v>
      </c>
      <c r="R28" s="190"/>
      <c r="S28" s="190"/>
      <c r="T28" s="190" t="s">
        <v>41</v>
      </c>
      <c r="U28" s="190"/>
      <c r="V28" s="190"/>
      <c r="W28" s="191" t="s">
        <v>41</v>
      </c>
      <c r="X28" s="191"/>
      <c r="Y28" s="191"/>
      <c r="Z28" s="191"/>
      <c r="AA28" s="191"/>
      <c r="AB28" s="191" t="s">
        <v>41</v>
      </c>
      <c r="AC28" s="191"/>
      <c r="AD28" s="191"/>
      <c r="AE28" s="191"/>
      <c r="AF28" s="191"/>
      <c r="AG28" s="191" t="s">
        <v>41</v>
      </c>
      <c r="AH28" s="191"/>
      <c r="AI28" s="191"/>
    </row>
    <row r="29" spans="1:35" ht="17.100000000000001" customHeight="1" x14ac:dyDescent="0.25">
      <c r="A29" s="189" t="s">
        <v>50</v>
      </c>
      <c r="B29" s="189"/>
      <c r="C29" s="189"/>
      <c r="D29" s="189"/>
      <c r="E29" s="185">
        <v>1641</v>
      </c>
      <c r="F29" s="185"/>
      <c r="G29" s="185"/>
      <c r="H29" s="190" t="s">
        <v>41</v>
      </c>
      <c r="I29" s="190"/>
      <c r="J29" s="190"/>
      <c r="K29" s="190"/>
      <c r="L29" s="190"/>
      <c r="M29" s="190"/>
      <c r="N29" s="190" t="s">
        <v>41</v>
      </c>
      <c r="O29" s="190"/>
      <c r="P29" s="190"/>
      <c r="Q29" s="190" t="s">
        <v>41</v>
      </c>
      <c r="R29" s="190"/>
      <c r="S29" s="190"/>
      <c r="T29" s="190" t="s">
        <v>41</v>
      </c>
      <c r="U29" s="190"/>
      <c r="V29" s="190"/>
      <c r="W29" s="190" t="s">
        <v>41</v>
      </c>
      <c r="X29" s="190"/>
      <c r="Y29" s="190"/>
      <c r="Z29" s="190"/>
      <c r="AA29" s="190"/>
      <c r="AB29" s="191" t="s">
        <v>41</v>
      </c>
      <c r="AC29" s="191"/>
      <c r="AD29" s="191"/>
      <c r="AE29" s="191"/>
      <c r="AF29" s="191"/>
      <c r="AG29" s="191" t="s">
        <v>41</v>
      </c>
      <c r="AH29" s="191"/>
      <c r="AI29" s="191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92">
        <v>20</v>
      </c>
      <c r="C33" s="192"/>
      <c r="D33" s="193" t="s">
        <v>388</v>
      </c>
      <c r="E33" s="193"/>
      <c r="F33" s="193"/>
      <c r="G33" s="193"/>
      <c r="H33" s="193"/>
      <c r="I33" s="194" t="s">
        <v>433</v>
      </c>
      <c r="J33" s="194"/>
      <c r="K33" s="194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95" t="s">
        <v>56</v>
      </c>
      <c r="AC33" s="195"/>
      <c r="AD33" s="195"/>
      <c r="AE33" s="195"/>
      <c r="AF33" s="195"/>
      <c r="AG33" s="4"/>
      <c r="AH33" s="4"/>
      <c r="AI33" s="4"/>
    </row>
    <row r="34" spans="1:35" ht="15.75" x14ac:dyDescent="0.25">
      <c r="A34" s="1"/>
      <c r="B34" s="196" t="s">
        <v>57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96" t="s">
        <v>59</v>
      </c>
      <c r="AC34" s="196"/>
      <c r="AD34" s="196"/>
      <c r="AE34" s="196"/>
      <c r="AF34" s="196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96" t="s">
        <v>186</v>
      </c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B4CDA4-249A-48E6-9444-6C08309D89DD}">
          <x14:formula1>
            <xm:f>'Для выпадающих списков'!$B$54:$B$65</xm:f>
          </x14:formula1>
          <xm:sqref>M3:R3</xm:sqref>
        </x14:dataValidation>
        <x14:dataValidation type="list" allowBlank="1" showInputMessage="1" showErrorMessage="1" xr:uid="{89FB8694-2DD8-4C28-9AAB-835E6B071E23}">
          <x14:formula1>
            <xm:f>'Для выпадающих списков'!$E$54:$E$65</xm:f>
          </x14:formula1>
          <xm:sqref>D33:H33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B5" sqref="B5:G12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98" t="s">
        <v>123</v>
      </c>
      <c r="B2" s="198"/>
      <c r="C2" s="198"/>
      <c r="D2" s="198"/>
      <c r="E2" s="198"/>
      <c r="F2" s="198"/>
      <c r="G2" s="198"/>
      <c r="H2" s="56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3" t="s">
        <v>103</v>
      </c>
      <c r="B4" s="154" t="s">
        <v>104</v>
      </c>
      <c r="C4" s="154" t="s">
        <v>105</v>
      </c>
      <c r="D4" s="197" t="s">
        <v>241</v>
      </c>
      <c r="E4" s="197"/>
      <c r="F4" s="197"/>
      <c r="G4" s="197"/>
    </row>
    <row r="5" spans="1:8" ht="15.75" x14ac:dyDescent="0.25">
      <c r="A5" s="75">
        <v>1</v>
      </c>
      <c r="B5" s="84" t="s">
        <v>434</v>
      </c>
      <c r="C5" s="84" t="s">
        <v>435</v>
      </c>
      <c r="D5" s="84" t="s">
        <v>436</v>
      </c>
      <c r="E5" s="84" t="s">
        <v>356</v>
      </c>
      <c r="F5" s="84" t="s">
        <v>412</v>
      </c>
      <c r="G5" s="84" t="s">
        <v>108</v>
      </c>
    </row>
    <row r="6" spans="1:8" ht="15.75" x14ac:dyDescent="0.25">
      <c r="A6" s="78">
        <f>IF(ISBLANK(B6),"",A5+1)</f>
        <v>2</v>
      </c>
      <c r="B6" s="84" t="s">
        <v>437</v>
      </c>
      <c r="C6" s="84" t="s">
        <v>438</v>
      </c>
      <c r="D6" s="84" t="s">
        <v>411</v>
      </c>
      <c r="E6" s="84" t="s">
        <v>109</v>
      </c>
      <c r="F6" s="84" t="s">
        <v>402</v>
      </c>
      <c r="G6" s="84" t="s">
        <v>108</v>
      </c>
    </row>
    <row r="7" spans="1:8" ht="15.75" x14ac:dyDescent="0.25">
      <c r="A7" s="78">
        <f t="shared" ref="A7:A20" si="0">IF(ISBLANK(B7),"",A6+1)</f>
        <v>3</v>
      </c>
      <c r="B7" s="84" t="s">
        <v>439</v>
      </c>
      <c r="C7" s="84" t="s">
        <v>440</v>
      </c>
      <c r="D7" s="84" t="s">
        <v>441</v>
      </c>
      <c r="E7" s="84" t="s">
        <v>109</v>
      </c>
      <c r="F7" s="84" t="s">
        <v>402</v>
      </c>
      <c r="G7" s="84" t="s">
        <v>110</v>
      </c>
    </row>
    <row r="8" spans="1:8" ht="15.75" x14ac:dyDescent="0.25">
      <c r="A8" s="78">
        <f t="shared" si="0"/>
        <v>4</v>
      </c>
      <c r="B8" s="84" t="s">
        <v>442</v>
      </c>
      <c r="C8" s="84" t="s">
        <v>443</v>
      </c>
      <c r="D8" s="84" t="s">
        <v>444</v>
      </c>
      <c r="E8" s="84" t="s">
        <v>356</v>
      </c>
      <c r="F8" s="84" t="s">
        <v>400</v>
      </c>
      <c r="G8" s="84" t="s">
        <v>108</v>
      </c>
    </row>
    <row r="9" spans="1:8" ht="15.75" x14ac:dyDescent="0.25">
      <c r="A9" s="78">
        <f t="shared" si="0"/>
        <v>5</v>
      </c>
      <c r="B9" s="84" t="s">
        <v>445</v>
      </c>
      <c r="C9" s="84" t="s">
        <v>446</v>
      </c>
      <c r="D9" s="84" t="s">
        <v>447</v>
      </c>
      <c r="E9" s="84" t="s">
        <v>109</v>
      </c>
      <c r="F9" s="84" t="s">
        <v>448</v>
      </c>
      <c r="G9" s="84" t="s">
        <v>110</v>
      </c>
    </row>
    <row r="10" spans="1:8" ht="15.75" x14ac:dyDescent="0.25">
      <c r="A10" s="78">
        <f t="shared" si="0"/>
        <v>6</v>
      </c>
      <c r="B10" s="84" t="s">
        <v>449</v>
      </c>
      <c r="C10" s="84" t="s">
        <v>450</v>
      </c>
      <c r="D10" s="84" t="s">
        <v>451</v>
      </c>
      <c r="E10" s="84" t="s">
        <v>356</v>
      </c>
      <c r="F10" s="84" t="s">
        <v>400</v>
      </c>
      <c r="G10" s="84" t="s">
        <v>108</v>
      </c>
    </row>
    <row r="11" spans="1:8" ht="15.75" x14ac:dyDescent="0.25">
      <c r="A11" s="81">
        <f t="shared" si="0"/>
        <v>7</v>
      </c>
      <c r="B11" s="84" t="s">
        <v>452</v>
      </c>
      <c r="C11" s="84" t="s">
        <v>453</v>
      </c>
      <c r="D11" s="84" t="s">
        <v>454</v>
      </c>
      <c r="E11" s="84" t="s">
        <v>109</v>
      </c>
      <c r="F11" s="84" t="s">
        <v>400</v>
      </c>
      <c r="G11" s="84" t="s">
        <v>108</v>
      </c>
    </row>
    <row r="12" spans="1:8" ht="15.75" x14ac:dyDescent="0.25">
      <c r="A12" s="92">
        <f t="shared" si="0"/>
        <v>8</v>
      </c>
      <c r="B12" s="84" t="s">
        <v>455</v>
      </c>
      <c r="C12" s="84" t="s">
        <v>456</v>
      </c>
      <c r="D12" s="84" t="s">
        <v>457</v>
      </c>
      <c r="E12" s="84" t="s">
        <v>109</v>
      </c>
      <c r="F12" s="84" t="s">
        <v>401</v>
      </c>
      <c r="G12" s="84" t="s">
        <v>108</v>
      </c>
    </row>
    <row r="13" spans="1:8" ht="15.75" x14ac:dyDescent="0.25">
      <c r="A13" s="92" t="str">
        <f>IF(ISBLANK(B13),"",A12+1)</f>
        <v/>
      </c>
      <c r="B13" s="84"/>
      <c r="C13" s="84"/>
      <c r="D13" s="84"/>
      <c r="E13" s="84"/>
      <c r="F13" s="84"/>
      <c r="G13" s="84"/>
    </row>
    <row r="14" spans="1:8" ht="15.75" x14ac:dyDescent="0.25">
      <c r="A14" s="92" t="str">
        <f t="shared" si="0"/>
        <v/>
      </c>
      <c r="B14" s="84"/>
      <c r="C14" s="84"/>
      <c r="D14" s="84"/>
      <c r="E14" s="84"/>
      <c r="F14" s="84"/>
      <c r="G14" s="84"/>
    </row>
    <row r="15" spans="1:8" ht="15.75" x14ac:dyDescent="0.25">
      <c r="A15" s="92" t="str">
        <f t="shared" si="0"/>
        <v/>
      </c>
      <c r="B15" s="84"/>
      <c r="C15" s="84"/>
      <c r="D15" s="84"/>
      <c r="E15" s="84"/>
      <c r="F15" s="84"/>
      <c r="G15" s="84"/>
    </row>
    <row r="16" spans="1:8" ht="15.75" x14ac:dyDescent="0.25">
      <c r="A16" s="92" t="str">
        <f t="shared" si="0"/>
        <v/>
      </c>
      <c r="B16" s="84"/>
      <c r="C16" s="84"/>
      <c r="D16" s="84"/>
      <c r="E16" s="84"/>
      <c r="F16" s="84"/>
      <c r="G16" s="84"/>
    </row>
    <row r="17" spans="1:7" ht="15.75" x14ac:dyDescent="0.25">
      <c r="A17" s="92" t="str">
        <f t="shared" si="0"/>
        <v/>
      </c>
      <c r="B17" s="84"/>
      <c r="C17" s="84"/>
      <c r="D17" s="84"/>
      <c r="E17" s="84"/>
      <c r="F17" s="84"/>
      <c r="G17" s="84"/>
    </row>
    <row r="18" spans="1:7" ht="15.75" x14ac:dyDescent="0.25">
      <c r="A18" s="81" t="str">
        <f t="shared" si="0"/>
        <v/>
      </c>
      <c r="B18" s="84"/>
      <c r="C18" s="84"/>
      <c r="D18" s="84"/>
      <c r="E18" s="84"/>
      <c r="F18" s="84"/>
      <c r="G18" s="84"/>
    </row>
    <row r="19" spans="1:7" ht="15.75" x14ac:dyDescent="0.25">
      <c r="A19" s="81" t="str">
        <f t="shared" si="0"/>
        <v/>
      </c>
      <c r="B19" s="98"/>
      <c r="C19" s="99"/>
      <c r="D19" s="97"/>
      <c r="E19" s="97"/>
      <c r="F19" s="97"/>
      <c r="G19" s="97"/>
    </row>
    <row r="20" spans="1:7" ht="15.75" x14ac:dyDescent="0.25">
      <c r="A20" s="81" t="str">
        <f t="shared" si="0"/>
        <v/>
      </c>
      <c r="B20" s="98"/>
      <c r="C20" s="99"/>
      <c r="D20" s="97"/>
      <c r="E20" s="97"/>
      <c r="F20" s="97"/>
      <c r="G20" s="97"/>
    </row>
  </sheetData>
  <mergeCells count="2">
    <mergeCell ref="D4:G4"/>
    <mergeCell ref="A2:G2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46"/>
  <sheetViews>
    <sheetView zoomScaleNormal="100" workbookViewId="0">
      <selection activeCell="G5" sqref="G5:H5"/>
    </sheetView>
  </sheetViews>
  <sheetFormatPr defaultColWidth="8.7109375" defaultRowHeight="15" x14ac:dyDescent="0.25"/>
  <cols>
    <col min="1" max="27" width="3.7109375" style="58" customWidth="1"/>
    <col min="28" max="28" width="25.7109375" style="58" bestFit="1" customWidth="1"/>
    <col min="29" max="41" width="3.7109375" style="58" customWidth="1"/>
    <col min="42" max="16384" width="8.7109375" style="58"/>
  </cols>
  <sheetData>
    <row r="1" spans="1:24" ht="15" customHeight="1" x14ac:dyDescent="0.25">
      <c r="A1" s="201" t="s">
        <v>60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</row>
    <row r="2" spans="1:24" ht="15" customHeight="1" x14ac:dyDescent="0.25">
      <c r="A2" s="201" t="s">
        <v>413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</row>
    <row r="3" spans="1:24" ht="15" customHeight="1" x14ac:dyDescent="0.25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ht="15" customHeight="1" x14ac:dyDescent="0.25">
      <c r="A4" s="202" t="s">
        <v>61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</row>
    <row r="5" spans="1:24" ht="15" customHeight="1" x14ac:dyDescent="0.25">
      <c r="A5" s="206">
        <v>20</v>
      </c>
      <c r="B5" s="206"/>
      <c r="C5" s="207" t="str">
        <f>'2-я 1-ВЕТ'!D33</f>
        <v>Січня</v>
      </c>
      <c r="D5" s="207"/>
      <c r="E5" s="207"/>
      <c r="F5" s="207"/>
      <c r="G5" s="206">
        <f>'2-я 1-ВЕТ'!S3</f>
        <v>2022</v>
      </c>
      <c r="H5" s="206"/>
      <c r="I5" s="109" t="s">
        <v>146</v>
      </c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7" spans="1:24" ht="15" customHeight="1" x14ac:dyDescent="0.25">
      <c r="A7" s="110"/>
      <c r="B7" s="110"/>
      <c r="C7" s="203" t="s">
        <v>62</v>
      </c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</row>
    <row r="8" spans="1:24" ht="15" customHeight="1" x14ac:dyDescent="0.25">
      <c r="A8" s="111" t="s">
        <v>63</v>
      </c>
      <c r="B8" s="110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</row>
    <row r="9" spans="1:24" ht="15" customHeight="1" x14ac:dyDescent="0.25">
      <c r="A9" s="110" t="s">
        <v>64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</row>
    <row r="10" spans="1:24" ht="15" customHeight="1" x14ac:dyDescent="0.25">
      <c r="A10" s="110" t="s">
        <v>65</v>
      </c>
      <c r="B10" s="110"/>
      <c r="C10" s="110"/>
      <c r="D10" s="110"/>
      <c r="E10" s="110"/>
      <c r="F10" s="110"/>
      <c r="G10" s="127" t="str">
        <f>'Список коти R'!B5</f>
        <v>Яцина В.Д.</v>
      </c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</row>
    <row r="11" spans="1:24" ht="15.75" x14ac:dyDescent="0.25">
      <c r="A11" s="110" t="s">
        <v>119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27" t="s">
        <v>458</v>
      </c>
      <c r="M11" s="60"/>
      <c r="S11" s="110"/>
      <c r="T11" s="110"/>
      <c r="U11" s="110"/>
      <c r="V11" s="110"/>
      <c r="W11" s="110"/>
      <c r="X11" s="110"/>
    </row>
    <row r="12" spans="1:24" ht="15.75" x14ac:dyDescent="0.25">
      <c r="A12" s="110" t="s">
        <v>120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</row>
    <row r="13" spans="1:24" ht="15.75" x14ac:dyDescent="0.25">
      <c r="A13" s="110" t="s">
        <v>69</v>
      </c>
      <c r="B13" s="110"/>
      <c r="C13" s="110"/>
      <c r="D13" s="110"/>
      <c r="E13" s="209">
        <f>MAX('Список коти R'!A5:A20)</f>
        <v>8</v>
      </c>
      <c r="F13" s="209"/>
      <c r="G13" s="211" t="str">
        <f>IF(COUNTIF(ДОЗА,F28),"голова",IF(COUNTIF(ДОЗИ,F28),"голови","голів"))</f>
        <v>голів</v>
      </c>
      <c r="H13" s="211"/>
      <c r="I13" s="211"/>
      <c r="J13" s="211"/>
      <c r="K13" s="110" t="s">
        <v>253</v>
      </c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</row>
    <row r="14" spans="1:24" ht="15.75" x14ac:dyDescent="0.25">
      <c r="A14" s="110" t="s">
        <v>71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</row>
    <row r="15" spans="1:24" ht="15.75" x14ac:dyDescent="0.25">
      <c r="A15" s="110" t="s">
        <v>72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</row>
    <row r="16" spans="1:24" ht="15.75" x14ac:dyDescent="0.25">
      <c r="A16" s="110" t="s">
        <v>73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4"/>
      <c r="L16" s="114"/>
      <c r="M16" s="114"/>
    </row>
    <row r="17" spans="1:27" ht="15.75" x14ac:dyDescent="0.25">
      <c r="A17" s="110" t="s">
        <v>239</v>
      </c>
      <c r="B17" s="115"/>
      <c r="C17" s="114"/>
      <c r="D17" s="114"/>
      <c r="E17" s="114"/>
      <c r="F17" s="116"/>
      <c r="G17" s="116"/>
      <c r="H17" s="116"/>
      <c r="I17" s="116"/>
      <c r="J17" s="116"/>
      <c r="K17" s="116"/>
      <c r="L17" s="116"/>
      <c r="O17" s="205" t="s">
        <v>366</v>
      </c>
      <c r="P17" s="205"/>
      <c r="Q17" s="205"/>
      <c r="R17" s="114" t="s">
        <v>121</v>
      </c>
      <c r="S17" s="117"/>
      <c r="T17" s="117"/>
      <c r="U17" s="110"/>
      <c r="V17" s="212">
        <v>44593</v>
      </c>
      <c r="W17" s="212"/>
      <c r="X17" s="212"/>
    </row>
    <row r="18" spans="1:27" ht="15.75" x14ac:dyDescent="0.25">
      <c r="A18" s="110"/>
      <c r="B18" s="110" t="s">
        <v>75</v>
      </c>
      <c r="C18" s="110"/>
      <c r="D18" s="110"/>
      <c r="E18" s="110"/>
      <c r="F18" s="110"/>
      <c r="G18" s="116"/>
      <c r="H18" s="116"/>
      <c r="I18" s="118">
        <v>1</v>
      </c>
      <c r="J18" s="208" t="str">
        <f>IF(COUNTIF(ДОЗА,I18),"доза",IF(COUNTIF(ДОЗИ,I18),"дози","доз"))</f>
        <v>доза</v>
      </c>
      <c r="K18" s="208"/>
      <c r="L18" s="116"/>
      <c r="M18" s="116"/>
      <c r="N18" s="110"/>
      <c r="O18" s="119"/>
      <c r="P18" s="120"/>
      <c r="Q18" s="120"/>
      <c r="R18" s="120"/>
      <c r="S18" s="110"/>
      <c r="T18" s="110"/>
      <c r="U18" s="110"/>
      <c r="V18" s="110"/>
      <c r="W18" s="110"/>
      <c r="X18" s="110"/>
    </row>
    <row r="19" spans="1:27" ht="15.75" x14ac:dyDescent="0.25">
      <c r="A19" s="1" t="s">
        <v>459</v>
      </c>
      <c r="B19"/>
      <c r="C19"/>
      <c r="D19"/>
      <c r="E19"/>
      <c r="F19"/>
      <c r="G19"/>
      <c r="H19"/>
      <c r="I19"/>
      <c r="J19"/>
      <c r="K19"/>
      <c r="L19"/>
      <c r="M19"/>
      <c r="N19" s="199" t="s">
        <v>364</v>
      </c>
      <c r="O19" s="199"/>
      <c r="P19" s="199"/>
      <c r="Q19" s="199"/>
      <c r="R19"/>
      <c r="S19"/>
      <c r="T19" s="31"/>
      <c r="U19" s="31"/>
      <c r="V19" s="110"/>
      <c r="W19" s="110"/>
      <c r="X19" s="110"/>
    </row>
    <row r="20" spans="1:27" ht="15.75" x14ac:dyDescent="0.25">
      <c r="A20" s="31"/>
      <c r="B20" s="31" t="s">
        <v>193</v>
      </c>
      <c r="C20" s="31"/>
      <c r="D20" s="31"/>
      <c r="E20" s="31"/>
      <c r="F20" s="200" t="s">
        <v>355</v>
      </c>
      <c r="G20" s="200"/>
      <c r="H20" s="200"/>
      <c r="I20" s="200"/>
      <c r="J20" s="32"/>
      <c r="K20" s="31" t="s">
        <v>357</v>
      </c>
      <c r="L20" s="31"/>
      <c r="M20" s="31"/>
      <c r="N20" s="31"/>
      <c r="O20" s="31"/>
      <c r="P20" s="32"/>
      <c r="Q20" s="32"/>
      <c r="R20" s="34">
        <v>2</v>
      </c>
      <c r="S20" s="31" t="str">
        <f>IF(COUNTIF(ДОЗА,R20),"доза",IF(COUNTIF(ДОЗИ,R20),"дози","доз"))</f>
        <v>дози</v>
      </c>
      <c r="T20" s="31"/>
      <c r="U20" s="31"/>
      <c r="V20" s="110"/>
      <c r="W20" s="110"/>
      <c r="X20" s="110"/>
    </row>
    <row r="21" spans="1:27" ht="15.75" x14ac:dyDescent="0.25">
      <c r="A21" s="110" t="s">
        <v>367</v>
      </c>
      <c r="B21" s="111"/>
      <c r="C21" s="110"/>
      <c r="D21" s="110"/>
      <c r="E21" s="110"/>
      <c r="F21" s="110"/>
      <c r="G21" s="116"/>
      <c r="H21" s="116"/>
      <c r="I21" s="116"/>
      <c r="J21" s="116"/>
      <c r="K21" s="116"/>
      <c r="L21" s="116"/>
      <c r="M21" s="116"/>
      <c r="N21" s="110"/>
      <c r="O21" s="204" t="s">
        <v>405</v>
      </c>
      <c r="P21" s="204"/>
      <c r="Q21" s="204"/>
      <c r="R21" s="114" t="s">
        <v>121</v>
      </c>
      <c r="S21" s="117"/>
      <c r="T21" s="117"/>
      <c r="U21" s="110"/>
      <c r="V21" s="205" t="s">
        <v>368</v>
      </c>
      <c r="W21" s="205"/>
      <c r="X21" s="205"/>
    </row>
    <row r="22" spans="1:27" ht="15.75" x14ac:dyDescent="0.25">
      <c r="A22" s="110"/>
      <c r="B22" s="210" t="s">
        <v>75</v>
      </c>
      <c r="C22" s="210"/>
      <c r="D22" s="210"/>
      <c r="E22" s="210"/>
      <c r="F22" s="210"/>
      <c r="G22" s="210"/>
      <c r="H22" s="210"/>
      <c r="I22" s="118">
        <v>3</v>
      </c>
      <c r="J22" s="208" t="str">
        <f>IF(COUNTIF(ДОЗА,I22),"доза",IF(COUNTIF(ДОЗИ,I22),"дози","доз"))</f>
        <v>дози</v>
      </c>
      <c r="K22" s="208"/>
      <c r="L22" s="117"/>
      <c r="M22" s="117"/>
      <c r="N22" s="117"/>
    </row>
    <row r="23" spans="1:27" x14ac:dyDescent="0.25">
      <c r="A23" s="58" t="s">
        <v>460</v>
      </c>
      <c r="O23" s="206">
        <v>70920</v>
      </c>
      <c r="P23" s="206"/>
      <c r="Q23" s="206"/>
      <c r="R23" s="58" t="s">
        <v>121</v>
      </c>
      <c r="V23" s="273" t="s">
        <v>422</v>
      </c>
      <c r="W23" s="273"/>
      <c r="X23" s="273"/>
    </row>
    <row r="24" spans="1:27" ht="15.75" x14ac:dyDescent="0.25">
      <c r="B24" s="58" t="s">
        <v>75</v>
      </c>
      <c r="I24" s="274">
        <v>2</v>
      </c>
      <c r="J24" s="31" t="str">
        <f>IF(COUNTIF(ДОЗА,I24),"доза",IF(COUNTIF(ДОЗИ,I24),"дози","доз"))</f>
        <v>дози</v>
      </c>
    </row>
    <row r="25" spans="1:27" ht="15.75" x14ac:dyDescent="0.25">
      <c r="A25" s="110"/>
      <c r="B25" s="210" t="s">
        <v>75</v>
      </c>
      <c r="C25" s="210"/>
      <c r="D25" s="210"/>
      <c r="E25" s="210"/>
      <c r="F25" s="210"/>
      <c r="G25" s="210"/>
      <c r="H25" s="210"/>
      <c r="I25" s="157">
        <f>E13</f>
        <v>8</v>
      </c>
      <c r="J25" s="208" t="str">
        <f>IF(COUNTIF(ДОЗА,I25),"доза",IF(COUNTIF(ДОЗИ,I25),"дози","доз"))</f>
        <v>доз</v>
      </c>
      <c r="K25" s="208"/>
      <c r="L25" s="156"/>
      <c r="M25" s="156"/>
      <c r="N25" s="156"/>
    </row>
    <row r="26" spans="1:27" ht="15.75" x14ac:dyDescent="0.25">
      <c r="A26" s="110" t="s">
        <v>77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4"/>
      <c r="Z26" s="122"/>
      <c r="AA26" s="123"/>
    </row>
    <row r="27" spans="1:27" x14ac:dyDescent="0.25">
      <c r="Z27" s="122"/>
      <c r="AA27" s="123"/>
    </row>
    <row r="28" spans="1:27" ht="15.75" x14ac:dyDescent="0.25">
      <c r="A28" s="110" t="s">
        <v>78</v>
      </c>
      <c r="B28" s="110"/>
      <c r="C28" s="110"/>
      <c r="D28" s="110"/>
      <c r="E28" s="110"/>
      <c r="F28" s="214">
        <f>E13</f>
        <v>8</v>
      </c>
      <c r="G28" s="214"/>
      <c r="H28" s="215" t="str">
        <f>IF(COUNTIF(ДОЗА,F28),"доза",IF(COUNTIF(ДОЗИ,F28),"дози","доз"))</f>
        <v>доз</v>
      </c>
      <c r="I28" s="215"/>
      <c r="J28" s="110" t="s">
        <v>252</v>
      </c>
      <c r="K28" s="110"/>
      <c r="L28" s="110"/>
      <c r="M28" s="110"/>
      <c r="N28" s="110"/>
      <c r="O28" s="110"/>
      <c r="P28" s="110"/>
      <c r="Q28" s="110"/>
      <c r="R28" s="110"/>
      <c r="S28" s="214">
        <f>F28</f>
        <v>8</v>
      </c>
      <c r="T28" s="214"/>
      <c r="U28" s="110" t="s">
        <v>80</v>
      </c>
      <c r="V28" s="110"/>
      <c r="W28" s="110"/>
      <c r="X28" s="110"/>
      <c r="Z28" s="122"/>
      <c r="AA28" s="123"/>
    </row>
    <row r="29" spans="1:27" ht="15.75" x14ac:dyDescent="0.25">
      <c r="A29" s="110"/>
      <c r="B29" s="110" t="s">
        <v>81</v>
      </c>
      <c r="C29" s="110"/>
      <c r="D29" s="110"/>
      <c r="E29" s="110"/>
      <c r="F29" s="110"/>
      <c r="G29" s="110"/>
      <c r="H29" s="110"/>
      <c r="I29" s="214">
        <f>F28*0.5</f>
        <v>4</v>
      </c>
      <c r="J29" s="214"/>
      <c r="K29" s="110" t="s">
        <v>82</v>
      </c>
      <c r="L29" s="110"/>
      <c r="M29" s="110"/>
      <c r="N29" s="110"/>
      <c r="O29" s="214">
        <f>F28*0.5</f>
        <v>4</v>
      </c>
      <c r="P29" s="214"/>
      <c r="Q29" s="110" t="s">
        <v>83</v>
      </c>
      <c r="R29" s="110"/>
      <c r="S29" s="110"/>
      <c r="T29" s="110"/>
      <c r="U29" s="110"/>
      <c r="V29" s="110"/>
      <c r="W29" s="110"/>
      <c r="X29" s="110"/>
      <c r="Z29" s="122"/>
      <c r="AA29" s="123"/>
    </row>
    <row r="30" spans="1:27" ht="15.75" x14ac:dyDescent="0.25">
      <c r="A30" s="110"/>
      <c r="B30" s="110" t="s">
        <v>84</v>
      </c>
      <c r="C30" s="110"/>
      <c r="D30" s="110"/>
      <c r="E30" s="110"/>
      <c r="F30" s="110"/>
      <c r="G30" s="214">
        <f>F28</f>
        <v>8</v>
      </c>
      <c r="H30" s="214"/>
      <c r="I30" s="215" t="str">
        <f>IF(COUNTIF(ДОЗА,G30),"пара",IF(COUNTIF(ДОЗИ,G30),"парии","пар"))</f>
        <v>пар</v>
      </c>
      <c r="J30" s="215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Z30" s="122"/>
      <c r="AA30" s="123"/>
    </row>
    <row r="31" spans="1:27" ht="15.75" x14ac:dyDescent="0.25">
      <c r="A31" s="110" t="s">
        <v>86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</row>
    <row r="32" spans="1:27" ht="15.75" x14ac:dyDescent="0.25">
      <c r="A32" s="110"/>
      <c r="B32" s="110"/>
      <c r="C32" s="110" t="s">
        <v>87</v>
      </c>
      <c r="D32" s="110"/>
      <c r="E32" s="110"/>
      <c r="F32" s="110"/>
      <c r="G32" s="110"/>
      <c r="H32" s="110"/>
      <c r="I32" s="110"/>
      <c r="J32" s="110"/>
      <c r="K32" s="110"/>
      <c r="L32" s="214">
        <f>F28</f>
        <v>8</v>
      </c>
      <c r="M32" s="214"/>
      <c r="N32" s="110" t="s">
        <v>88</v>
      </c>
      <c r="O32" s="110"/>
      <c r="P32" s="110"/>
      <c r="Q32" s="110"/>
      <c r="R32" s="110"/>
      <c r="S32" s="110"/>
      <c r="T32" s="110"/>
      <c r="U32" s="110"/>
      <c r="V32" s="110"/>
      <c r="W32" s="110"/>
      <c r="X32" s="110"/>
    </row>
    <row r="33" spans="1:24" ht="15.75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24"/>
      <c r="M33" s="124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</row>
    <row r="34" spans="1:24" ht="15.75" x14ac:dyDescent="0.25">
      <c r="A34" s="110" t="s">
        <v>89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</row>
    <row r="35" spans="1:24" ht="15.75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</row>
    <row r="36" spans="1:24" ht="15.75" x14ac:dyDescent="0.25">
      <c r="A36" s="113" t="s">
        <v>90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</row>
    <row r="37" spans="1:24" ht="15.75" x14ac:dyDescent="0.25">
      <c r="A37" s="113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</row>
    <row r="38" spans="1:24" ht="15.75" x14ac:dyDescent="0.25">
      <c r="A38" s="125" t="s">
        <v>91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</row>
    <row r="39" spans="1:24" ht="15.75" x14ac:dyDescent="0.25">
      <c r="A39" s="125"/>
      <c r="B39" s="125" t="s">
        <v>92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</row>
    <row r="40" spans="1:24" ht="15.75" x14ac:dyDescent="0.25">
      <c r="A40" s="125"/>
      <c r="B40" s="110" t="s">
        <v>93</v>
      </c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3" t="s">
        <v>94</v>
      </c>
      <c r="N40" s="110"/>
      <c r="O40" s="110"/>
      <c r="P40" s="110"/>
      <c r="Q40" s="110"/>
      <c r="R40" s="110"/>
      <c r="S40" s="213" t="s">
        <v>95</v>
      </c>
      <c r="T40" s="213"/>
      <c r="U40" s="213"/>
      <c r="V40" s="213"/>
      <c r="W40" s="213"/>
      <c r="X40" s="110"/>
    </row>
    <row r="41" spans="1:24" ht="15.75" x14ac:dyDescent="0.25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</row>
    <row r="42" spans="1:24" ht="15.75" x14ac:dyDescent="0.25">
      <c r="A42" s="110"/>
      <c r="B42" s="110" t="s">
        <v>96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</row>
    <row r="43" spans="1:24" ht="15.75" x14ac:dyDescent="0.25">
      <c r="A43" s="110"/>
      <c r="B43" s="126" t="s">
        <v>97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3" t="s">
        <v>98</v>
      </c>
      <c r="N43" s="110"/>
      <c r="O43" s="110"/>
      <c r="P43" s="110"/>
      <c r="Q43" s="110"/>
      <c r="R43" s="110"/>
      <c r="S43" s="213" t="s">
        <v>95</v>
      </c>
      <c r="T43" s="213"/>
      <c r="U43" s="213"/>
      <c r="V43" s="213"/>
      <c r="W43" s="213"/>
      <c r="X43" s="110"/>
    </row>
    <row r="44" spans="1:24" ht="15.75" x14ac:dyDescent="0.25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</row>
    <row r="45" spans="1:24" ht="15.75" x14ac:dyDescent="0.25">
      <c r="B45" s="110" t="s">
        <v>191</v>
      </c>
      <c r="M45" s="113" t="str">
        <f>'Акт коты PCHCh'!M42</f>
        <v>Яцина В.Д.</v>
      </c>
      <c r="S45" s="213" t="s">
        <v>95</v>
      </c>
      <c r="T45" s="213"/>
      <c r="U45" s="213"/>
      <c r="V45" s="213"/>
      <c r="W45" s="213"/>
    </row>
    <row r="46" spans="1:24" ht="15.75" x14ac:dyDescent="0.25">
      <c r="B46" s="126"/>
    </row>
  </sheetData>
  <mergeCells count="33">
    <mergeCell ref="O23:Q23"/>
    <mergeCell ref="V23:X23"/>
    <mergeCell ref="S45:W45"/>
    <mergeCell ref="S28:T28"/>
    <mergeCell ref="I29:J29"/>
    <mergeCell ref="O29:P29"/>
    <mergeCell ref="L32:M32"/>
    <mergeCell ref="S40:W40"/>
    <mergeCell ref="H28:I28"/>
    <mergeCell ref="G30:H30"/>
    <mergeCell ref="S43:W43"/>
    <mergeCell ref="I30:J30"/>
    <mergeCell ref="F28:G28"/>
    <mergeCell ref="J25:K25"/>
    <mergeCell ref="E13:F13"/>
    <mergeCell ref="J22:K22"/>
    <mergeCell ref="B22:H22"/>
    <mergeCell ref="G13:J13"/>
    <mergeCell ref="B25:H25"/>
    <mergeCell ref="J18:K18"/>
    <mergeCell ref="N19:Q19"/>
    <mergeCell ref="F20:I20"/>
    <mergeCell ref="A1:X1"/>
    <mergeCell ref="A2:X2"/>
    <mergeCell ref="A4:X4"/>
    <mergeCell ref="C7:X7"/>
    <mergeCell ref="O21:Q21"/>
    <mergeCell ref="V21:X21"/>
    <mergeCell ref="A5:B5"/>
    <mergeCell ref="G5:H5"/>
    <mergeCell ref="C5:F5"/>
    <mergeCell ref="O17:Q17"/>
    <mergeCell ref="V17:X1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6"/>
  <sheetViews>
    <sheetView topLeftCell="A4" zoomScaleNormal="100" workbookViewId="0">
      <selection activeCell="C19" sqref="C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5.140625" customWidth="1"/>
    <col min="7" max="7" width="2.42578125" bestFit="1" customWidth="1"/>
    <col min="8" max="11" width="3.28515625" customWidth="1"/>
  </cols>
  <sheetData>
    <row r="2" spans="1:7" ht="18.75" x14ac:dyDescent="0.25">
      <c r="A2" s="183" t="s">
        <v>101</v>
      </c>
      <c r="B2" s="183"/>
      <c r="C2" s="183"/>
      <c r="D2" s="183"/>
      <c r="E2" s="183"/>
      <c r="F2" s="183"/>
      <c r="G2" s="183"/>
    </row>
    <row r="3" spans="1:7" ht="18.75" x14ac:dyDescent="0.25">
      <c r="A3" s="183" t="s">
        <v>102</v>
      </c>
      <c r="B3" s="183"/>
      <c r="C3" s="183"/>
      <c r="D3" s="183"/>
      <c r="E3" s="183"/>
      <c r="F3" s="183"/>
      <c r="G3" s="183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103</v>
      </c>
      <c r="B5" s="57" t="s">
        <v>104</v>
      </c>
      <c r="C5" s="79" t="s">
        <v>105</v>
      </c>
      <c r="D5" s="216" t="s">
        <v>106</v>
      </c>
      <c r="E5" s="216"/>
      <c r="F5" s="216"/>
      <c r="G5" s="216"/>
    </row>
    <row r="6" spans="1:7" ht="15.75" x14ac:dyDescent="0.25">
      <c r="A6" s="75">
        <v>1</v>
      </c>
      <c r="B6" s="84" t="s">
        <v>445</v>
      </c>
      <c r="C6" s="84" t="s">
        <v>446</v>
      </c>
      <c r="D6" s="84" t="s">
        <v>447</v>
      </c>
      <c r="E6" s="84" t="s">
        <v>109</v>
      </c>
      <c r="F6" s="84" t="s">
        <v>448</v>
      </c>
      <c r="G6" s="84" t="s">
        <v>110</v>
      </c>
    </row>
    <row r="7" spans="1:7" ht="15.75" customHeight="1" x14ac:dyDescent="0.25">
      <c r="A7" s="75">
        <f>IF(ISBLANK(B7),"",A6+1)</f>
        <v>2</v>
      </c>
      <c r="B7" s="84" t="s">
        <v>434</v>
      </c>
      <c r="C7" s="84" t="s">
        <v>435</v>
      </c>
      <c r="D7" s="84" t="s">
        <v>436</v>
      </c>
      <c r="E7" s="84" t="s">
        <v>356</v>
      </c>
      <c r="F7" s="84" t="s">
        <v>412</v>
      </c>
      <c r="G7" s="84" t="s">
        <v>108</v>
      </c>
    </row>
    <row r="8" spans="1:7" ht="15.75" x14ac:dyDescent="0.25">
      <c r="A8" s="75">
        <f t="shared" ref="A8:A26" si="0">IF(ISBLANK(B8),"",A7+1)</f>
        <v>3</v>
      </c>
      <c r="B8" s="84" t="s">
        <v>461</v>
      </c>
      <c r="C8" s="84" t="s">
        <v>462</v>
      </c>
      <c r="D8" s="84" t="s">
        <v>463</v>
      </c>
      <c r="E8" s="84" t="s">
        <v>464</v>
      </c>
      <c r="F8" s="84" t="s">
        <v>187</v>
      </c>
      <c r="G8" s="84" t="s">
        <v>108</v>
      </c>
    </row>
    <row r="9" spans="1:7" ht="15.75" x14ac:dyDescent="0.25">
      <c r="A9" s="75">
        <f t="shared" si="0"/>
        <v>4</v>
      </c>
      <c r="B9" s="84" t="s">
        <v>442</v>
      </c>
      <c r="C9" s="84" t="s">
        <v>443</v>
      </c>
      <c r="D9" s="84" t="s">
        <v>444</v>
      </c>
      <c r="E9" s="84" t="s">
        <v>356</v>
      </c>
      <c r="F9" s="84" t="s">
        <v>400</v>
      </c>
      <c r="G9" s="84" t="s">
        <v>108</v>
      </c>
    </row>
    <row r="10" spans="1:7" ht="15.75" x14ac:dyDescent="0.25">
      <c r="A10" s="75">
        <f t="shared" si="0"/>
        <v>5</v>
      </c>
      <c r="B10" s="84" t="s">
        <v>465</v>
      </c>
      <c r="C10" s="84" t="s">
        <v>466</v>
      </c>
      <c r="D10" s="84" t="s">
        <v>467</v>
      </c>
      <c r="E10" s="84" t="s">
        <v>109</v>
      </c>
      <c r="F10" s="84" t="s">
        <v>400</v>
      </c>
      <c r="G10" s="84" t="s">
        <v>110</v>
      </c>
    </row>
    <row r="11" spans="1:7" ht="15.75" x14ac:dyDescent="0.25">
      <c r="A11" s="75">
        <f t="shared" si="0"/>
        <v>6</v>
      </c>
      <c r="B11" s="84" t="s">
        <v>468</v>
      </c>
      <c r="C11" s="84" t="s">
        <v>469</v>
      </c>
      <c r="D11" s="84" t="s">
        <v>470</v>
      </c>
      <c r="E11" s="84" t="s">
        <v>356</v>
      </c>
      <c r="F11" s="84" t="s">
        <v>187</v>
      </c>
      <c r="G11" s="84" t="s">
        <v>110</v>
      </c>
    </row>
    <row r="12" spans="1:7" ht="15.75" customHeight="1" x14ac:dyDescent="0.25">
      <c r="A12" s="75">
        <f t="shared" si="0"/>
        <v>7</v>
      </c>
      <c r="B12" s="84" t="s">
        <v>437</v>
      </c>
      <c r="C12" s="84" t="s">
        <v>438</v>
      </c>
      <c r="D12" s="84" t="s">
        <v>411</v>
      </c>
      <c r="E12" s="84" t="s">
        <v>109</v>
      </c>
      <c r="F12" s="84" t="s">
        <v>402</v>
      </c>
      <c r="G12" s="84" t="s">
        <v>108</v>
      </c>
    </row>
    <row r="13" spans="1:7" ht="15.75" x14ac:dyDescent="0.25">
      <c r="A13" s="75">
        <f t="shared" si="0"/>
        <v>8</v>
      </c>
      <c r="B13" s="84" t="s">
        <v>406</v>
      </c>
      <c r="C13" s="84" t="s">
        <v>407</v>
      </c>
      <c r="D13" s="84" t="s">
        <v>408</v>
      </c>
      <c r="E13" s="84" t="s">
        <v>109</v>
      </c>
      <c r="F13" s="84" t="s">
        <v>471</v>
      </c>
      <c r="G13" s="84" t="s">
        <v>110</v>
      </c>
    </row>
    <row r="14" spans="1:7" ht="15.75" x14ac:dyDescent="0.25">
      <c r="A14" s="75">
        <f t="shared" si="0"/>
        <v>9</v>
      </c>
      <c r="B14" s="84" t="s">
        <v>439</v>
      </c>
      <c r="C14" s="84" t="s">
        <v>440</v>
      </c>
      <c r="D14" s="84" t="s">
        <v>441</v>
      </c>
      <c r="E14" s="84" t="s">
        <v>109</v>
      </c>
      <c r="F14" s="84" t="s">
        <v>402</v>
      </c>
      <c r="G14" s="84" t="s">
        <v>110</v>
      </c>
    </row>
    <row r="15" spans="1:7" ht="15.75" x14ac:dyDescent="0.25">
      <c r="A15" s="75">
        <f t="shared" si="0"/>
        <v>10</v>
      </c>
      <c r="B15" s="84" t="s">
        <v>449</v>
      </c>
      <c r="C15" s="84" t="s">
        <v>450</v>
      </c>
      <c r="D15" s="84" t="s">
        <v>451</v>
      </c>
      <c r="E15" s="84" t="s">
        <v>356</v>
      </c>
      <c r="F15" s="84" t="s">
        <v>400</v>
      </c>
      <c r="G15" s="84" t="s">
        <v>108</v>
      </c>
    </row>
    <row r="16" spans="1:7" ht="15.75" x14ac:dyDescent="0.25">
      <c r="A16" s="75" t="str">
        <f t="shared" si="0"/>
        <v/>
      </c>
      <c r="B16" s="84"/>
      <c r="C16" s="84"/>
      <c r="D16" s="84"/>
      <c r="E16" s="84"/>
      <c r="F16" s="84"/>
      <c r="G16" s="84"/>
    </row>
    <row r="17" spans="1:7" s="76" customFormat="1" ht="15.75" customHeight="1" x14ac:dyDescent="0.25">
      <c r="A17" s="75" t="str">
        <f t="shared" si="0"/>
        <v/>
      </c>
      <c r="B17" s="84"/>
      <c r="C17" s="84"/>
      <c r="D17" s="84"/>
      <c r="E17" s="84"/>
      <c r="F17" s="84"/>
      <c r="G17" s="84"/>
    </row>
    <row r="18" spans="1:7" ht="15.75" x14ac:dyDescent="0.25">
      <c r="A18" s="75" t="str">
        <f t="shared" si="0"/>
        <v/>
      </c>
      <c r="B18" s="84"/>
      <c r="C18" s="84"/>
      <c r="D18" s="84"/>
      <c r="E18" s="84"/>
      <c r="F18" s="84"/>
      <c r="G18" s="84"/>
    </row>
    <row r="19" spans="1:7" ht="15.75" x14ac:dyDescent="0.25">
      <c r="A19" s="75" t="str">
        <f t="shared" si="0"/>
        <v/>
      </c>
      <c r="B19" s="84"/>
      <c r="C19" s="84"/>
      <c r="D19" s="84"/>
      <c r="E19" s="84"/>
      <c r="F19" s="84"/>
      <c r="G19" s="84"/>
    </row>
    <row r="20" spans="1:7" ht="15.75" customHeight="1" x14ac:dyDescent="0.25">
      <c r="A20" s="75" t="str">
        <f t="shared" si="0"/>
        <v/>
      </c>
      <c r="B20" s="84"/>
      <c r="C20" s="84"/>
      <c r="D20" s="84"/>
      <c r="E20" s="84"/>
      <c r="F20" s="84"/>
      <c r="G20" s="84"/>
    </row>
    <row r="21" spans="1:7" ht="15.75" x14ac:dyDescent="0.25">
      <c r="A21" s="75" t="str">
        <f t="shared" si="0"/>
        <v/>
      </c>
      <c r="B21" s="84"/>
      <c r="C21" s="84"/>
      <c r="D21" s="84"/>
      <c r="E21" s="84"/>
      <c r="F21" s="84"/>
      <c r="G21" s="84"/>
    </row>
    <row r="22" spans="1:7" ht="15.75" x14ac:dyDescent="0.25">
      <c r="A22" s="75" t="str">
        <f t="shared" si="0"/>
        <v/>
      </c>
      <c r="B22" s="84"/>
      <c r="C22" s="84"/>
      <c r="D22" s="84"/>
      <c r="E22" s="84"/>
      <c r="F22" s="84"/>
      <c r="G22" s="84"/>
    </row>
    <row r="23" spans="1:7" ht="15.75" x14ac:dyDescent="0.25">
      <c r="A23" s="75" t="str">
        <f t="shared" si="0"/>
        <v/>
      </c>
      <c r="B23" s="84"/>
      <c r="C23" s="84"/>
      <c r="D23" s="84"/>
      <c r="E23" s="84"/>
      <c r="F23" s="84"/>
      <c r="G23" s="84"/>
    </row>
    <row r="24" spans="1:7" ht="15.75" x14ac:dyDescent="0.25">
      <c r="A24" s="75" t="str">
        <f t="shared" si="0"/>
        <v/>
      </c>
      <c r="B24" s="84"/>
      <c r="C24" s="84"/>
      <c r="D24" s="84"/>
      <c r="E24" s="84"/>
      <c r="F24" s="84"/>
      <c r="G24" s="84"/>
    </row>
    <row r="25" spans="1:7" ht="15.75" x14ac:dyDescent="0.25">
      <c r="A25" s="75" t="str">
        <f t="shared" si="0"/>
        <v/>
      </c>
      <c r="B25" s="84"/>
      <c r="C25" s="84"/>
      <c r="D25" s="84"/>
      <c r="E25" s="84"/>
      <c r="F25" s="84"/>
      <c r="G25" s="84"/>
    </row>
    <row r="26" spans="1:7" ht="15.75" x14ac:dyDescent="0.25">
      <c r="A26" s="75" t="str">
        <f t="shared" si="0"/>
        <v/>
      </c>
      <c r="B26" s="84"/>
      <c r="C26" s="84"/>
      <c r="D26" s="84"/>
      <c r="E26" s="84"/>
      <c r="F26" s="84"/>
      <c r="G26" s="84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C42"/>
  <sheetViews>
    <sheetView zoomScaleNormal="100" workbookViewId="0">
      <selection activeCell="G5" sqref="G5"/>
    </sheetView>
  </sheetViews>
  <sheetFormatPr defaultColWidth="8.7109375" defaultRowHeight="15" x14ac:dyDescent="0.25"/>
  <cols>
    <col min="1" max="27" width="3.7109375" customWidth="1"/>
    <col min="28" max="28" width="24.42578125" bestFit="1" customWidth="1"/>
    <col min="29" max="29" width="2.140625" bestFit="1" customWidth="1"/>
  </cols>
  <sheetData>
    <row r="1" spans="1:29" x14ac:dyDescent="0.25">
      <c r="A1" s="217" t="s">
        <v>60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</row>
    <row r="2" spans="1:29" x14ac:dyDescent="0.25">
      <c r="A2" s="217" t="s">
        <v>413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</row>
    <row r="3" spans="1:29" ht="15" customHeight="1" x14ac:dyDescent="0.25">
      <c r="A3" s="218" t="s">
        <v>61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5"/>
      <c r="Z3" s="5"/>
      <c r="AA3" s="5"/>
    </row>
    <row r="4" spans="1:29" ht="21" x14ac:dyDescent="0.35">
      <c r="A4" s="220">
        <f>'Акт коты R'!A5</f>
        <v>20</v>
      </c>
      <c r="B4" s="220"/>
      <c r="C4" s="221" t="str">
        <f>'Акт коты R'!C5</f>
        <v>Січня</v>
      </c>
      <c r="D4" s="221"/>
      <c r="E4" s="221"/>
      <c r="F4" s="221"/>
      <c r="G4" s="220">
        <f>'Акт коты R'!G5</f>
        <v>2022</v>
      </c>
      <c r="H4" s="220"/>
      <c r="I4" s="83" t="s">
        <v>146</v>
      </c>
      <c r="J4" s="83"/>
      <c r="K4" s="83"/>
      <c r="L4" s="83"/>
      <c r="M4" s="83"/>
      <c r="N4" s="83"/>
      <c r="O4" s="83"/>
      <c r="P4" s="83"/>
      <c r="Q4" s="83"/>
      <c r="R4" s="100"/>
      <c r="S4" s="100"/>
      <c r="T4" s="100"/>
      <c r="U4" s="100"/>
      <c r="V4" s="100"/>
      <c r="W4" s="100"/>
      <c r="X4" s="100"/>
      <c r="Y4" s="6"/>
      <c r="Z4" s="7"/>
      <c r="AA4" s="7"/>
    </row>
    <row r="6" spans="1:29" s="1" customFormat="1" ht="15.75" x14ac:dyDescent="0.25">
      <c r="C6" s="219" t="s">
        <v>62</v>
      </c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9"/>
    </row>
    <row r="7" spans="1:29" s="1" customFormat="1" ht="15.75" x14ac:dyDescent="0.25">
      <c r="A7" s="10" t="s">
        <v>63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9" s="1" customFormat="1" ht="15.75" x14ac:dyDescent="0.25">
      <c r="A8" s="1" t="s">
        <v>64</v>
      </c>
    </row>
    <row r="9" spans="1:29" s="1" customFormat="1" ht="15.75" x14ac:dyDescent="0.25">
      <c r="A9" s="1" t="s">
        <v>65</v>
      </c>
      <c r="G9" s="62" t="str">
        <f>'Акт коты R'!G10</f>
        <v>Яцина В.Д.</v>
      </c>
      <c r="H9" s="62"/>
      <c r="I9" s="62"/>
      <c r="J9" s="62"/>
      <c r="K9" s="62"/>
      <c r="L9" s="62"/>
      <c r="M9" s="62"/>
      <c r="N9" s="62"/>
    </row>
    <row r="10" spans="1:29" s="1" customFormat="1" ht="15.75" x14ac:dyDescent="0.25">
      <c r="A10" s="1" t="s">
        <v>66</v>
      </c>
      <c r="L10" s="12" t="str">
        <f>'Акт коты R'!L11</f>
        <v xml:space="preserve"> 21.12.2021 по 20.01.2022 року </v>
      </c>
    </row>
    <row r="11" spans="1:29" s="1" customFormat="1" ht="15.75" x14ac:dyDescent="0.25">
      <c r="A11" s="1" t="s">
        <v>67</v>
      </c>
    </row>
    <row r="12" spans="1:29" s="1" customFormat="1" ht="15.75" x14ac:dyDescent="0.25">
      <c r="B12" s="12" t="s">
        <v>68</v>
      </c>
    </row>
    <row r="13" spans="1:29" s="1" customFormat="1" ht="15.75" x14ac:dyDescent="0.25">
      <c r="A13" s="1" t="s">
        <v>69</v>
      </c>
      <c r="E13" s="222">
        <f>MAX('Список коти PCHCh'!A6:A29)</f>
        <v>10</v>
      </c>
      <c r="F13" s="222"/>
      <c r="G13" s="1" t="s">
        <v>70</v>
      </c>
    </row>
    <row r="14" spans="1:29" s="1" customFormat="1" ht="15.75" x14ac:dyDescent="0.25">
      <c r="A14" s="1" t="s">
        <v>71</v>
      </c>
      <c r="AB14" s="275" t="s">
        <v>472</v>
      </c>
      <c r="AC14" s="158">
        <v>1</v>
      </c>
    </row>
    <row r="15" spans="1:29" s="1" customFormat="1" ht="15.75" x14ac:dyDescent="0.25">
      <c r="A15" s="1" t="s">
        <v>72</v>
      </c>
      <c r="AB15" s="275" t="s">
        <v>473</v>
      </c>
      <c r="AC15" s="158">
        <v>9</v>
      </c>
    </row>
    <row r="16" spans="1:29" ht="15.75" x14ac:dyDescent="0.25">
      <c r="A16" s="1" t="s">
        <v>73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x14ac:dyDescent="0.25">
      <c r="A17" s="1" t="s">
        <v>159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223" t="s">
        <v>369</v>
      </c>
      <c r="U17" s="223"/>
      <c r="V17" s="223"/>
      <c r="W17" s="223"/>
    </row>
    <row r="18" spans="1:25" ht="15.75" x14ac:dyDescent="0.25">
      <c r="A18" s="1"/>
      <c r="B18" s="19" t="s">
        <v>193</v>
      </c>
      <c r="C18" s="19"/>
      <c r="D18" s="1"/>
      <c r="E18" s="1"/>
      <c r="F18" s="225" t="s">
        <v>361</v>
      </c>
      <c r="G18" s="225"/>
      <c r="H18" s="225"/>
      <c r="I18" s="16"/>
      <c r="J18" s="1" t="s">
        <v>75</v>
      </c>
      <c r="K18" s="1"/>
      <c r="L18" s="1"/>
      <c r="M18" s="1"/>
      <c r="N18" s="1"/>
      <c r="O18" s="1"/>
      <c r="P18" s="1"/>
      <c r="Q18" s="14">
        <v>1</v>
      </c>
      <c r="R18" s="13" t="str">
        <f>IF(COUNTIF(ДОЗА,Q18),"доза",IF(COUNTIF(ДОЗИ,Q18),"дози","доз"))</f>
        <v>доза</v>
      </c>
      <c r="S18" s="15"/>
      <c r="T18" s="1"/>
      <c r="U18" s="1"/>
      <c r="V18" s="1"/>
      <c r="W18" s="1"/>
    </row>
    <row r="19" spans="1:25" ht="15.75" x14ac:dyDescent="0.25">
      <c r="A19" s="1" t="s">
        <v>474</v>
      </c>
      <c r="B19" s="1"/>
      <c r="C19" s="1"/>
      <c r="D19" s="1"/>
      <c r="E19" s="1"/>
      <c r="F19" s="1"/>
      <c r="G19" s="1"/>
      <c r="H19" s="1"/>
      <c r="I19" s="1"/>
      <c r="J19" s="1"/>
      <c r="K19" s="13"/>
      <c r="L19" s="13"/>
      <c r="M19" s="223" t="s">
        <v>409</v>
      </c>
      <c r="N19" s="223"/>
      <c r="O19" s="223"/>
      <c r="P19" s="1" t="s">
        <v>74</v>
      </c>
      <c r="Q19" s="1"/>
      <c r="R19" s="1"/>
      <c r="S19" s="1"/>
      <c r="T19" s="224" t="s">
        <v>358</v>
      </c>
      <c r="U19" s="224"/>
      <c r="V19" s="224"/>
      <c r="W19" s="224"/>
    </row>
    <row r="20" spans="1:25" ht="15.75" x14ac:dyDescent="0.25">
      <c r="A20" s="1"/>
      <c r="B20" s="1"/>
      <c r="C20" s="1" t="s">
        <v>75</v>
      </c>
      <c r="D20" s="1"/>
      <c r="E20" s="1"/>
      <c r="F20" s="1"/>
      <c r="G20" s="1"/>
      <c r="H20" s="1"/>
      <c r="I20" s="1"/>
      <c r="J20" s="14">
        <v>9</v>
      </c>
      <c r="K20" s="13" t="str">
        <f>IF(COUNTIF(ДОЗА,J20),"доза",IF(COUNTIF(ДОЗИ,J20),"дози","доз"))</f>
        <v>доз</v>
      </c>
      <c r="L20" s="15"/>
      <c r="M20" s="15"/>
      <c r="N20" s="15"/>
      <c r="O20" s="1"/>
      <c r="P20" s="1"/>
      <c r="Q20" s="1"/>
      <c r="R20" s="1"/>
      <c r="S20" s="1"/>
      <c r="T20" s="1"/>
      <c r="U20" s="1"/>
      <c r="V20" s="1"/>
      <c r="W20" s="1"/>
    </row>
    <row r="21" spans="1:25" ht="15.75" x14ac:dyDescent="0.25">
      <c r="A21" s="1" t="s">
        <v>77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x14ac:dyDescent="0.25">
      <c r="A22" s="3"/>
      <c r="B22" s="8"/>
      <c r="C22" s="8"/>
      <c r="D22" s="8"/>
      <c r="E22" s="8"/>
      <c r="F22" s="8"/>
      <c r="G22" s="8"/>
      <c r="H22" s="20"/>
      <c r="I22" s="20"/>
      <c r="J22" s="20"/>
      <c r="K22" s="20"/>
      <c r="L22" s="20"/>
      <c r="M22" s="21"/>
      <c r="N22" s="21"/>
      <c r="O22" s="20"/>
      <c r="P22" s="20"/>
      <c r="Q22" s="20"/>
      <c r="R22" s="3"/>
      <c r="S22" s="3"/>
      <c r="T22" s="3"/>
      <c r="U22" s="3"/>
      <c r="V22" s="3"/>
      <c r="W22" s="3"/>
      <c r="X22" s="3"/>
    </row>
    <row r="23" spans="1:25" ht="15.75" x14ac:dyDescent="0.25">
      <c r="A23" s="1" t="s">
        <v>78</v>
      </c>
      <c r="B23" s="1"/>
      <c r="C23" s="1"/>
      <c r="D23" s="1"/>
      <c r="E23" s="1"/>
      <c r="F23" s="227">
        <f>E13</f>
        <v>10</v>
      </c>
      <c r="G23" s="227"/>
      <c r="H23" s="1" t="s">
        <v>79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227">
        <f>F23</f>
        <v>10</v>
      </c>
      <c r="T23" s="227"/>
      <c r="U23" s="1" t="s">
        <v>80</v>
      </c>
      <c r="V23" s="1"/>
      <c r="W23" s="3"/>
      <c r="X23" s="3"/>
    </row>
    <row r="24" spans="1:25" ht="15.75" x14ac:dyDescent="0.25">
      <c r="A24" s="1"/>
      <c r="B24" s="1" t="s">
        <v>81</v>
      </c>
      <c r="C24" s="1"/>
      <c r="D24" s="1"/>
      <c r="E24" s="1"/>
      <c r="F24" s="1"/>
      <c r="G24" s="1"/>
      <c r="H24" s="1"/>
      <c r="I24" s="227">
        <f>F23*0.5</f>
        <v>5</v>
      </c>
      <c r="J24" s="227"/>
      <c r="K24" s="1" t="s">
        <v>82</v>
      </c>
      <c r="L24" s="1"/>
      <c r="M24" s="1"/>
      <c r="N24" s="1"/>
      <c r="O24" s="227">
        <f>F23*0.5</f>
        <v>5</v>
      </c>
      <c r="P24" s="227"/>
      <c r="Q24" s="1" t="s">
        <v>83</v>
      </c>
      <c r="R24" s="1"/>
      <c r="S24" s="1"/>
      <c r="T24" s="1"/>
      <c r="U24" s="1"/>
      <c r="V24" s="1"/>
      <c r="W24" s="3"/>
      <c r="X24" s="3"/>
    </row>
    <row r="25" spans="1:25" ht="15.75" x14ac:dyDescent="0.25">
      <c r="A25" s="1"/>
      <c r="B25" s="1" t="s">
        <v>84</v>
      </c>
      <c r="C25" s="1"/>
      <c r="D25" s="1"/>
      <c r="E25" s="1"/>
      <c r="F25" s="1"/>
      <c r="G25" s="227">
        <f>F23</f>
        <v>10</v>
      </c>
      <c r="H25" s="227"/>
      <c r="I25" s="1" t="s">
        <v>85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</row>
    <row r="26" spans="1:25" ht="15.75" x14ac:dyDescent="0.25">
      <c r="A26" s="1"/>
      <c r="B26" s="1"/>
      <c r="C26" s="1"/>
      <c r="D26" s="1"/>
      <c r="E26" s="1"/>
      <c r="F26" s="1"/>
      <c r="G26" s="22"/>
      <c r="H26" s="2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</row>
    <row r="27" spans="1:25" ht="15.75" x14ac:dyDescent="0.25">
      <c r="A27" s="1" t="s">
        <v>86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</row>
    <row r="28" spans="1:25" ht="15.75" x14ac:dyDescent="0.25">
      <c r="A28" s="1"/>
      <c r="B28" s="1"/>
      <c r="C28" s="1" t="s">
        <v>87</v>
      </c>
      <c r="D28" s="1"/>
      <c r="E28" s="1"/>
      <c r="F28" s="1"/>
      <c r="G28" s="1"/>
      <c r="H28" s="1"/>
      <c r="I28" s="1"/>
      <c r="J28" s="1"/>
      <c r="K28" s="1"/>
      <c r="L28" s="227">
        <f>F23</f>
        <v>10</v>
      </c>
      <c r="M28" s="227"/>
      <c r="N28" s="1" t="s">
        <v>88</v>
      </c>
      <c r="O28" s="1"/>
      <c r="P28" s="1"/>
      <c r="Q28" s="1"/>
      <c r="R28" s="1"/>
      <c r="S28" s="1"/>
      <c r="T28" s="1"/>
      <c r="U28" s="1"/>
      <c r="V28" s="1"/>
      <c r="W28" s="3"/>
      <c r="X28" s="3"/>
    </row>
    <row r="29" spans="1:2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2"/>
      <c r="M29" s="22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5" ht="15.75" x14ac:dyDescent="0.25">
      <c r="A30" s="1" t="s">
        <v>89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75" x14ac:dyDescent="0.25">
      <c r="A32" s="12" t="s">
        <v>90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4" spans="1:23" ht="15.75" x14ac:dyDescent="0.25">
      <c r="A34" s="23" t="s">
        <v>91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x14ac:dyDescent="0.25">
      <c r="A35" s="23"/>
      <c r="B35" s="23" t="s">
        <v>92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x14ac:dyDescent="0.25">
      <c r="A36" s="23"/>
      <c r="B36" s="1" t="s">
        <v>93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2" t="s">
        <v>94</v>
      </c>
      <c r="N36" s="1"/>
      <c r="O36" s="1"/>
      <c r="P36" s="1"/>
      <c r="Q36" s="1"/>
      <c r="R36" s="1"/>
      <c r="S36" s="226" t="s">
        <v>95</v>
      </c>
      <c r="T36" s="226"/>
      <c r="U36" s="226"/>
      <c r="V36" s="226"/>
      <c r="W36" s="226"/>
    </row>
    <row r="37" spans="1:23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x14ac:dyDescent="0.25">
      <c r="A38" s="1"/>
      <c r="B38" s="1" t="s">
        <v>96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x14ac:dyDescent="0.25">
      <c r="A39" s="1"/>
      <c r="B39" s="24" t="s">
        <v>97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2" t="s">
        <v>98</v>
      </c>
      <c r="N39" s="1"/>
      <c r="O39" s="1"/>
      <c r="P39" s="1"/>
      <c r="Q39" s="1"/>
      <c r="R39" s="1"/>
      <c r="S39" s="226" t="s">
        <v>95</v>
      </c>
      <c r="T39" s="226"/>
      <c r="U39" s="226"/>
      <c r="V39" s="226"/>
      <c r="W39" s="226"/>
    </row>
    <row r="41" spans="1:2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x14ac:dyDescent="0.25">
      <c r="A42" s="1"/>
      <c r="B42" s="24" t="s">
        <v>191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2" t="str">
        <f>G9</f>
        <v>Яцина В.Д.</v>
      </c>
      <c r="N42" s="1"/>
      <c r="O42" s="1"/>
      <c r="P42" s="1"/>
      <c r="Q42" s="1"/>
      <c r="R42" s="1"/>
      <c r="S42" s="226" t="s">
        <v>95</v>
      </c>
      <c r="T42" s="226"/>
      <c r="U42" s="226"/>
      <c r="V42" s="226"/>
      <c r="W42" s="226"/>
    </row>
  </sheetData>
  <mergeCells count="21">
    <mergeCell ref="F23:G23"/>
    <mergeCell ref="S23:T23"/>
    <mergeCell ref="S39:W39"/>
    <mergeCell ref="S42:W42"/>
    <mergeCell ref="I24:J24"/>
    <mergeCell ref="O24:P24"/>
    <mergeCell ref="G25:H25"/>
    <mergeCell ref="L28:M28"/>
    <mergeCell ref="S36:W36"/>
    <mergeCell ref="E13:F13"/>
    <mergeCell ref="M19:O19"/>
    <mergeCell ref="T19:W19"/>
    <mergeCell ref="T17:W17"/>
    <mergeCell ref="F18:H18"/>
    <mergeCell ref="A1:X1"/>
    <mergeCell ref="A2:X2"/>
    <mergeCell ref="A3:X3"/>
    <mergeCell ref="C6:X6"/>
    <mergeCell ref="A4:B4"/>
    <mergeCell ref="C4:F4"/>
    <mergeCell ref="G4:H4"/>
  </mergeCells>
  <dataValidations count="1">
    <dataValidation type="list" allowBlank="1" showInputMessage="1" showErrorMessage="1" sqref="AB14:AB15" xr:uid="{071203FA-5ADB-4BC7-A0A1-C56A00ECBA9E}">
      <formula1>$L$2:$L$32</formula1>
    </dataValidation>
  </dataValidation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8"/>
  <sheetViews>
    <sheetView zoomScaleNormal="100" workbookViewId="0">
      <selection activeCell="B5" sqref="B5:G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98" t="s">
        <v>128</v>
      </c>
      <c r="B2" s="198"/>
      <c r="C2" s="198"/>
      <c r="D2" s="198"/>
      <c r="E2" s="198"/>
      <c r="F2" s="198"/>
      <c r="G2" s="198"/>
      <c r="H2" s="56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3" t="s">
        <v>103</v>
      </c>
      <c r="B4" s="74" t="s">
        <v>104</v>
      </c>
      <c r="C4" s="155" t="s">
        <v>105</v>
      </c>
      <c r="D4" s="228" t="s">
        <v>106</v>
      </c>
      <c r="E4" s="228"/>
      <c r="F4" s="228"/>
      <c r="G4" s="228"/>
    </row>
    <row r="5" spans="1:8" ht="15.75" x14ac:dyDescent="0.25">
      <c r="A5" s="75">
        <v>1</v>
      </c>
      <c r="B5" s="84" t="s">
        <v>475</v>
      </c>
      <c r="C5" s="84" t="s">
        <v>476</v>
      </c>
      <c r="D5" s="84" t="s">
        <v>477</v>
      </c>
      <c r="E5" s="84" t="s">
        <v>478</v>
      </c>
      <c r="F5" s="84" t="s">
        <v>403</v>
      </c>
      <c r="G5" s="84" t="s">
        <v>108</v>
      </c>
      <c r="H5" s="76"/>
    </row>
    <row r="6" spans="1:8" ht="15.75" x14ac:dyDescent="0.25">
      <c r="A6" s="75">
        <f>IF(ISBLANK(B6),"",A5+1)</f>
        <v>2</v>
      </c>
      <c r="B6" s="84" t="s">
        <v>479</v>
      </c>
      <c r="C6" s="84" t="s">
        <v>480</v>
      </c>
      <c r="D6" s="84" t="s">
        <v>481</v>
      </c>
      <c r="E6" s="84" t="s">
        <v>482</v>
      </c>
      <c r="F6" s="84" t="s">
        <v>400</v>
      </c>
      <c r="G6" s="84" t="s">
        <v>110</v>
      </c>
      <c r="H6" s="76"/>
    </row>
    <row r="7" spans="1:8" ht="15.75" customHeight="1" x14ac:dyDescent="0.25">
      <c r="A7" s="75">
        <f t="shared" ref="A7:A28" si="0">IF(ISBLANK(B7),"",A6+1)</f>
        <v>3</v>
      </c>
      <c r="B7" s="84" t="s">
        <v>483</v>
      </c>
      <c r="C7" s="84" t="s">
        <v>484</v>
      </c>
      <c r="D7" s="84" t="s">
        <v>485</v>
      </c>
      <c r="E7" s="84" t="s">
        <v>109</v>
      </c>
      <c r="F7" s="84" t="s">
        <v>400</v>
      </c>
      <c r="G7" s="84" t="s">
        <v>110</v>
      </c>
      <c r="H7" s="76"/>
    </row>
    <row r="8" spans="1:8" ht="15.75" x14ac:dyDescent="0.25">
      <c r="A8" s="75">
        <f t="shared" si="0"/>
        <v>4</v>
      </c>
      <c r="B8" s="84" t="s">
        <v>486</v>
      </c>
      <c r="C8" s="84" t="s">
        <v>487</v>
      </c>
      <c r="D8" s="84" t="s">
        <v>488</v>
      </c>
      <c r="E8" s="84" t="s">
        <v>489</v>
      </c>
      <c r="F8" s="84" t="s">
        <v>400</v>
      </c>
      <c r="G8" s="84" t="s">
        <v>108</v>
      </c>
      <c r="H8" s="76"/>
    </row>
    <row r="9" spans="1:8" ht="15.75" x14ac:dyDescent="0.25">
      <c r="A9" s="75">
        <f t="shared" si="0"/>
        <v>5</v>
      </c>
      <c r="B9" s="84" t="s">
        <v>490</v>
      </c>
      <c r="C9" s="84" t="s">
        <v>491</v>
      </c>
      <c r="D9" s="84" t="s">
        <v>492</v>
      </c>
      <c r="E9" s="84" t="s">
        <v>493</v>
      </c>
      <c r="F9" s="84" t="s">
        <v>404</v>
      </c>
      <c r="G9" s="84" t="s">
        <v>108</v>
      </c>
      <c r="H9" s="76"/>
    </row>
    <row r="10" spans="1:8" ht="15.75" customHeight="1" x14ac:dyDescent="0.25">
      <c r="A10" s="75">
        <f t="shared" si="0"/>
        <v>6</v>
      </c>
      <c r="B10" s="84" t="s">
        <v>494</v>
      </c>
      <c r="C10" s="84" t="s">
        <v>495</v>
      </c>
      <c r="D10" s="84" t="s">
        <v>411</v>
      </c>
      <c r="E10" s="84" t="s">
        <v>496</v>
      </c>
      <c r="F10" s="84" t="s">
        <v>188</v>
      </c>
      <c r="G10" s="84" t="s">
        <v>108</v>
      </c>
      <c r="H10" s="76"/>
    </row>
    <row r="11" spans="1:8" ht="15.75" x14ac:dyDescent="0.25">
      <c r="A11" s="75">
        <f>IF(ISBLANK(B11),"",A10+1)</f>
        <v>7</v>
      </c>
      <c r="B11" s="84" t="s">
        <v>497</v>
      </c>
      <c r="C11" s="84" t="s">
        <v>498</v>
      </c>
      <c r="D11" s="84" t="s">
        <v>499</v>
      </c>
      <c r="E11" s="84" t="s">
        <v>500</v>
      </c>
      <c r="F11" s="84" t="s">
        <v>400</v>
      </c>
      <c r="G11" s="84" t="s">
        <v>108</v>
      </c>
      <c r="H11" s="76"/>
    </row>
    <row r="12" spans="1:8" ht="15.75" x14ac:dyDescent="0.25">
      <c r="A12" s="75">
        <f t="shared" si="0"/>
        <v>8</v>
      </c>
      <c r="B12" s="84" t="s">
        <v>501</v>
      </c>
      <c r="C12" s="84" t="s">
        <v>502</v>
      </c>
      <c r="D12" s="84" t="s">
        <v>503</v>
      </c>
      <c r="E12" s="84" t="s">
        <v>482</v>
      </c>
      <c r="F12" s="84" t="s">
        <v>404</v>
      </c>
      <c r="G12" s="84" t="s">
        <v>108</v>
      </c>
      <c r="H12" s="76"/>
    </row>
    <row r="13" spans="1:8" ht="15.75" x14ac:dyDescent="0.25">
      <c r="A13" s="75">
        <f t="shared" si="0"/>
        <v>9</v>
      </c>
      <c r="B13" s="84" t="s">
        <v>504</v>
      </c>
      <c r="C13" s="84" t="s">
        <v>505</v>
      </c>
      <c r="D13" s="84" t="s">
        <v>506</v>
      </c>
      <c r="E13" s="84" t="s">
        <v>507</v>
      </c>
      <c r="F13" s="84" t="s">
        <v>400</v>
      </c>
      <c r="G13" s="84" t="s">
        <v>110</v>
      </c>
      <c r="H13" s="76"/>
    </row>
    <row r="14" spans="1:8" ht="15.75" x14ac:dyDescent="0.25">
      <c r="A14" s="75">
        <f t="shared" si="0"/>
        <v>10</v>
      </c>
      <c r="B14" s="84" t="s">
        <v>508</v>
      </c>
      <c r="C14" s="84" t="s">
        <v>509</v>
      </c>
      <c r="D14" s="84" t="s">
        <v>510</v>
      </c>
      <c r="E14" s="84" t="s">
        <v>511</v>
      </c>
      <c r="F14" s="84" t="s">
        <v>412</v>
      </c>
      <c r="G14" s="84" t="s">
        <v>110</v>
      </c>
      <c r="H14" s="76"/>
    </row>
    <row r="15" spans="1:8" ht="15.75" x14ac:dyDescent="0.25">
      <c r="A15" s="75">
        <f t="shared" si="0"/>
        <v>11</v>
      </c>
      <c r="B15" s="84" t="s">
        <v>512</v>
      </c>
      <c r="C15" s="84" t="s">
        <v>513</v>
      </c>
      <c r="D15" s="84" t="s">
        <v>514</v>
      </c>
      <c r="E15" s="84" t="s">
        <v>414</v>
      </c>
      <c r="F15" s="84" t="s">
        <v>404</v>
      </c>
      <c r="G15" s="84" t="s">
        <v>110</v>
      </c>
      <c r="H15" s="76"/>
    </row>
    <row r="16" spans="1:8" ht="15.75" x14ac:dyDescent="0.25">
      <c r="A16" s="75">
        <f t="shared" si="0"/>
        <v>12</v>
      </c>
      <c r="B16" s="84" t="s">
        <v>515</v>
      </c>
      <c r="C16" s="84" t="s">
        <v>516</v>
      </c>
      <c r="D16" s="84" t="s">
        <v>517</v>
      </c>
      <c r="E16" s="84" t="s">
        <v>109</v>
      </c>
      <c r="F16" s="84" t="s">
        <v>401</v>
      </c>
      <c r="G16" s="84" t="s">
        <v>110</v>
      </c>
      <c r="H16" s="76"/>
    </row>
    <row r="17" spans="1:8" ht="15.75" x14ac:dyDescent="0.25">
      <c r="A17" s="78">
        <f t="shared" si="0"/>
        <v>13</v>
      </c>
      <c r="B17" s="84" t="s">
        <v>518</v>
      </c>
      <c r="C17" s="84" t="s">
        <v>519</v>
      </c>
      <c r="D17" s="84" t="s">
        <v>520</v>
      </c>
      <c r="E17" s="84" t="s">
        <v>414</v>
      </c>
      <c r="F17" s="84" t="s">
        <v>403</v>
      </c>
      <c r="G17" s="84" t="s">
        <v>110</v>
      </c>
      <c r="H17" s="76"/>
    </row>
    <row r="18" spans="1:8" ht="15.75" x14ac:dyDescent="0.25">
      <c r="A18" s="78">
        <f t="shared" si="0"/>
        <v>14</v>
      </c>
      <c r="B18" s="84" t="s">
        <v>521</v>
      </c>
      <c r="C18" s="84" t="s">
        <v>522</v>
      </c>
      <c r="D18" s="84" t="s">
        <v>523</v>
      </c>
      <c r="E18" s="84" t="s">
        <v>362</v>
      </c>
      <c r="F18" s="84" t="s">
        <v>410</v>
      </c>
      <c r="G18" s="84" t="s">
        <v>108</v>
      </c>
    </row>
    <row r="19" spans="1:8" ht="15.75" x14ac:dyDescent="0.25">
      <c r="A19" s="78">
        <f t="shared" si="0"/>
        <v>15</v>
      </c>
      <c r="B19" s="84" t="s">
        <v>508</v>
      </c>
      <c r="C19" s="84" t="s">
        <v>509</v>
      </c>
      <c r="D19" s="84" t="s">
        <v>524</v>
      </c>
      <c r="E19" s="84" t="s">
        <v>525</v>
      </c>
      <c r="F19" s="85" t="s">
        <v>412</v>
      </c>
      <c r="G19" s="85" t="s">
        <v>110</v>
      </c>
    </row>
    <row r="20" spans="1:8" ht="15.75" x14ac:dyDescent="0.25">
      <c r="A20" s="78" t="str">
        <f t="shared" si="0"/>
        <v/>
      </c>
      <c r="B20" s="84"/>
      <c r="C20" s="84"/>
      <c r="D20" s="84"/>
      <c r="E20" s="84"/>
      <c r="F20" s="85"/>
      <c r="G20" s="85"/>
    </row>
    <row r="21" spans="1:8" ht="15.75" x14ac:dyDescent="0.25">
      <c r="A21" s="78" t="str">
        <f t="shared" si="0"/>
        <v/>
      </c>
      <c r="B21" s="84"/>
      <c r="C21" s="84"/>
      <c r="D21" s="84"/>
      <c r="E21" s="84"/>
      <c r="F21" s="85"/>
      <c r="G21" s="85"/>
    </row>
    <row r="22" spans="1:8" ht="15.75" x14ac:dyDescent="0.25">
      <c r="A22" s="78" t="str">
        <f t="shared" si="0"/>
        <v/>
      </c>
      <c r="B22" s="84"/>
      <c r="C22" s="84"/>
      <c r="D22" s="84"/>
      <c r="E22" s="84"/>
      <c r="F22" s="85"/>
      <c r="G22" s="85"/>
    </row>
    <row r="23" spans="1:8" ht="15.75" customHeight="1" x14ac:dyDescent="0.25">
      <c r="A23" s="78" t="str">
        <f t="shared" si="0"/>
        <v/>
      </c>
      <c r="B23" s="84"/>
      <c r="C23" s="84"/>
      <c r="D23" s="84"/>
      <c r="E23" s="84"/>
      <c r="F23" s="85"/>
      <c r="G23" s="85"/>
    </row>
    <row r="24" spans="1:8" ht="15.75" x14ac:dyDescent="0.25">
      <c r="A24" s="78" t="str">
        <f t="shared" si="0"/>
        <v/>
      </c>
      <c r="B24" s="84"/>
      <c r="C24" s="84"/>
      <c r="D24" s="84"/>
      <c r="E24" s="84"/>
      <c r="F24" s="85"/>
      <c r="G24" s="85"/>
    </row>
    <row r="25" spans="1:8" ht="15.75" x14ac:dyDescent="0.25">
      <c r="A25" s="78" t="str">
        <f t="shared" si="0"/>
        <v/>
      </c>
      <c r="B25" s="84"/>
      <c r="C25" s="84"/>
      <c r="D25" s="84"/>
      <c r="E25" s="84"/>
      <c r="F25" s="84"/>
      <c r="G25" s="85"/>
    </row>
    <row r="26" spans="1:8" ht="15.75" x14ac:dyDescent="0.25">
      <c r="A26" s="78" t="str">
        <f t="shared" si="0"/>
        <v/>
      </c>
      <c r="B26" s="84"/>
      <c r="C26" s="84"/>
      <c r="D26" s="84"/>
      <c r="E26" s="84"/>
      <c r="F26" s="84"/>
      <c r="G26" s="85"/>
    </row>
    <row r="27" spans="1:8" ht="15.75" x14ac:dyDescent="0.25">
      <c r="A27" s="78" t="str">
        <f t="shared" si="0"/>
        <v/>
      </c>
      <c r="B27" s="84"/>
      <c r="C27" s="84"/>
      <c r="D27" s="84"/>
      <c r="E27" s="84"/>
      <c r="F27" s="84"/>
      <c r="G27" s="85"/>
    </row>
    <row r="28" spans="1:8" ht="15.75" x14ac:dyDescent="0.25">
      <c r="A28" s="92" t="str">
        <f t="shared" si="0"/>
        <v/>
      </c>
      <c r="B28" s="84"/>
      <c r="C28" s="84"/>
      <c r="D28" s="84"/>
      <c r="E28" s="84"/>
      <c r="F28" s="84"/>
      <c r="G28" s="85"/>
    </row>
  </sheetData>
  <mergeCells count="2">
    <mergeCell ref="A2:G2"/>
    <mergeCell ref="D4:G4"/>
  </mergeCells>
  <phoneticPr fontId="30" type="noConversion"/>
  <dataValidations count="5">
    <dataValidation type="list" allowBlank="1" showInputMessage="1" showErrorMessage="1" sqref="C21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F41"/>
  <sheetViews>
    <sheetView zoomScaleNormal="100" workbookViewId="0">
      <selection activeCell="G5" sqref="G5"/>
    </sheetView>
  </sheetViews>
  <sheetFormatPr defaultColWidth="8.7109375" defaultRowHeight="15" x14ac:dyDescent="0.25"/>
  <cols>
    <col min="1" max="30" width="3.28515625" customWidth="1"/>
    <col min="31" max="31" width="24.140625" bestFit="1" customWidth="1"/>
    <col min="32" max="32" width="2" bestFit="1" customWidth="1"/>
  </cols>
  <sheetData>
    <row r="1" spans="1:32" ht="15" customHeight="1" x14ac:dyDescent="0.25">
      <c r="A1" s="234" t="s">
        <v>60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</row>
    <row r="2" spans="1:32" ht="15" customHeight="1" x14ac:dyDescent="0.25">
      <c r="A2" s="101" t="s">
        <v>413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32" ht="15.75" x14ac:dyDescent="0.25">
      <c r="A3" s="234" t="s">
        <v>61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</row>
    <row r="4" spans="1:32" ht="15.75" x14ac:dyDescent="0.25">
      <c r="A4" s="220">
        <f>'Акт коты R'!A5</f>
        <v>20</v>
      </c>
      <c r="B4" s="220"/>
      <c r="C4" s="221" t="str">
        <f>'Акт коты R'!C5</f>
        <v>Січня</v>
      </c>
      <c r="D4" s="221"/>
      <c r="E4" s="221"/>
      <c r="F4" s="221"/>
      <c r="G4" s="220">
        <f>'Акт коты R'!G5</f>
        <v>2022</v>
      </c>
      <c r="H4" s="220"/>
      <c r="I4" s="83" t="s">
        <v>146</v>
      </c>
      <c r="J4" s="83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2" ht="15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32" ht="15.75" x14ac:dyDescent="0.25">
      <c r="A6" s="31"/>
      <c r="B6" s="31"/>
      <c r="C6" s="235" t="s">
        <v>62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</row>
    <row r="7" spans="1:32" ht="15.75" x14ac:dyDescent="0.25">
      <c r="A7" s="32" t="s">
        <v>124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32" ht="15.75" x14ac:dyDescent="0.25">
      <c r="A8" s="32" t="s">
        <v>125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32" ht="15.75" x14ac:dyDescent="0.25">
      <c r="A9" s="1" t="s">
        <v>65</v>
      </c>
      <c r="B9" s="1"/>
      <c r="C9" s="1"/>
      <c r="D9" s="1"/>
      <c r="E9" s="1"/>
      <c r="F9" s="1"/>
      <c r="G9" s="236" t="str">
        <f>'Списки собак R'!B5</f>
        <v>Рамазанова Р.Р.</v>
      </c>
      <c r="H9" s="236"/>
      <c r="I9" s="236"/>
      <c r="J9" s="236"/>
      <c r="K9" s="236"/>
      <c r="L9" s="236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32" ht="15.75" x14ac:dyDescent="0.25">
      <c r="A10" s="31" t="s">
        <v>126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tr">
        <f>'Акт коты PCHCh'!L10</f>
        <v xml:space="preserve"> 21.12.2021 по 20.01.2022 року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32" ht="15.75" x14ac:dyDescent="0.25">
      <c r="A11" s="31" t="s">
        <v>127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32" ht="15.75" x14ac:dyDescent="0.25">
      <c r="A12" s="237" t="s">
        <v>69</v>
      </c>
      <c r="B12" s="237"/>
      <c r="C12" s="237"/>
      <c r="D12" s="237"/>
      <c r="E12" s="34">
        <f>MAX('Списки собак R'!A5:A43)</f>
        <v>15</v>
      </c>
      <c r="F12" s="31" t="s">
        <v>70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32" ht="15.75" x14ac:dyDescent="0.25">
      <c r="A13" s="31" t="s">
        <v>71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N13" s="31"/>
      <c r="O13" s="31" t="s">
        <v>72</v>
      </c>
      <c r="P13" s="31"/>
      <c r="Q13" s="31"/>
      <c r="R13" s="31"/>
      <c r="S13" s="31"/>
      <c r="T13" s="31"/>
      <c r="U13" s="31"/>
      <c r="V13" s="31"/>
      <c r="W13" s="31"/>
      <c r="X13" s="31"/>
      <c r="AE13" t="s">
        <v>526</v>
      </c>
      <c r="AF13">
        <v>6</v>
      </c>
    </row>
    <row r="14" spans="1:32" ht="15.75" x14ac:dyDescent="0.25">
      <c r="A14" s="31" t="s">
        <v>73</v>
      </c>
      <c r="B14" s="31"/>
      <c r="C14" s="31"/>
      <c r="D14" s="31"/>
      <c r="E14" s="31"/>
      <c r="F14" s="31"/>
      <c r="G14" s="31"/>
      <c r="H14" s="31"/>
      <c r="I14" s="31"/>
      <c r="J14" s="31"/>
      <c r="K14" s="35"/>
      <c r="L14" s="35"/>
      <c r="M14" s="3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AE14" t="s">
        <v>527</v>
      </c>
      <c r="AF14">
        <v>2</v>
      </c>
    </row>
    <row r="15" spans="1:32" ht="15.75" x14ac:dyDescent="0.25">
      <c r="A15" s="31" t="s">
        <v>360</v>
      </c>
      <c r="B15" s="32"/>
      <c r="C15" s="31"/>
      <c r="D15" s="31"/>
      <c r="E15" s="31"/>
      <c r="F15" s="31"/>
      <c r="G15" s="36"/>
      <c r="H15" s="36"/>
      <c r="I15" s="36"/>
      <c r="J15" s="36"/>
      <c r="K15" s="36"/>
      <c r="L15" s="36"/>
      <c r="N15" s="38"/>
      <c r="O15" s="239" t="s">
        <v>370</v>
      </c>
      <c r="P15" s="239"/>
      <c r="Q15" s="239"/>
      <c r="R15" s="39"/>
      <c r="S15" s="39"/>
      <c r="T15" s="31"/>
      <c r="U15" s="31"/>
      <c r="V15" s="31"/>
      <c r="W15" s="31"/>
      <c r="X15" s="31"/>
    </row>
    <row r="16" spans="1:32" ht="15.75" x14ac:dyDescent="0.25">
      <c r="A16" s="31"/>
      <c r="B16" s="31" t="s">
        <v>122</v>
      </c>
      <c r="C16" s="31"/>
      <c r="D16" s="31"/>
      <c r="E16" s="31"/>
      <c r="F16" s="241" t="s">
        <v>371</v>
      </c>
      <c r="G16" s="241"/>
      <c r="H16" s="241"/>
      <c r="I16" s="241"/>
      <c r="J16" s="36"/>
      <c r="K16" s="31" t="s">
        <v>75</v>
      </c>
      <c r="L16" s="31"/>
      <c r="M16" s="31"/>
      <c r="N16" s="31"/>
      <c r="O16" s="31"/>
      <c r="P16" s="36"/>
      <c r="Q16" s="36"/>
      <c r="R16" s="82">
        <v>2</v>
      </c>
      <c r="S16" s="208" t="str">
        <f>IF(COUNTIF(ДОЗА,R16),"доза",IF(COUNTIF(ДОЗИ,R16),"дози","доз"))</f>
        <v>дози</v>
      </c>
      <c r="T16" s="208"/>
      <c r="U16" s="31"/>
      <c r="V16" s="31"/>
      <c r="W16" s="31"/>
      <c r="X16" s="31"/>
    </row>
    <row r="17" spans="1:24" ht="15.75" x14ac:dyDescent="0.25">
      <c r="A17" s="1" t="s">
        <v>459</v>
      </c>
      <c r="N17" s="199" t="s">
        <v>364</v>
      </c>
      <c r="O17" s="199"/>
      <c r="P17" s="199"/>
      <c r="Q17" s="199"/>
      <c r="T17" s="31"/>
      <c r="U17" s="31"/>
      <c r="V17" s="110"/>
      <c r="W17" s="31"/>
      <c r="X17" s="31"/>
    </row>
    <row r="18" spans="1:24" ht="15.75" x14ac:dyDescent="0.25">
      <c r="A18" s="31"/>
      <c r="B18" s="31" t="s">
        <v>193</v>
      </c>
      <c r="C18" s="31"/>
      <c r="D18" s="31"/>
      <c r="E18" s="31"/>
      <c r="F18" s="200" t="s">
        <v>355</v>
      </c>
      <c r="G18" s="200"/>
      <c r="H18" s="200"/>
      <c r="I18" s="200"/>
      <c r="J18" s="32"/>
      <c r="K18" s="31" t="s">
        <v>357</v>
      </c>
      <c r="L18" s="31"/>
      <c r="M18" s="31"/>
      <c r="N18" s="31"/>
      <c r="O18" s="31"/>
      <c r="P18" s="32"/>
      <c r="Q18" s="32"/>
      <c r="R18" s="34">
        <v>2</v>
      </c>
      <c r="S18" s="31" t="str">
        <f>IF(COUNTIF(ДОЗА,R18),"доза",IF(COUNTIF(ДОЗИ,R18),"дози","доз"))</f>
        <v>дози</v>
      </c>
      <c r="T18" s="31"/>
      <c r="U18" s="31"/>
      <c r="V18" s="110"/>
      <c r="W18" s="31"/>
      <c r="X18" s="31"/>
    </row>
    <row r="19" spans="1:24" ht="15.75" x14ac:dyDescent="0.25">
      <c r="A19" s="110" t="s">
        <v>528</v>
      </c>
      <c r="B19" s="111"/>
      <c r="C19" s="110"/>
      <c r="D19" s="110"/>
      <c r="E19" s="110"/>
      <c r="F19" s="110"/>
      <c r="G19" s="111"/>
      <c r="H19" s="111"/>
      <c r="I19" s="111"/>
      <c r="J19" s="111"/>
      <c r="K19" s="111"/>
      <c r="L19" s="111"/>
      <c r="M19" s="111"/>
      <c r="N19" s="110"/>
      <c r="Q19" s="231" t="s">
        <v>405</v>
      </c>
      <c r="R19" s="231"/>
      <c r="S19" s="231"/>
      <c r="U19" s="31"/>
      <c r="V19" s="110"/>
      <c r="W19" s="31"/>
      <c r="X19" s="31"/>
    </row>
    <row r="20" spans="1:24" ht="15.75" x14ac:dyDescent="0.25">
      <c r="A20" s="110"/>
      <c r="B20" s="110" t="s">
        <v>121</v>
      </c>
      <c r="C20" s="156"/>
      <c r="D20" s="156"/>
      <c r="E20" s="110"/>
      <c r="F20" s="232" t="s">
        <v>365</v>
      </c>
      <c r="G20" s="232"/>
      <c r="H20" s="232"/>
      <c r="I20" s="111"/>
      <c r="J20" s="111"/>
      <c r="K20" s="210" t="s">
        <v>75</v>
      </c>
      <c r="L20" s="210"/>
      <c r="M20" s="210"/>
      <c r="N20" s="210"/>
      <c r="O20" s="210"/>
      <c r="P20" s="210"/>
      <c r="Q20" s="210"/>
      <c r="R20" s="157">
        <v>3</v>
      </c>
      <c r="S20" s="233" t="str">
        <f>IF(COUNTIF(ДОЗА,R20),"доза",IF(COUNTIF(ДОЗИ,R20),"дози","доз"))</f>
        <v>дози</v>
      </c>
      <c r="T20" s="233"/>
      <c r="U20" s="31"/>
      <c r="V20" s="110"/>
      <c r="W20" s="31"/>
      <c r="X20" s="31"/>
    </row>
    <row r="21" spans="1:24" ht="15.75" x14ac:dyDescent="0.25">
      <c r="A21" s="110" t="s">
        <v>529</v>
      </c>
      <c r="B21" s="111"/>
      <c r="C21" s="110"/>
      <c r="D21" s="110"/>
      <c r="E21" s="110"/>
      <c r="F21" s="110"/>
      <c r="G21" s="111"/>
      <c r="H21" s="111"/>
      <c r="I21" s="111"/>
      <c r="J21" s="111"/>
      <c r="K21" s="111"/>
      <c r="L21" s="111"/>
      <c r="M21" s="111"/>
      <c r="N21" s="110"/>
      <c r="Q21" s="231" t="s">
        <v>530</v>
      </c>
      <c r="R21" s="231"/>
      <c r="S21" s="231"/>
      <c r="V21" s="110"/>
      <c r="W21" s="31"/>
      <c r="X21" s="31"/>
    </row>
    <row r="22" spans="1:24" ht="15.75" x14ac:dyDescent="0.25">
      <c r="A22" s="110"/>
      <c r="B22" s="110" t="s">
        <v>121</v>
      </c>
      <c r="C22" s="156"/>
      <c r="D22" s="156"/>
      <c r="E22" s="110"/>
      <c r="F22" s="232" t="s">
        <v>531</v>
      </c>
      <c r="G22" s="232"/>
      <c r="H22" s="232"/>
      <c r="I22" s="111"/>
      <c r="J22" s="111"/>
      <c r="K22" s="210" t="s">
        <v>75</v>
      </c>
      <c r="L22" s="210"/>
      <c r="M22" s="210"/>
      <c r="N22" s="210"/>
      <c r="O22" s="210"/>
      <c r="P22" s="210"/>
      <c r="Q22" s="210"/>
      <c r="R22" s="157">
        <v>6</v>
      </c>
      <c r="S22" s="233" t="str">
        <f>IF(COUNTIF(ДОЗА,R22),"доза",IF(COUNTIF(ДОЗИ,R22),"дози","доз"))</f>
        <v>доз</v>
      </c>
      <c r="T22" s="233"/>
      <c r="U22" s="31"/>
      <c r="V22" s="110"/>
      <c r="W22" s="31"/>
      <c r="X22" s="31"/>
    </row>
    <row r="23" spans="1:24" ht="15.75" x14ac:dyDescent="0.25">
      <c r="A23" s="110" t="s">
        <v>416</v>
      </c>
      <c r="B23" s="111"/>
      <c r="C23" s="110"/>
      <c r="D23" s="110"/>
      <c r="E23" s="110"/>
      <c r="F23" s="110"/>
      <c r="G23" s="111"/>
      <c r="H23" s="111"/>
      <c r="I23" s="111"/>
      <c r="J23" s="111"/>
      <c r="K23" s="111"/>
      <c r="L23" s="111"/>
      <c r="M23" s="111"/>
      <c r="N23" s="110"/>
      <c r="Q23" s="231" t="s">
        <v>532</v>
      </c>
      <c r="R23" s="231"/>
      <c r="S23" s="231"/>
      <c r="U23" s="31"/>
      <c r="V23" s="110"/>
      <c r="W23" s="31"/>
      <c r="X23" s="31"/>
    </row>
    <row r="24" spans="1:24" ht="15.75" x14ac:dyDescent="0.25">
      <c r="A24" s="110"/>
      <c r="B24" s="110" t="s">
        <v>121</v>
      </c>
      <c r="C24" s="156"/>
      <c r="D24" s="156"/>
      <c r="E24" s="110"/>
      <c r="F24" s="232" t="s">
        <v>531</v>
      </c>
      <c r="G24" s="232"/>
      <c r="H24" s="232"/>
      <c r="I24" s="111"/>
      <c r="J24" s="111"/>
      <c r="K24" s="210" t="s">
        <v>75</v>
      </c>
      <c r="L24" s="210"/>
      <c r="M24" s="210"/>
      <c r="N24" s="210"/>
      <c r="O24" s="210"/>
      <c r="P24" s="210"/>
      <c r="Q24" s="210"/>
      <c r="R24" s="157">
        <v>2</v>
      </c>
      <c r="S24" s="233" t="str">
        <f>IF(COUNTIF(ДОЗА,R24),"доза",IF(COUNTIF(ДОЗИ,R24),"дози","доз"))</f>
        <v>дози</v>
      </c>
      <c r="T24" s="233"/>
      <c r="U24" s="31"/>
      <c r="V24" s="110"/>
      <c r="W24" s="31"/>
      <c r="X24" s="31"/>
    </row>
    <row r="25" spans="1:24" ht="15.75" x14ac:dyDescent="0.25">
      <c r="A25" s="31" t="s">
        <v>77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spans="1:24" ht="15.75" x14ac:dyDescent="0.25">
      <c r="A26" s="31" t="s">
        <v>78</v>
      </c>
      <c r="B26" s="31"/>
      <c r="C26" s="31"/>
      <c r="D26" s="31"/>
      <c r="E26" s="240">
        <f>E12</f>
        <v>15</v>
      </c>
      <c r="F26" s="240"/>
      <c r="G26" s="31" t="s">
        <v>79</v>
      </c>
      <c r="I26" s="31"/>
      <c r="J26" s="31"/>
      <c r="K26" s="31"/>
      <c r="L26" s="31"/>
      <c r="M26" s="31"/>
      <c r="N26" s="31"/>
      <c r="O26" s="31"/>
      <c r="P26" s="242">
        <f>E26</f>
        <v>15</v>
      </c>
      <c r="Q26" s="242"/>
      <c r="R26" s="31" t="s">
        <v>80</v>
      </c>
      <c r="V26" s="31"/>
      <c r="W26" s="31"/>
      <c r="X26" s="31"/>
    </row>
    <row r="27" spans="1:24" ht="15.75" x14ac:dyDescent="0.25">
      <c r="A27" s="31"/>
      <c r="B27" s="31" t="s">
        <v>81</v>
      </c>
      <c r="C27" s="31"/>
      <c r="D27" s="31"/>
      <c r="E27" s="31"/>
      <c r="F27" s="31"/>
      <c r="G27" s="31"/>
      <c r="H27" s="240">
        <f>E26*0.5</f>
        <v>7.5</v>
      </c>
      <c r="I27" s="240"/>
      <c r="J27" s="31" t="s">
        <v>82</v>
      </c>
      <c r="K27" s="31"/>
      <c r="L27" s="31"/>
      <c r="M27" s="240">
        <f>E26*0.5</f>
        <v>7.5</v>
      </c>
      <c r="N27" s="240"/>
      <c r="O27" s="31" t="s">
        <v>83</v>
      </c>
      <c r="R27" s="31"/>
      <c r="S27" s="31"/>
      <c r="T27" s="31"/>
      <c r="U27" s="31"/>
      <c r="V27" s="31"/>
      <c r="W27" s="31"/>
      <c r="X27" s="31"/>
    </row>
    <row r="28" spans="1:24" ht="15.75" x14ac:dyDescent="0.25">
      <c r="A28" s="31"/>
      <c r="B28" s="31" t="s">
        <v>84</v>
      </c>
      <c r="C28" s="31"/>
      <c r="D28" s="31"/>
      <c r="E28" s="31"/>
      <c r="F28" s="240">
        <f>E26</f>
        <v>15</v>
      </c>
      <c r="G28" s="240"/>
      <c r="H28" s="31" t="s">
        <v>85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ht="15.75" x14ac:dyDescent="0.25">
      <c r="A29" s="31" t="s">
        <v>86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ht="15.75" x14ac:dyDescent="0.25">
      <c r="A30" s="31"/>
      <c r="B30" s="31"/>
      <c r="C30" s="31" t="s">
        <v>87</v>
      </c>
      <c r="D30" s="31"/>
      <c r="E30" s="31"/>
      <c r="F30" s="31"/>
      <c r="G30" s="31"/>
      <c r="H30" s="31"/>
      <c r="I30" s="31"/>
      <c r="J30" s="240">
        <f>E26</f>
        <v>15</v>
      </c>
      <c r="K30" s="240"/>
      <c r="L30" s="31" t="s">
        <v>88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 ht="15.75" x14ac:dyDescent="0.25">
      <c r="A31" s="31" t="s">
        <v>89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 ht="15.75" x14ac:dyDescent="0.25">
      <c r="A32" s="4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ht="15.75" x14ac:dyDescent="0.25">
      <c r="A33" s="23" t="s">
        <v>91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5.75" x14ac:dyDescent="0.25">
      <c r="A34" s="23"/>
      <c r="B34" s="23" t="s">
        <v>92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ht="15.75" x14ac:dyDescent="0.25">
      <c r="A35" s="23"/>
      <c r="B35" s="31" t="s">
        <v>93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40" t="s">
        <v>94</v>
      </c>
      <c r="N35" s="31"/>
      <c r="O35" s="31"/>
      <c r="P35" s="31"/>
      <c r="Q35" s="31"/>
      <c r="R35" s="31"/>
      <c r="S35" s="238" t="s">
        <v>95</v>
      </c>
      <c r="T35" s="238"/>
      <c r="U35" s="238"/>
      <c r="V35" s="238"/>
      <c r="W35" s="238"/>
      <c r="X35" s="31"/>
    </row>
    <row r="36" spans="1:24" ht="15.75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ht="15.75" x14ac:dyDescent="0.25">
      <c r="A37" s="31"/>
      <c r="B37" s="31" t="s">
        <v>96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ht="15.75" x14ac:dyDescent="0.25">
      <c r="A38" s="31"/>
      <c r="B38" s="24" t="s">
        <v>97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40" t="s">
        <v>98</v>
      </c>
      <c r="N38" s="31"/>
      <c r="O38" s="31"/>
      <c r="P38" s="31"/>
      <c r="Q38" s="31"/>
      <c r="R38" s="31"/>
      <c r="S38" s="238" t="s">
        <v>95</v>
      </c>
      <c r="T38" s="238"/>
      <c r="U38" s="238"/>
      <c r="V38" s="238"/>
      <c r="W38" s="238"/>
      <c r="X38" s="31"/>
    </row>
    <row r="40" spans="1:24" ht="15.75" x14ac:dyDescent="0.25">
      <c r="B40" s="1" t="s">
        <v>99</v>
      </c>
    </row>
    <row r="41" spans="1:24" ht="15.75" x14ac:dyDescent="0.25">
      <c r="B41" s="24" t="s">
        <v>100</v>
      </c>
      <c r="M41" s="236" t="str">
        <f>G9</f>
        <v>Рамазанова Р.Р.</v>
      </c>
      <c r="N41" s="236"/>
      <c r="O41" s="236"/>
      <c r="P41" s="236"/>
      <c r="Q41" s="236"/>
      <c r="R41" s="236"/>
      <c r="S41" s="238" t="s">
        <v>95</v>
      </c>
      <c r="T41" s="238"/>
      <c r="U41" s="238"/>
      <c r="V41" s="238"/>
      <c r="W41" s="238"/>
    </row>
  </sheetData>
  <mergeCells count="35">
    <mergeCell ref="S16:T16"/>
    <mergeCell ref="A12:D12"/>
    <mergeCell ref="M41:R41"/>
    <mergeCell ref="S41:W41"/>
    <mergeCell ref="O15:Q15"/>
    <mergeCell ref="F28:G28"/>
    <mergeCell ref="J30:K30"/>
    <mergeCell ref="S35:W35"/>
    <mergeCell ref="H27:I27"/>
    <mergeCell ref="M27:N27"/>
    <mergeCell ref="F16:I16"/>
    <mergeCell ref="E26:F26"/>
    <mergeCell ref="P26:Q26"/>
    <mergeCell ref="S38:W38"/>
    <mergeCell ref="N17:Q17"/>
    <mergeCell ref="F18:I18"/>
    <mergeCell ref="A1:X1"/>
    <mergeCell ref="A3:X3"/>
    <mergeCell ref="C6:X6"/>
    <mergeCell ref="G9:L9"/>
    <mergeCell ref="A4:B4"/>
    <mergeCell ref="C4:F4"/>
    <mergeCell ref="G4:H4"/>
    <mergeCell ref="F22:H22"/>
    <mergeCell ref="K22:Q22"/>
    <mergeCell ref="S22:T22"/>
    <mergeCell ref="Q19:S19"/>
    <mergeCell ref="F20:H20"/>
    <mergeCell ref="K20:Q20"/>
    <mergeCell ref="S20:T20"/>
    <mergeCell ref="Q21:S21"/>
    <mergeCell ref="Q23:S23"/>
    <mergeCell ref="F24:H24"/>
    <mergeCell ref="K24:Q24"/>
    <mergeCell ref="S24:T24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3"/>
  <sheetViews>
    <sheetView topLeftCell="A19" zoomScaleNormal="100" workbookViewId="0">
      <selection activeCell="B5" sqref="B5:G34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3" t="s">
        <v>137</v>
      </c>
      <c r="B2" s="183"/>
      <c r="C2" s="183"/>
      <c r="D2" s="183"/>
      <c r="E2" s="183"/>
      <c r="F2" s="183"/>
      <c r="G2" s="183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8.75" x14ac:dyDescent="0.25">
      <c r="A3" s="186" t="s">
        <v>138</v>
      </c>
      <c r="B3" s="186"/>
      <c r="C3" s="186"/>
      <c r="D3" s="186"/>
      <c r="E3" s="186"/>
      <c r="F3" s="186"/>
      <c r="G3" s="18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38.25" customHeight="1" x14ac:dyDescent="0.25">
      <c r="A4" s="73" t="s">
        <v>103</v>
      </c>
      <c r="B4" s="74" t="s">
        <v>104</v>
      </c>
      <c r="C4" s="80" t="s">
        <v>105</v>
      </c>
      <c r="D4" s="228" t="s">
        <v>106</v>
      </c>
      <c r="E4" s="228"/>
      <c r="F4" s="228"/>
      <c r="G4" s="228"/>
    </row>
    <row r="5" spans="1:26" s="76" customFormat="1" ht="15.75" customHeight="1" x14ac:dyDescent="0.25">
      <c r="A5" s="77">
        <v>1</v>
      </c>
      <c r="B5" s="84" t="s">
        <v>497</v>
      </c>
      <c r="C5" s="84" t="s">
        <v>498</v>
      </c>
      <c r="D5" s="84" t="s">
        <v>499</v>
      </c>
      <c r="E5" s="84" t="s">
        <v>500</v>
      </c>
      <c r="F5" s="84" t="s">
        <v>400</v>
      </c>
      <c r="G5" s="84" t="s">
        <v>108</v>
      </c>
    </row>
    <row r="6" spans="1:26" s="76" customFormat="1" ht="15.75" customHeight="1" x14ac:dyDescent="0.25">
      <c r="A6" s="75">
        <f t="shared" ref="A6:A19" si="0">IF(ISBLANK(B6),"",A5+1)</f>
        <v>2</v>
      </c>
      <c r="B6" s="84" t="s">
        <v>497</v>
      </c>
      <c r="C6" s="84" t="s">
        <v>498</v>
      </c>
      <c r="D6" s="84" t="s">
        <v>499</v>
      </c>
      <c r="E6" s="84" t="s">
        <v>500</v>
      </c>
      <c r="F6" s="84" t="s">
        <v>400</v>
      </c>
      <c r="G6" s="84" t="s">
        <v>108</v>
      </c>
    </row>
    <row r="7" spans="1:26" s="76" customFormat="1" ht="15.75" customHeight="1" x14ac:dyDescent="0.25">
      <c r="A7" s="75">
        <f t="shared" si="0"/>
        <v>3</v>
      </c>
      <c r="B7" s="84" t="s">
        <v>479</v>
      </c>
      <c r="C7" s="84" t="s">
        <v>480</v>
      </c>
      <c r="D7" s="84" t="s">
        <v>481</v>
      </c>
      <c r="E7" s="84" t="s">
        <v>482</v>
      </c>
      <c r="F7" s="84" t="s">
        <v>400</v>
      </c>
      <c r="G7" s="84" t="s">
        <v>110</v>
      </c>
    </row>
    <row r="8" spans="1:26" s="76" customFormat="1" ht="15.75" customHeight="1" x14ac:dyDescent="0.25">
      <c r="A8" s="75">
        <f t="shared" si="0"/>
        <v>4</v>
      </c>
      <c r="B8" s="84" t="s">
        <v>533</v>
      </c>
      <c r="C8" s="84" t="s">
        <v>534</v>
      </c>
      <c r="D8" s="84" t="s">
        <v>535</v>
      </c>
      <c r="E8" s="84" t="s">
        <v>536</v>
      </c>
      <c r="F8" s="84" t="s">
        <v>537</v>
      </c>
      <c r="G8" s="84" t="s">
        <v>110</v>
      </c>
    </row>
    <row r="9" spans="1:26" s="76" customFormat="1" ht="15.75" customHeight="1" x14ac:dyDescent="0.25">
      <c r="A9" s="75">
        <f t="shared" si="0"/>
        <v>5</v>
      </c>
      <c r="B9" s="84" t="s">
        <v>475</v>
      </c>
      <c r="C9" s="84" t="s">
        <v>476</v>
      </c>
      <c r="D9" s="84" t="s">
        <v>477</v>
      </c>
      <c r="E9" s="84" t="s">
        <v>478</v>
      </c>
      <c r="F9" s="84" t="s">
        <v>403</v>
      </c>
      <c r="G9" s="84" t="s">
        <v>108</v>
      </c>
    </row>
    <row r="10" spans="1:26" s="76" customFormat="1" ht="15.75" customHeight="1" x14ac:dyDescent="0.25">
      <c r="A10" s="75">
        <f t="shared" si="0"/>
        <v>6</v>
      </c>
      <c r="B10" s="84" t="s">
        <v>538</v>
      </c>
      <c r="C10" s="84" t="s">
        <v>539</v>
      </c>
      <c r="D10" s="84" t="s">
        <v>540</v>
      </c>
      <c r="E10" s="84" t="s">
        <v>362</v>
      </c>
      <c r="F10" s="84" t="s">
        <v>188</v>
      </c>
      <c r="G10" s="84" t="s">
        <v>110</v>
      </c>
    </row>
    <row r="11" spans="1:26" s="76" customFormat="1" ht="15.75" customHeight="1" x14ac:dyDescent="0.25">
      <c r="A11" s="75">
        <f t="shared" si="0"/>
        <v>7</v>
      </c>
      <c r="B11" s="84" t="s">
        <v>533</v>
      </c>
      <c r="C11" s="84" t="s">
        <v>534</v>
      </c>
      <c r="D11" s="84" t="s">
        <v>535</v>
      </c>
      <c r="E11" s="84" t="s">
        <v>536</v>
      </c>
      <c r="F11" s="84" t="s">
        <v>537</v>
      </c>
      <c r="G11" s="84" t="s">
        <v>110</v>
      </c>
    </row>
    <row r="12" spans="1:26" s="76" customFormat="1" ht="15.75" customHeight="1" x14ac:dyDescent="0.25">
      <c r="A12" s="75">
        <f t="shared" si="0"/>
        <v>8</v>
      </c>
      <c r="B12" s="84" t="s">
        <v>475</v>
      </c>
      <c r="C12" s="84" t="s">
        <v>476</v>
      </c>
      <c r="D12" s="84" t="s">
        <v>477</v>
      </c>
      <c r="E12" s="84" t="s">
        <v>478</v>
      </c>
      <c r="F12" s="84" t="s">
        <v>403</v>
      </c>
      <c r="G12" s="84" t="s">
        <v>108</v>
      </c>
    </row>
    <row r="13" spans="1:26" s="76" customFormat="1" ht="15.75" customHeight="1" x14ac:dyDescent="0.25">
      <c r="A13" s="75">
        <f t="shared" si="0"/>
        <v>9</v>
      </c>
      <c r="B13" s="84" t="s">
        <v>538</v>
      </c>
      <c r="C13" s="84" t="s">
        <v>539</v>
      </c>
      <c r="D13" s="84" t="s">
        <v>540</v>
      </c>
      <c r="E13" s="84" t="s">
        <v>362</v>
      </c>
      <c r="F13" s="84" t="s">
        <v>188</v>
      </c>
      <c r="G13" s="84" t="s">
        <v>110</v>
      </c>
    </row>
    <row r="14" spans="1:26" s="76" customFormat="1" ht="15.75" customHeight="1" x14ac:dyDescent="0.25">
      <c r="A14" s="75">
        <f t="shared" si="0"/>
        <v>10</v>
      </c>
      <c r="B14" s="84" t="s">
        <v>483</v>
      </c>
      <c r="C14" s="84" t="s">
        <v>484</v>
      </c>
      <c r="D14" s="84" t="s">
        <v>485</v>
      </c>
      <c r="E14" s="84" t="s">
        <v>109</v>
      </c>
      <c r="F14" s="84" t="s">
        <v>400</v>
      </c>
      <c r="G14" s="84" t="s">
        <v>110</v>
      </c>
    </row>
    <row r="15" spans="1:26" s="76" customFormat="1" ht="15.75" customHeight="1" x14ac:dyDescent="0.25">
      <c r="A15" s="75">
        <f t="shared" si="0"/>
        <v>11</v>
      </c>
      <c r="B15" s="84" t="s">
        <v>486</v>
      </c>
      <c r="C15" s="84" t="s">
        <v>487</v>
      </c>
      <c r="D15" s="84" t="s">
        <v>488</v>
      </c>
      <c r="E15" s="84" t="s">
        <v>489</v>
      </c>
      <c r="F15" s="84" t="s">
        <v>400</v>
      </c>
      <c r="G15" s="84" t="s">
        <v>108</v>
      </c>
    </row>
    <row r="16" spans="1:26" s="76" customFormat="1" ht="15.75" customHeight="1" x14ac:dyDescent="0.25">
      <c r="A16" s="75">
        <f t="shared" si="0"/>
        <v>12</v>
      </c>
      <c r="B16" s="84" t="s">
        <v>479</v>
      </c>
      <c r="C16" s="84" t="s">
        <v>480</v>
      </c>
      <c r="D16" s="84" t="s">
        <v>481</v>
      </c>
      <c r="E16" s="84" t="s">
        <v>482</v>
      </c>
      <c r="F16" s="84" t="s">
        <v>400</v>
      </c>
      <c r="G16" s="84" t="s">
        <v>110</v>
      </c>
    </row>
    <row r="17" spans="1:7" s="76" customFormat="1" ht="15.75" customHeight="1" x14ac:dyDescent="0.25">
      <c r="A17" s="75">
        <f t="shared" si="0"/>
        <v>13</v>
      </c>
      <c r="B17" s="84" t="s">
        <v>541</v>
      </c>
      <c r="C17" s="84" t="s">
        <v>542</v>
      </c>
      <c r="D17" s="84" t="s">
        <v>543</v>
      </c>
      <c r="E17" s="84" t="s">
        <v>109</v>
      </c>
      <c r="F17" s="84" t="s">
        <v>188</v>
      </c>
      <c r="G17" s="84" t="s">
        <v>108</v>
      </c>
    </row>
    <row r="18" spans="1:7" s="76" customFormat="1" ht="15.75" customHeight="1" x14ac:dyDescent="0.25">
      <c r="A18" s="75">
        <f t="shared" si="0"/>
        <v>14</v>
      </c>
      <c r="B18" s="84" t="s">
        <v>501</v>
      </c>
      <c r="C18" s="84" t="s">
        <v>502</v>
      </c>
      <c r="D18" s="84" t="s">
        <v>503</v>
      </c>
      <c r="E18" s="84" t="s">
        <v>482</v>
      </c>
      <c r="F18" s="84" t="s">
        <v>404</v>
      </c>
      <c r="G18" s="84" t="s">
        <v>108</v>
      </c>
    </row>
    <row r="19" spans="1:7" s="76" customFormat="1" ht="15.75" customHeight="1" x14ac:dyDescent="0.25">
      <c r="A19" s="75">
        <f t="shared" si="0"/>
        <v>15</v>
      </c>
      <c r="B19" s="84" t="s">
        <v>521</v>
      </c>
      <c r="C19" s="84" t="s">
        <v>522</v>
      </c>
      <c r="D19" s="84" t="s">
        <v>523</v>
      </c>
      <c r="E19" s="84" t="s">
        <v>362</v>
      </c>
      <c r="F19" s="84" t="s">
        <v>410</v>
      </c>
      <c r="G19" s="84" t="s">
        <v>108</v>
      </c>
    </row>
    <row r="20" spans="1:7" s="76" customFormat="1" ht="15.75" customHeight="1" x14ac:dyDescent="0.25">
      <c r="A20" s="75">
        <f t="shared" ref="A20:A46" si="1">IF(ISBLANK(B20),"",A19+1)</f>
        <v>16</v>
      </c>
      <c r="B20" s="84" t="s">
        <v>504</v>
      </c>
      <c r="C20" s="84" t="s">
        <v>505</v>
      </c>
      <c r="D20" s="84" t="s">
        <v>506</v>
      </c>
      <c r="E20" s="84" t="s">
        <v>507</v>
      </c>
      <c r="F20" s="84" t="s">
        <v>400</v>
      </c>
      <c r="G20" s="84" t="s">
        <v>110</v>
      </c>
    </row>
    <row r="21" spans="1:7" s="76" customFormat="1" ht="15.75" customHeight="1" x14ac:dyDescent="0.25">
      <c r="A21" s="75">
        <f t="shared" si="1"/>
        <v>17</v>
      </c>
      <c r="B21" s="84" t="s">
        <v>494</v>
      </c>
      <c r="C21" s="84" t="s">
        <v>495</v>
      </c>
      <c r="D21" s="84" t="s">
        <v>411</v>
      </c>
      <c r="E21" s="84" t="s">
        <v>496</v>
      </c>
      <c r="F21" s="84" t="s">
        <v>188</v>
      </c>
      <c r="G21" s="84" t="s">
        <v>108</v>
      </c>
    </row>
    <row r="22" spans="1:7" s="76" customFormat="1" ht="15.75" customHeight="1" x14ac:dyDescent="0.25">
      <c r="A22" s="75">
        <f t="shared" si="1"/>
        <v>18</v>
      </c>
      <c r="B22" s="84" t="s">
        <v>508</v>
      </c>
      <c r="C22" s="84" t="s">
        <v>509</v>
      </c>
      <c r="D22" s="84" t="s">
        <v>510</v>
      </c>
      <c r="E22" s="84" t="s">
        <v>511</v>
      </c>
      <c r="F22" s="84" t="s">
        <v>412</v>
      </c>
      <c r="G22" s="84" t="s">
        <v>110</v>
      </c>
    </row>
    <row r="23" spans="1:7" s="76" customFormat="1" ht="15.75" customHeight="1" x14ac:dyDescent="0.25">
      <c r="A23" s="75">
        <f t="shared" si="1"/>
        <v>19</v>
      </c>
      <c r="B23" s="84" t="s">
        <v>508</v>
      </c>
      <c r="C23" s="84" t="s">
        <v>509</v>
      </c>
      <c r="D23" s="84" t="s">
        <v>524</v>
      </c>
      <c r="E23" s="84" t="s">
        <v>525</v>
      </c>
      <c r="F23" s="84" t="s">
        <v>412</v>
      </c>
      <c r="G23" s="84" t="s">
        <v>110</v>
      </c>
    </row>
    <row r="24" spans="1:7" s="76" customFormat="1" ht="15.75" customHeight="1" x14ac:dyDescent="0.25">
      <c r="A24" s="75">
        <f t="shared" si="1"/>
        <v>20</v>
      </c>
      <c r="B24" s="84" t="s">
        <v>512</v>
      </c>
      <c r="C24" s="84" t="s">
        <v>513</v>
      </c>
      <c r="D24" s="84" t="s">
        <v>514</v>
      </c>
      <c r="E24" s="84" t="s">
        <v>414</v>
      </c>
      <c r="F24" s="84" t="s">
        <v>404</v>
      </c>
      <c r="G24" s="84" t="s">
        <v>110</v>
      </c>
    </row>
    <row r="25" spans="1:7" s="76" customFormat="1" ht="15.75" customHeight="1" x14ac:dyDescent="0.25">
      <c r="A25" s="75">
        <f t="shared" si="1"/>
        <v>21</v>
      </c>
      <c r="B25" s="84" t="s">
        <v>515</v>
      </c>
      <c r="C25" s="84" t="s">
        <v>516</v>
      </c>
      <c r="D25" s="84" t="s">
        <v>517</v>
      </c>
      <c r="E25" s="84" t="s">
        <v>109</v>
      </c>
      <c r="F25" s="84" t="s">
        <v>401</v>
      </c>
      <c r="G25" s="84" t="s">
        <v>110</v>
      </c>
    </row>
    <row r="26" spans="1:7" s="76" customFormat="1" ht="15.75" customHeight="1" x14ac:dyDescent="0.25">
      <c r="A26" s="75">
        <f t="shared" si="1"/>
        <v>22</v>
      </c>
      <c r="B26" s="84" t="s">
        <v>417</v>
      </c>
      <c r="C26" s="84" t="s">
        <v>418</v>
      </c>
      <c r="D26" s="84" t="s">
        <v>544</v>
      </c>
      <c r="E26" s="84" t="s">
        <v>362</v>
      </c>
      <c r="F26" s="84" t="s">
        <v>537</v>
      </c>
      <c r="G26" s="84" t="s">
        <v>110</v>
      </c>
    </row>
    <row r="27" spans="1:7" s="76" customFormat="1" ht="15.75" customHeight="1" x14ac:dyDescent="0.25">
      <c r="A27" s="75">
        <f t="shared" si="1"/>
        <v>23</v>
      </c>
      <c r="B27" s="84" t="s">
        <v>417</v>
      </c>
      <c r="C27" s="84" t="s">
        <v>418</v>
      </c>
      <c r="D27" s="84" t="s">
        <v>545</v>
      </c>
      <c r="E27" s="84" t="s">
        <v>362</v>
      </c>
      <c r="F27" s="84" t="s">
        <v>537</v>
      </c>
      <c r="G27" s="84" t="s">
        <v>110</v>
      </c>
    </row>
    <row r="28" spans="1:7" s="76" customFormat="1" ht="15.75" customHeight="1" x14ac:dyDescent="0.25">
      <c r="A28" s="75">
        <f t="shared" si="1"/>
        <v>24</v>
      </c>
      <c r="B28" s="84" t="s">
        <v>417</v>
      </c>
      <c r="C28" s="84" t="s">
        <v>418</v>
      </c>
      <c r="D28" s="84" t="s">
        <v>415</v>
      </c>
      <c r="E28" s="84" t="s">
        <v>362</v>
      </c>
      <c r="F28" s="84" t="s">
        <v>537</v>
      </c>
      <c r="G28" s="84" t="s">
        <v>108</v>
      </c>
    </row>
    <row r="29" spans="1:7" s="76" customFormat="1" ht="15.75" customHeight="1" x14ac:dyDescent="0.25">
      <c r="A29" s="75">
        <f t="shared" si="1"/>
        <v>25</v>
      </c>
      <c r="B29" s="84" t="s">
        <v>518</v>
      </c>
      <c r="C29" s="84" t="s">
        <v>519</v>
      </c>
      <c r="D29" s="84" t="s">
        <v>520</v>
      </c>
      <c r="E29" s="84" t="s">
        <v>414</v>
      </c>
      <c r="F29" s="84" t="s">
        <v>403</v>
      </c>
      <c r="G29" s="84" t="s">
        <v>110</v>
      </c>
    </row>
    <row r="30" spans="1:7" s="76" customFormat="1" ht="15.75" customHeight="1" x14ac:dyDescent="0.25">
      <c r="A30" s="75">
        <f t="shared" si="1"/>
        <v>26</v>
      </c>
      <c r="B30" s="84" t="s">
        <v>417</v>
      </c>
      <c r="C30" s="84" t="s">
        <v>418</v>
      </c>
      <c r="D30" s="84" t="s">
        <v>544</v>
      </c>
      <c r="E30" s="84" t="s">
        <v>362</v>
      </c>
      <c r="F30" s="84" t="s">
        <v>537</v>
      </c>
      <c r="G30" s="84" t="s">
        <v>110</v>
      </c>
    </row>
    <row r="31" spans="1:7" s="76" customFormat="1" ht="15.75" customHeight="1" x14ac:dyDescent="0.25">
      <c r="A31" s="75">
        <f t="shared" si="1"/>
        <v>27</v>
      </c>
      <c r="B31" s="84" t="s">
        <v>494</v>
      </c>
      <c r="C31" s="84" t="s">
        <v>495</v>
      </c>
      <c r="D31" s="84" t="s">
        <v>411</v>
      </c>
      <c r="E31" s="84" t="s">
        <v>496</v>
      </c>
      <c r="F31" s="84" t="s">
        <v>188</v>
      </c>
      <c r="G31" s="84" t="s">
        <v>108</v>
      </c>
    </row>
    <row r="32" spans="1:7" s="76" customFormat="1" ht="15.75" customHeight="1" x14ac:dyDescent="0.25">
      <c r="A32" s="75">
        <f t="shared" si="1"/>
        <v>28</v>
      </c>
      <c r="B32" s="84" t="s">
        <v>541</v>
      </c>
      <c r="C32" s="84" t="s">
        <v>542</v>
      </c>
      <c r="D32" s="84" t="s">
        <v>543</v>
      </c>
      <c r="E32" s="84" t="s">
        <v>109</v>
      </c>
      <c r="F32" s="84" t="s">
        <v>188</v>
      </c>
      <c r="G32" s="84" t="s">
        <v>108</v>
      </c>
    </row>
    <row r="33" spans="1:10" s="76" customFormat="1" ht="15.75" customHeight="1" x14ac:dyDescent="0.25">
      <c r="A33" s="75">
        <f t="shared" si="1"/>
        <v>29</v>
      </c>
      <c r="B33" s="84" t="s">
        <v>417</v>
      </c>
      <c r="C33" s="84" t="s">
        <v>418</v>
      </c>
      <c r="D33" s="84" t="s">
        <v>545</v>
      </c>
      <c r="E33" s="84" t="s">
        <v>362</v>
      </c>
      <c r="F33" s="84" t="s">
        <v>537</v>
      </c>
      <c r="G33" s="84" t="s">
        <v>110</v>
      </c>
    </row>
    <row r="34" spans="1:10" s="76" customFormat="1" ht="15.75" customHeight="1" x14ac:dyDescent="0.25">
      <c r="A34" s="75">
        <f t="shared" si="1"/>
        <v>30</v>
      </c>
      <c r="B34" s="84" t="s">
        <v>417</v>
      </c>
      <c r="C34" s="84" t="s">
        <v>418</v>
      </c>
      <c r="D34" s="84" t="s">
        <v>415</v>
      </c>
      <c r="E34" s="84" t="s">
        <v>362</v>
      </c>
      <c r="F34" s="84" t="s">
        <v>537</v>
      </c>
      <c r="G34" s="84" t="s">
        <v>108</v>
      </c>
    </row>
    <row r="35" spans="1:10" s="76" customFormat="1" ht="15.75" customHeight="1" x14ac:dyDescent="0.25">
      <c r="A35" s="75" t="str">
        <f t="shared" si="1"/>
        <v/>
      </c>
      <c r="B35" s="84"/>
      <c r="C35" s="84"/>
      <c r="D35" s="84"/>
      <c r="E35" s="84"/>
      <c r="F35" s="85"/>
      <c r="G35" s="85"/>
    </row>
    <row r="36" spans="1:10" s="76" customFormat="1" ht="15.75" customHeight="1" x14ac:dyDescent="0.25">
      <c r="A36" s="75" t="str">
        <f t="shared" si="1"/>
        <v/>
      </c>
      <c r="B36" s="84"/>
      <c r="C36" s="84"/>
      <c r="D36" s="84"/>
      <c r="E36" s="84"/>
      <c r="F36" s="85"/>
      <c r="G36" s="85"/>
    </row>
    <row r="37" spans="1:10" s="76" customFormat="1" ht="15.75" customHeight="1" x14ac:dyDescent="0.25">
      <c r="A37" s="75" t="str">
        <f t="shared" si="1"/>
        <v/>
      </c>
      <c r="B37" s="84"/>
      <c r="C37" s="84"/>
      <c r="D37" s="84"/>
      <c r="E37" s="84"/>
      <c r="F37" s="85"/>
      <c r="G37" s="85"/>
    </row>
    <row r="38" spans="1:10" s="76" customFormat="1" ht="15.75" customHeight="1" x14ac:dyDescent="0.25">
      <c r="A38" s="75" t="str">
        <f t="shared" si="1"/>
        <v/>
      </c>
      <c r="B38" s="84"/>
      <c r="C38" s="84"/>
      <c r="D38" s="84"/>
      <c r="E38" s="84"/>
      <c r="F38" s="85"/>
      <c r="G38" s="85"/>
    </row>
    <row r="39" spans="1:10" s="76" customFormat="1" ht="15.75" customHeight="1" x14ac:dyDescent="0.25">
      <c r="A39" s="75" t="str">
        <f t="shared" si="1"/>
        <v/>
      </c>
      <c r="B39" s="84"/>
      <c r="C39" s="84"/>
      <c r="D39" s="84"/>
      <c r="E39" s="84"/>
      <c r="F39" s="85"/>
      <c r="G39" s="85"/>
    </row>
    <row r="40" spans="1:10" s="76" customFormat="1" ht="15.75" customHeight="1" x14ac:dyDescent="0.25">
      <c r="A40" s="75" t="str">
        <f t="shared" si="1"/>
        <v/>
      </c>
      <c r="B40" s="84"/>
      <c r="C40" s="84"/>
      <c r="D40" s="84"/>
      <c r="E40" s="84"/>
      <c r="F40" s="85"/>
      <c r="G40" s="85"/>
    </row>
    <row r="41" spans="1:10" ht="15.75" x14ac:dyDescent="0.25">
      <c r="A41" s="92" t="str">
        <f t="shared" si="1"/>
        <v/>
      </c>
      <c r="B41" s="95"/>
      <c r="C41" s="95"/>
      <c r="D41" s="95"/>
      <c r="E41" s="95"/>
      <c r="F41" s="96"/>
      <c r="G41" s="85"/>
      <c r="H41" s="76"/>
      <c r="I41" s="76"/>
      <c r="J41" s="76"/>
    </row>
    <row r="42" spans="1:10" ht="15.75" x14ac:dyDescent="0.25">
      <c r="A42" s="92" t="str">
        <f t="shared" si="1"/>
        <v/>
      </c>
      <c r="B42" s="95"/>
      <c r="C42" s="95"/>
      <c r="D42" s="95"/>
      <c r="E42" s="95"/>
      <c r="F42" s="96"/>
      <c r="G42" s="85"/>
      <c r="H42" s="76"/>
      <c r="I42" s="76"/>
      <c r="J42" s="76"/>
    </row>
    <row r="43" spans="1:10" ht="15.75" x14ac:dyDescent="0.25">
      <c r="A43" s="92" t="str">
        <f t="shared" si="1"/>
        <v/>
      </c>
      <c r="B43" s="95"/>
      <c r="C43" s="95"/>
      <c r="D43" s="95"/>
      <c r="E43" s="95"/>
      <c r="F43" s="96"/>
      <c r="G43" s="85"/>
      <c r="H43" s="76"/>
      <c r="I43" s="76"/>
      <c r="J43" s="76"/>
    </row>
    <row r="44" spans="1:10" ht="15.75" x14ac:dyDescent="0.25">
      <c r="A44" s="92" t="str">
        <f t="shared" si="1"/>
        <v/>
      </c>
      <c r="B44" s="95"/>
      <c r="C44" s="95"/>
      <c r="D44" s="95"/>
      <c r="E44" s="95"/>
      <c r="F44" s="96"/>
      <c r="G44" s="85"/>
      <c r="H44" s="76"/>
      <c r="I44" s="76"/>
      <c r="J44" s="76"/>
    </row>
    <row r="45" spans="1:10" ht="15.75" x14ac:dyDescent="0.25">
      <c r="A45" s="92" t="str">
        <f t="shared" si="1"/>
        <v/>
      </c>
      <c r="B45" s="95"/>
      <c r="C45" s="95"/>
      <c r="D45" s="95"/>
      <c r="E45" s="95"/>
      <c r="F45" s="96"/>
      <c r="G45" s="85"/>
      <c r="H45" s="76"/>
      <c r="I45" s="76"/>
      <c r="J45" s="76"/>
    </row>
    <row r="46" spans="1:10" ht="15.75" x14ac:dyDescent="0.25">
      <c r="A46" s="92" t="str">
        <f t="shared" si="1"/>
        <v/>
      </c>
      <c r="B46" s="95"/>
      <c r="C46" s="95"/>
      <c r="D46" s="95"/>
      <c r="E46" s="95"/>
      <c r="F46" s="96"/>
      <c r="G46" s="85"/>
      <c r="H46" s="76"/>
      <c r="I46" s="76"/>
      <c r="J46" s="76"/>
    </row>
    <row r="47" spans="1:10" ht="15.75" x14ac:dyDescent="0.25">
      <c r="A47" s="75"/>
      <c r="B47" s="72"/>
      <c r="C47" s="72"/>
      <c r="D47" s="72"/>
      <c r="E47" s="72"/>
      <c r="F47" s="72"/>
      <c r="G47" s="72"/>
      <c r="H47" s="76"/>
      <c r="I47" s="76"/>
      <c r="J47" s="76"/>
    </row>
    <row r="48" spans="1:10" ht="15.75" x14ac:dyDescent="0.25">
      <c r="A48" s="75"/>
      <c r="B48" s="72"/>
      <c r="C48" s="72"/>
      <c r="D48" s="72"/>
      <c r="E48" s="72"/>
      <c r="F48" s="72"/>
      <c r="G48" s="72"/>
      <c r="H48" s="76"/>
      <c r="I48" s="76"/>
      <c r="J48" s="76"/>
    </row>
    <row r="49" spans="1:10" ht="15.75" x14ac:dyDescent="0.25">
      <c r="A49" s="75"/>
      <c r="B49" s="72"/>
      <c r="C49" s="72"/>
      <c r="D49" s="72"/>
      <c r="E49" s="72"/>
      <c r="F49" s="72"/>
      <c r="G49" s="72"/>
      <c r="H49" s="76"/>
      <c r="I49" s="76"/>
      <c r="J49" s="76"/>
    </row>
    <row r="50" spans="1:10" ht="15.75" x14ac:dyDescent="0.25">
      <c r="A50" s="75"/>
      <c r="B50" s="72"/>
      <c r="C50" s="72"/>
      <c r="D50" s="72"/>
      <c r="E50" s="72"/>
      <c r="F50" s="72"/>
      <c r="G50" s="72"/>
      <c r="H50" s="76"/>
      <c r="I50" s="76"/>
      <c r="J50" s="76"/>
    </row>
    <row r="51" spans="1:10" ht="15.75" x14ac:dyDescent="0.25">
      <c r="A51" s="75"/>
      <c r="B51" s="72"/>
      <c r="C51" s="72"/>
      <c r="D51" s="72"/>
      <c r="E51" s="72"/>
      <c r="F51" s="72"/>
      <c r="G51" s="72"/>
      <c r="H51" s="76"/>
      <c r="I51" s="76"/>
      <c r="J51" s="76"/>
    </row>
    <row r="52" spans="1:10" ht="15.75" x14ac:dyDescent="0.25">
      <c r="A52" s="75"/>
      <c r="B52" s="72"/>
      <c r="C52" s="72"/>
      <c r="D52" s="72"/>
      <c r="E52" s="72"/>
      <c r="F52" s="72"/>
      <c r="G52" s="72"/>
      <c r="H52" s="76"/>
      <c r="I52" s="76"/>
      <c r="J52" s="76"/>
    </row>
    <row r="53" spans="1:10" ht="15.75" x14ac:dyDescent="0.25">
      <c r="A53" s="75"/>
      <c r="B53" s="72"/>
      <c r="C53" s="72"/>
      <c r="D53" s="72"/>
      <c r="E53" s="72"/>
      <c r="F53" s="72"/>
      <c r="G53" s="72"/>
      <c r="H53" s="76"/>
      <c r="I53" s="76"/>
      <c r="J53" s="76"/>
    </row>
  </sheetData>
  <mergeCells count="3">
    <mergeCell ref="A3:G3"/>
    <mergeCell ref="A2:G2"/>
    <mergeCell ref="D4:G4"/>
  </mergeCells>
  <phoneticPr fontId="30" type="noConversion"/>
  <dataValidations count="9">
    <dataValidation type="list" allowBlank="1" showInputMessage="1" showErrorMessage="1" sqref="E42:E43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39:F39" xr:uid="{27C01107-415D-45EF-B7A8-19217323CE38}">
      <formula1>qw</formula1>
    </dataValidation>
    <dataValidation type="list" allowBlank="1" showInputMessage="1" showErrorMessage="1" sqref="E50:E53" xr:uid="{00000000-0002-0000-0900-000001000000}">
      <formula1>INDIRECT($E$38)</formula1>
    </dataValidation>
    <dataValidation type="list" allowBlank="1" showInputMessage="1" showErrorMessage="1" sqref="G41:G53 E15:F18" xr:uid="{00000000-0002-0000-0900-000002000000}">
      <formula1>пол</formula1>
    </dataValidation>
    <dataValidation type="list" allowBlank="1" showInputMessage="1" showErrorMessage="1" sqref="C41:C53" xr:uid="{00000000-0002-0000-0900-000003000000}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3</vt:i4>
      </vt:variant>
    </vt:vector>
  </HeadingPairs>
  <TitlesOfParts>
    <vt:vector size="20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  <vt:lpstr>місяці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Sergiy</cp:lastModifiedBy>
  <cp:revision>4</cp:revision>
  <cp:lastPrinted>2021-11-21T18:43:29Z</cp:lastPrinted>
  <dcterms:created xsi:type="dcterms:W3CDTF">2015-06-05T18:19:34Z</dcterms:created>
  <dcterms:modified xsi:type="dcterms:W3CDTF">2022-01-22T16:14:38Z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