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06.2022 - місячний+квартал\"/>
    </mc:Choice>
  </mc:AlternateContent>
  <bookViews>
    <workbookView xWindow="-120" yWindow="-120" windowWidth="20736" windowHeight="11316" tabRatio="931" firstSheet="1" activeTab="3"/>
  </bookViews>
  <sheets>
    <sheet name="1-я стр 1-ВЕТ" sheetId="1" r:id="rId1"/>
    <sheet name="2-я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и" sheetId="11" r:id="rId11"/>
    <sheet name="Для випадаючих списків" sheetId="12" r:id="rId12"/>
    <sheet name="Лист1" sheetId="14" r:id="rId13"/>
    <sheet name="Связ.випад. списки" sheetId="18" r:id="rId14"/>
    <sheet name="Соб.Серія_Номер" sheetId="19" r:id="rId15"/>
    <sheet name="Кіт.Серія_Номер" sheetId="20" r:id="rId16"/>
    <sheet name="R" sheetId="2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">[1]Звіт!$M$2:$M$3</definedName>
    <definedName name="__">[2]Отчет!$M$2:$M$3</definedName>
    <definedName name="___">[3]Отчет!$M$2:$M$3</definedName>
    <definedName name="_2">[1]Звіт!$M$2:$M$3</definedName>
    <definedName name="ee">[4]Отчет!$M$2:$M$3</definedName>
    <definedName name="qw">[5]Отчет!$M$2:$M$3</definedName>
    <definedName name="w">[2]Отчет!$M$2:$M$3</definedName>
    <definedName name="Вакц">[6]!вак[вак]</definedName>
    <definedName name="Вакцини_Всі">'1-я стр 1-ВЕТ'!#REF!</definedName>
    <definedName name="вакцинки">[7]!Таблица7[Вакцины кошек]</definedName>
    <definedName name="вакцины">'[7]Выпадающий список'!$J$3:$J$14</definedName>
    <definedName name="Вакцины_выбор">OFFSET([7]Поиск!$D$2,0,0,MAX([7]Поиск!$A$2:$A$10),1)</definedName>
    <definedName name="вид" localSheetId="13">[8]Отчет!$L$2:$L$3</definedName>
    <definedName name="вид">[6]Отчет!$M$2:$M$3</definedName>
    <definedName name="ДОЗА" localSheetId="13">[7]!Таблица3[_ДОЗа_]</definedName>
    <definedName name="ДОЗА">Таблица3[_ДОЗа_]</definedName>
    <definedName name="ДОЗИ" localSheetId="13">[7]!Таблица6[_ДОЗи_]</definedName>
    <definedName name="ДОЗИ">Таблица6[_ДОЗи_]</definedName>
    <definedName name="Дурамун_5L4">'1-я стр 1-ВЕТ'!#REF!</definedName>
    <definedName name="Дурамун_Плюс_CVK">'1-я стр 1-ВЕТ'!#REF!</definedName>
    <definedName name="жид.комп._Дурамун_Плюс_5L4">'1-я стр 1-ВЕТ'!#REF!</definedName>
    <definedName name="кош_вак">[7]Список_если!$E$4:$E$11</definedName>
    <definedName name="місяці">'Для випадаючих списків'!$B$53:$G$64</definedName>
    <definedName name="пол">[9]Отчет!$N$2:$N$3</definedName>
    <definedName name="с">[10]Отчет!$M$2:$M$3</definedName>
    <definedName name="соб_вак">[7]!Таблица2[Вакцины собак]</definedName>
    <definedName name="Список_улиц">[9]Отчет!$L$2:$L$21</definedName>
    <definedName name="ууу">[11]Отчет!$M$2:$M$3</definedName>
  </definedNames>
  <calcPr calcId="162913"/>
</workbook>
</file>

<file path=xl/calcChain.xml><?xml version="1.0" encoding="utf-8"?>
<calcChain xmlns="http://schemas.openxmlformats.org/spreadsheetml/2006/main">
  <c r="J24" i="5" l="1"/>
  <c r="A77" i="10" l="1"/>
  <c r="S35" i="9"/>
  <c r="S31" i="9"/>
  <c r="S29" i="9"/>
  <c r="S27" i="9"/>
  <c r="S23" i="9"/>
  <c r="S19" i="9"/>
  <c r="J18" i="7"/>
  <c r="E13" i="3"/>
  <c r="A27" i="4"/>
  <c r="A28" i="4"/>
  <c r="A29" i="4" s="1"/>
  <c r="A30" i="4" s="1"/>
  <c r="A31" i="4" s="1"/>
  <c r="A32" i="4" s="1"/>
  <c r="A33" i="4" s="1"/>
  <c r="A34" i="4" s="1"/>
  <c r="A35" i="4" s="1"/>
  <c r="A36" i="4" s="1"/>
  <c r="A37" i="4" s="1"/>
  <c r="J30" i="5"/>
  <c r="J22" i="5"/>
  <c r="J20" i="5"/>
  <c r="E5" i="11" l="1"/>
  <c r="D3" i="11"/>
  <c r="S41" i="9"/>
  <c r="S21" i="9"/>
  <c r="J20" i="7"/>
  <c r="R22" i="3"/>
  <c r="R20" i="3"/>
  <c r="J28" i="5"/>
  <c r="S39" i="9" l="1"/>
  <c r="S25" i="9"/>
  <c r="J24" i="7" l="1"/>
  <c r="J16" i="7"/>
  <c r="R18" i="3"/>
  <c r="J26" i="5"/>
  <c r="C5" i="5"/>
  <c r="C4" i="3" s="1"/>
  <c r="J3" i="11"/>
  <c r="A4" i="9"/>
  <c r="A4" i="7"/>
  <c r="A4" i="3"/>
  <c r="G5" i="5"/>
  <c r="G4" i="9" s="1"/>
  <c r="S37" i="9"/>
  <c r="G4" i="7" l="1"/>
  <c r="G4" i="3"/>
  <c r="C4" i="9"/>
  <c r="C4" i="7"/>
  <c r="J22" i="7"/>
  <c r="S33" i="9" l="1"/>
  <c r="S17" i="9"/>
  <c r="R24" i="3" l="1"/>
  <c r="J18" i="5" l="1"/>
  <c r="T12" i="14" l="1"/>
  <c r="J8" i="14" l="1"/>
  <c r="J5" i="14"/>
  <c r="A6" i="6"/>
  <c r="A7" i="4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L10" i="3"/>
  <c r="G10" i="5"/>
  <c r="G9" i="3" s="1"/>
  <c r="E13" i="5" l="1"/>
  <c r="G9" i="7" l="1"/>
  <c r="A6" i="10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7" i="10" l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E12" i="7"/>
  <c r="I13" i="9" l="1"/>
  <c r="H16" i="11" s="1"/>
  <c r="M5" i="11"/>
  <c r="F43" i="9" l="1"/>
  <c r="M44" i="9" s="1"/>
  <c r="H15" i="11"/>
  <c r="F34" i="5"/>
  <c r="G13" i="5" s="1"/>
  <c r="I31" i="5"/>
  <c r="J31" i="5" s="1"/>
  <c r="J19" i="11"/>
  <c r="J20" i="11" s="1"/>
  <c r="G18" i="11"/>
  <c r="G14" i="11"/>
  <c r="L10" i="9"/>
  <c r="G9" i="9"/>
  <c r="M41" i="7"/>
  <c r="M58" i="9" s="1"/>
  <c r="E26" i="7"/>
  <c r="F28" i="7" s="1"/>
  <c r="M10" i="7"/>
  <c r="M46" i="3"/>
  <c r="M51" i="5" s="1"/>
  <c r="F27" i="3"/>
  <c r="G29" i="3" s="1"/>
  <c r="G36" i="5" l="1"/>
  <c r="I36" i="5" s="1"/>
  <c r="L38" i="5"/>
  <c r="H34" i="5"/>
  <c r="F45" i="9"/>
  <c r="J47" i="9"/>
  <c r="Q43" i="9"/>
  <c r="H44" i="9"/>
  <c r="S34" i="5"/>
  <c r="O35" i="5"/>
  <c r="S27" i="3"/>
  <c r="O28" i="3"/>
  <c r="L32" i="3"/>
  <c r="I28" i="3"/>
  <c r="I35" i="5"/>
  <c r="P26" i="7"/>
  <c r="M27" i="7"/>
  <c r="J30" i="7"/>
  <c r="H27" i="7"/>
</calcChain>
</file>

<file path=xl/sharedStrings.xml><?xml version="1.0" encoding="utf-8"?>
<sst xmlns="http://schemas.openxmlformats.org/spreadsheetml/2006/main" count="1793" uniqueCount="699">
  <si>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</si>
  <si>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</si>
  <si>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</si>
  <si>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</si>
  <si>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</si>
  <si>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</si>
  <si>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</si>
  <si>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</si>
  <si>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</si>
  <si>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</si>
  <si>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</si>
  <si>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</si>
  <si>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</si>
  <si>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</si>
  <si>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</si>
  <si>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</si>
  <si>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</si>
  <si>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</si>
  <si>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</si>
  <si>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</si>
  <si>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</si>
  <si>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</si>
  <si>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</si>
  <si>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</si>
  <si>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</si>
  <si>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</si>
  <si>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</si>
  <si>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</si>
  <si>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</si>
  <si>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</si>
  <si>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</si>
  <si>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</si>
  <si>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</si>
  <si>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</si>
  <si>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</si>
  <si>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</si>
  <si>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</si>
  <si>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</si>
  <si>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</si>
  <si>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</si>
  <si>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</si>
  <si>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</si>
  <si>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</si>
  <si>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</si>
  <si>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</si>
  <si>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</si>
  <si>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</si>
  <si>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</si>
  <si>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</si>
  <si>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</si>
  <si>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</si>
  <si>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</si>
  <si>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</si>
  <si>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</si>
  <si>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</si>
  <si>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</si>
  <si>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</si>
  <si>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</si>
  <si>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</si>
  <si>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</si>
  <si>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</si>
  <si>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</si>
  <si>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</si>
  <si>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</si>
  <si>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</si>
  <si>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</si>
  <si>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</si>
  <si>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</si>
  <si>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</si>
  <si>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</si>
  <si>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</si>
  <si>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</si>
  <si>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</si>
  <si>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</si>
  <si>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</si>
  <si>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</si>
  <si>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</si>
  <si>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</si>
  <si>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</si>
  <si>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</si>
  <si>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</si>
  <si>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</si>
  <si>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</si>
  <si>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</si>
  <si>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</si>
  <si>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</si>
  <si>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</si>
  <si>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</si>
  <si>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</si>
  <si>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</si>
  <si>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</si>
  <si>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</si>
  <si>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</si>
  <si>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</si>
  <si>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</si>
  <si>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</si>
  <si>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</si>
  <si>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</si>
  <si>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</si>
  <si>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</si>
  <si>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</si>
  <si>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</si>
  <si>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</si>
  <si>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</si>
  <si>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</si>
  <si>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</si>
  <si>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</si>
  <si>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</si>
  <si>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</si>
  <si>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</si>
  <si>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</si>
  <si>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</si>
  <si>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</si>
  <si>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</si>
  <si>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</si>
  <si>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</si>
  <si>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</si>
  <si>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</si>
  <si>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</si>
  <si>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</si>
  <si>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</si>
  <si>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</si>
  <si>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</si>
  <si>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</si>
  <si>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</si>
  <si>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</si>
  <si>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</si>
  <si>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</si>
  <si>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</si>
  <si>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</si>
  <si>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</si>
  <si>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</si>
  <si>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</si>
  <si>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</si>
  <si>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</si>
  <si>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</si>
  <si>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</si>
  <si>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</si>
  <si>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</si>
  <si>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</si>
  <si>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</si>
  <si>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</si>
  <si>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</si>
  <si>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</si>
  <si>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</si>
  <si>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</si>
  <si>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</si>
  <si>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</si>
  <si>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</si>
  <si>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</si>
  <si>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</si>
  <si>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</si>
  <si>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</si>
  <si>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</si>
  <si>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</si>
  <si>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</si>
  <si>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</si>
  <si>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</si>
  <si>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 xml:space="preserve">1) „Нобівак Трикет”, біофабрики Інтервет Інтернейшнл Б.В. ,  серія № </t>
  </si>
  <si>
    <t>Метис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</si>
  <si>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</si>
  <si>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</si>
  <si>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</si>
  <si>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</si>
  <si>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</si>
  <si>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</si>
  <si>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</si>
  <si>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</si>
  <si>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</si>
  <si>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</si>
  <si>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</si>
  <si>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</si>
  <si>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</si>
  <si>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</si>
  <si>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</si>
  <si>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</si>
  <si>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</si>
  <si>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</si>
  <si>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</si>
  <si>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</si>
  <si>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</si>
  <si>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</si>
  <si>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</si>
  <si>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</si>
  <si>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</si>
  <si>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(прізвище та № тел. виконавця)</t>
  </si>
  <si>
    <t>4м.</t>
  </si>
  <si>
    <t>3м.</t>
  </si>
  <si>
    <t>10.2021</t>
  </si>
  <si>
    <t>428362</t>
  </si>
  <si>
    <t>Власник тварини</t>
  </si>
  <si>
    <t>„Рабізін R”, біофабрики Merial   серія № L476373  придатна до 09.2022</t>
  </si>
  <si>
    <t>придатна до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</si>
  <si>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</si>
  <si>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</si>
  <si>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</si>
  <si>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</si>
  <si>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</si>
  <si>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</si>
  <si>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</si>
  <si>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</si>
  <si>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</si>
  <si>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</si>
  <si>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</si>
  <si>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</si>
  <si>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</si>
  <si>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</si>
  <si>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</si>
  <si>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</si>
  <si>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</si>
  <si>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</si>
  <si>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</si>
  <si>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</si>
  <si>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</si>
  <si>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</si>
  <si>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</si>
  <si>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</si>
  <si>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</si>
  <si>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</si>
  <si>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</si>
  <si>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</si>
  <si>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</si>
  <si>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</si>
  <si>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</si>
  <si>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</si>
  <si>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</si>
  <si>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</si>
  <si>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</si>
  <si>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</si>
  <si>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</si>
  <si>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</si>
  <si>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</si>
  <si>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</si>
  <si>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</si>
  <si>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</si>
  <si>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</si>
  <si>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 xml:space="preserve">1) „Дефенсор-3”, біофабрики Зоетіс серія № 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</si>
  <si>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</si>
  <si>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</si>
  <si>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</si>
  <si>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</si>
  <si>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3) „Біокан  DHPPi+RL”,  б-ки Bioveta, серія №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</si>
  <si>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</si>
  <si>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</si>
  <si>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</si>
  <si>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</si>
  <si>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</si>
  <si>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</si>
  <si>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</si>
  <si>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</si>
  <si>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</si>
  <si>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</si>
  <si>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</si>
  <si>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</si>
  <si>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</si>
  <si>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</si>
  <si>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</si>
  <si>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</si>
  <si>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</si>
  <si>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</si>
  <si>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</si>
  <si>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</si>
  <si>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Вакцини_Всі</t>
  </si>
  <si>
    <t>жид.комп. Дурамун_Плюс_5L4</t>
  </si>
  <si>
    <t>Серія+номер</t>
  </si>
  <si>
    <t>Назва вакцини</t>
  </si>
  <si>
    <t>Серія, номер, придатність</t>
  </si>
  <si>
    <t>…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</si>
  <si>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</si>
  <si>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</si>
  <si>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</si>
  <si>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</si>
  <si>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</si>
  <si>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</si>
  <si>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</si>
  <si>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</si>
  <si>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</si>
  <si>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серія №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</si>
  <si>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</si>
  <si>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</si>
  <si>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</si>
  <si>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</si>
  <si>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</si>
  <si>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„Нобівак L4”, б-ки Інтервет</t>
  </si>
  <si>
    <t>A154A01 до 03.2022</t>
  </si>
  <si>
    <t>A600C01 до 04.2022</t>
  </si>
  <si>
    <t>A447A01 до 01.2022</t>
  </si>
  <si>
    <t>A443A01 до 10.2021</t>
  </si>
  <si>
    <t>„Нобівак RL”, б-ки Інтервет</t>
  </si>
  <si>
    <t>„Біокан  DHPPi+RL”,  б-ки Bioveta</t>
  </si>
  <si>
    <t>Біокан  DHPPi+L</t>
  </si>
  <si>
    <t>„Біокан  DHPPi+L”,  б-ки Bioveta</t>
  </si>
  <si>
    <t>395327 до 01.2022</t>
  </si>
  <si>
    <t>515527 до 02.2022</t>
  </si>
  <si>
    <t xml:space="preserve">Біокан  DHPPi+RL </t>
  </si>
  <si>
    <t>416127 до 05.2022</t>
  </si>
  <si>
    <t>185827 до 03.2022</t>
  </si>
  <si>
    <t>Нобівак L</t>
  </si>
  <si>
    <t>Нобівак RL</t>
  </si>
  <si>
    <t>Нобівак L4</t>
  </si>
  <si>
    <t>Нобівак DHPPi</t>
  </si>
  <si>
    <t>жид.комп. Дурамун_Плюс_5L4, б-ки Зоетіс</t>
  </si>
  <si>
    <t>Дурамун Плюс CVK</t>
  </si>
  <si>
    <t>Дурамун Плюс 5L4</t>
  </si>
  <si>
    <t>жид.комп. Дурамун_+_5L4</t>
  </si>
  <si>
    <t xml:space="preserve"> „Вангард+5L”, біофабрики Zoetis</t>
  </si>
  <si>
    <t>Вангард+5L</t>
  </si>
  <si>
    <t>453137B до 02.2022</t>
  </si>
  <si>
    <t xml:space="preserve"> „Лептоферм”, біофабрики Zoetis</t>
  </si>
  <si>
    <t>Лептоферм C-1</t>
  </si>
  <si>
    <t>Вангард_CV</t>
  </si>
  <si>
    <t xml:space="preserve"> „Вангард_CV”, біофабрики Zoetis</t>
  </si>
  <si>
    <t>430889 до 10.2022</t>
  </si>
  <si>
    <t>432130 до 10.2021</t>
  </si>
  <si>
    <t>407710 до 08.2021</t>
  </si>
  <si>
    <t>”Фелоцел 4” біофабрики Зоетіс</t>
  </si>
  <si>
    <t>Фелоцел-4</t>
  </si>
  <si>
    <t>424860B до 11.2021</t>
  </si>
  <si>
    <t xml:space="preserve"> „Біофел PCHR”,  б-ки Bioveta</t>
  </si>
  <si>
    <t xml:space="preserve"> „Біофел PCH”,  б-ки Bioveta</t>
  </si>
  <si>
    <t>Біофел PCHR</t>
  </si>
  <si>
    <t>025327A до 03.2022</t>
  </si>
  <si>
    <t>775826A до 08.2021</t>
  </si>
  <si>
    <t>Біофел PCH</t>
  </si>
  <si>
    <t>216227A до 11.2022</t>
  </si>
  <si>
    <t>125427A до 04.2022</t>
  </si>
  <si>
    <t xml:space="preserve">„Нобівак Трикет”, біофабрики Інтервет Інтернейшнл Б.В. </t>
  </si>
  <si>
    <t>A397F01 до 02.2023</t>
  </si>
  <si>
    <t>Трикет</t>
  </si>
  <si>
    <t>Еурікан DHPPi+L</t>
  </si>
  <si>
    <t xml:space="preserve"> „Еурікан DHPPi+L”, б-ки Інтервет Інтернейшнл Б.В.</t>
  </si>
  <si>
    <t>L481856 до 06.2022</t>
  </si>
  <si>
    <t>A619A01 до 09.2022</t>
  </si>
  <si>
    <t>A444A03 до 10.2021</t>
  </si>
  <si>
    <t>A209A01 ДО 01.2023</t>
  </si>
  <si>
    <t>419605 B до 10.2021</t>
  </si>
  <si>
    <t>Нобівак R</t>
  </si>
  <si>
    <t>„Нобівак R”, б-ки Інтервет</t>
  </si>
  <si>
    <t>A546C01 до 06.2024</t>
  </si>
  <si>
    <t>Рабізін</t>
  </si>
  <si>
    <t>„Рабізін R”, біофабрики Merial</t>
  </si>
  <si>
    <t>L484839 до 08.2023</t>
  </si>
  <si>
    <t>L476517 до 10.2022</t>
  </si>
  <si>
    <t>L476373 до 09.2022</t>
  </si>
  <si>
    <t>Дефенсор-R</t>
  </si>
  <si>
    <t>„Дефенсор-3”, біофабрики Зоетіс</t>
  </si>
  <si>
    <t>428366 до 11.2021</t>
  </si>
  <si>
    <t>428362 до 10.2021</t>
  </si>
  <si>
    <t>4407676 до 08.2021</t>
  </si>
  <si>
    <t>Рабистар-R</t>
  </si>
  <si>
    <t xml:space="preserve"> „Рабістар”, біофабрики Укрветпродпостач</t>
  </si>
  <si>
    <t>070920 до 09.2022</t>
  </si>
  <si>
    <t>скотіш</t>
  </si>
  <si>
    <t>10.22</t>
  </si>
  <si>
    <t>1)„Дефенсор-3”, біофабрики Зоетіс серія</t>
  </si>
  <si>
    <t>шпіц</t>
  </si>
  <si>
    <t>Золкина Л.В. Тичини-26,кв-160</t>
  </si>
  <si>
    <t>03.25</t>
  </si>
  <si>
    <t>2</t>
  </si>
  <si>
    <t xml:space="preserve"> заразними хворобами.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</si>
  <si>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</si>
  <si>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</si>
  <si>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</si>
  <si>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</si>
  <si>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</si>
  <si>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</si>
  <si>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</si>
  <si>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</si>
  <si>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</si>
  <si>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</si>
  <si>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</si>
  <si>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</si>
  <si>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Столбец1</t>
  </si>
  <si>
    <t>Січня</t>
  </si>
  <si>
    <t>Лютого</t>
  </si>
  <si>
    <t>Березня</t>
  </si>
  <si>
    <t>Квітня</t>
  </si>
  <si>
    <t>Травня</t>
  </si>
  <si>
    <t>Червня</t>
  </si>
  <si>
    <t>Липня</t>
  </si>
  <si>
    <t>Серпня</t>
  </si>
  <si>
    <t>Вересня</t>
  </si>
  <si>
    <t>Жовтня</t>
  </si>
  <si>
    <t>Листопада</t>
  </si>
  <si>
    <t>Грудня</t>
  </si>
  <si>
    <t>1р.</t>
  </si>
  <si>
    <t>3р.</t>
  </si>
  <si>
    <t>2р.</t>
  </si>
  <si>
    <t>4р.</t>
  </si>
  <si>
    <t>5р.</t>
  </si>
  <si>
    <t>501236B</t>
  </si>
  <si>
    <t>7р.</t>
  </si>
  <si>
    <t>Амбулаторія ветеринарної медицини „Лаповус”, пр-т. П. Тичини, 16/2, тел: 360-27-06</t>
  </si>
  <si>
    <t>09.22</t>
  </si>
  <si>
    <t>1)„Вангард CV”, біофабрики Zoetis</t>
  </si>
  <si>
    <t>2022р.</t>
  </si>
  <si>
    <t>чихуа</t>
  </si>
  <si>
    <t>фр.бульд.</t>
  </si>
  <si>
    <t>11.23</t>
  </si>
  <si>
    <t>A215B02</t>
  </si>
  <si>
    <t>2м.</t>
  </si>
  <si>
    <t>3) „Вангард+5”, біофабрики Zoetis</t>
  </si>
  <si>
    <t xml:space="preserve">Дніпровського р-ну,   були зареєстровані наступні  випадки захворювання тварин </t>
  </si>
  <si>
    <t>6р.</t>
  </si>
  <si>
    <t>Джесі</t>
  </si>
  <si>
    <t>8р.</t>
  </si>
  <si>
    <t>493430</t>
  </si>
  <si>
    <t>070920</t>
  </si>
  <si>
    <t>Пархоменко Я.В.</t>
  </si>
  <si>
    <t>Флоренції - 9/113</t>
  </si>
  <si>
    <t>Лео</t>
  </si>
  <si>
    <t>британська</t>
  </si>
  <si>
    <t>Лола</t>
  </si>
  <si>
    <t>Джавеліна</t>
  </si>
  <si>
    <t>A403C01</t>
  </si>
  <si>
    <t>09.23</t>
  </si>
  <si>
    <t>5м.</t>
  </si>
  <si>
    <t>12р.</t>
  </si>
  <si>
    <t>дж.расел</t>
  </si>
  <si>
    <t>10р.</t>
  </si>
  <si>
    <t>йорк</t>
  </si>
  <si>
    <t>08.2022</t>
  </si>
  <si>
    <t>12.23</t>
  </si>
  <si>
    <t>Васіна Е.В.</t>
  </si>
  <si>
    <t>Березняківска - 38 / 268</t>
  </si>
  <si>
    <t>Джоні</t>
  </si>
  <si>
    <t>A286A01</t>
  </si>
  <si>
    <t>06.23</t>
  </si>
  <si>
    <t>Джек, собака, б.-терьер, 6 міс, ♂</t>
  </si>
  <si>
    <t>Барцис Д.І.  
Миколайчука -5а,кв-32</t>
  </si>
  <si>
    <t>Айс, собака, нім.вівч., 14 років, ♂</t>
  </si>
  <si>
    <t>мікроскопія мазка крові, фарба діф-квік</t>
  </si>
  <si>
    <t>Babesia canis</t>
  </si>
  <si>
    <t>Піростоп 1мл/20кг</t>
  </si>
  <si>
    <t xml:space="preserve"> итраконазол 5 мг/к - 1 р/на добу - 14-21 день</t>
  </si>
  <si>
    <t>Кавчак М.Ю.</t>
  </si>
  <si>
    <t>Березняківска - 36 б / 56</t>
  </si>
  <si>
    <t>L485856</t>
  </si>
  <si>
    <t>08.23</t>
  </si>
  <si>
    <t xml:space="preserve"> При цьому витрачено </t>
  </si>
  <si>
    <t>B002B03</t>
  </si>
  <si>
    <t>Яценко В.В.</t>
  </si>
  <si>
    <t>П.Тичини - 8 / 64</t>
  </si>
  <si>
    <t>Нікі</t>
  </si>
  <si>
    <t>8м.</t>
  </si>
  <si>
    <t>Гулий С.А.</t>
  </si>
  <si>
    <t>П.Тичини - 16/2/ 271</t>
  </si>
  <si>
    <t>орієнтал</t>
  </si>
  <si>
    <t xml:space="preserve">2) „Нобівак Трикет”, біофабрики Інтервет Інтернейшнл Б.В. ,  серія № </t>
  </si>
  <si>
    <t>10.23</t>
  </si>
  <si>
    <t>A409C02</t>
  </si>
  <si>
    <t xml:space="preserve"> 02.24</t>
  </si>
  <si>
    <t>L492207</t>
  </si>
  <si>
    <t>4)”Фелоцел 4” біофабрики Зоетіс</t>
  </si>
  <si>
    <t xml:space="preserve">серія № </t>
  </si>
  <si>
    <t>Коноваленко О.Ю.</t>
  </si>
  <si>
    <t>Березняківска - 16 / 161</t>
  </si>
  <si>
    <t>Угольок</t>
  </si>
  <si>
    <r>
      <t>4) „Нобівак RL”,</t>
    </r>
    <r>
      <rPr>
        <sz val="9"/>
        <color rgb="FF00000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>б-ки Інтервет Інтерн.  серія №</t>
    </r>
  </si>
  <si>
    <t>Бажанова О.В.</t>
  </si>
  <si>
    <t>Дніпровська - 5А/66</t>
  </si>
  <si>
    <t>Річі</t>
  </si>
  <si>
    <t>Іванов В.А.</t>
  </si>
  <si>
    <t>П.Тичини - 12а / 48</t>
  </si>
  <si>
    <t>Шанс</t>
  </si>
  <si>
    <t>Бонус</t>
  </si>
  <si>
    <t>Алёхина А.К.</t>
  </si>
  <si>
    <t>Березняківска - д 38 / 17</t>
  </si>
  <si>
    <t>Мері</t>
  </si>
  <si>
    <t>Стрижак І.В.</t>
  </si>
  <si>
    <t>Бучми - 8/366</t>
  </si>
  <si>
    <t>Ева</t>
  </si>
  <si>
    <t>558877B</t>
  </si>
  <si>
    <t>05.23</t>
  </si>
  <si>
    <t xml:space="preserve"> L482368</t>
  </si>
  <si>
    <t>5</t>
  </si>
  <si>
    <t xml:space="preserve"> A659B01</t>
  </si>
  <si>
    <t xml:space="preserve">12) „Нобівак L”, б-ки Інтервет Інтернейшнл Б.В. серія </t>
  </si>
  <si>
    <t xml:space="preserve">13) „Нобівак RL”, б-ки Інтервет Інтернейшнл Б.В. серія </t>
  </si>
  <si>
    <t>Бабій В.В.</t>
  </si>
  <si>
    <t>Березняківска - 36 / 250</t>
  </si>
  <si>
    <t>Кус-кус</t>
  </si>
  <si>
    <t>Соловей В.В.</t>
  </si>
  <si>
    <t>Березняківска - 34Б/33</t>
  </si>
  <si>
    <t>Міккі</t>
  </si>
  <si>
    <t>Купа Є.С.</t>
  </si>
  <si>
    <t>Дніпровська - 5 б / 57</t>
  </si>
  <si>
    <t>Маруся</t>
  </si>
  <si>
    <t>11р.</t>
  </si>
  <si>
    <t>Семицкая Г.П.</t>
  </si>
  <si>
    <t>П.Тичини - 5/238</t>
  </si>
  <si>
    <t>Принц</t>
  </si>
  <si>
    <t>Жаглевська О.В.</t>
  </si>
  <si>
    <t>Бучми - 6 г / 8</t>
  </si>
  <si>
    <t>Джуна</t>
  </si>
  <si>
    <t>Куміцька Ж.А.</t>
  </si>
  <si>
    <t>Шумського - 4 / 19</t>
  </si>
  <si>
    <t>Тіша</t>
  </si>
  <si>
    <t>Лубчук В.В.</t>
  </si>
  <si>
    <t>Березняківска - 34б/34</t>
  </si>
  <si>
    <t>Марс</t>
  </si>
  <si>
    <t>Шапоренко О.І.</t>
  </si>
  <si>
    <t>П.Тичини - 26/ 15</t>
  </si>
  <si>
    <t>Діша</t>
  </si>
  <si>
    <t>ангора</t>
  </si>
  <si>
    <t>15р.</t>
  </si>
  <si>
    <t>Подпояскин В.А.</t>
  </si>
  <si>
    <t>Садова - 23а</t>
  </si>
  <si>
    <t>Зося</t>
  </si>
  <si>
    <t>13р.</t>
  </si>
  <si>
    <t>Коврига А.С.</t>
  </si>
  <si>
    <t>Ентузіастів - 31/1 /24</t>
  </si>
  <si>
    <t>Лёва</t>
  </si>
  <si>
    <t>Рибакова О.В.</t>
  </si>
  <si>
    <t>Березняківска - 36/17</t>
  </si>
  <si>
    <t>Кузьма</t>
  </si>
  <si>
    <t>Лелічев А.І.</t>
  </si>
  <si>
    <t>П.Тичини - 26/173</t>
  </si>
  <si>
    <t>Бася</t>
  </si>
  <si>
    <t>Гапіч Е.О.</t>
  </si>
  <si>
    <t>Березняківска - 22б / 11</t>
  </si>
  <si>
    <t>Гена</t>
  </si>
  <si>
    <t>Войтенко И.А.</t>
  </si>
  <si>
    <t>Березняківска - 38 / 283</t>
  </si>
  <si>
    <t>Бриджит</t>
  </si>
  <si>
    <t>6м.</t>
  </si>
  <si>
    <t>Загородня І.Ф.</t>
  </si>
  <si>
    <t>Шумського - 4 / 40</t>
  </si>
  <si>
    <t>Маркиза</t>
  </si>
  <si>
    <t>Негрийчук М.Ю.</t>
  </si>
  <si>
    <t>Мілютенка - 7А/198</t>
  </si>
  <si>
    <t>Кая</t>
  </si>
  <si>
    <t>Орел М.Е.</t>
  </si>
  <si>
    <t>П.Тичини - 5А/21</t>
  </si>
  <si>
    <t>Чара</t>
  </si>
  <si>
    <t>Хорлей</t>
  </si>
  <si>
    <t xml:space="preserve"> 21.05.2021 по 20.06.2022 року </t>
  </si>
  <si>
    <t>526384</t>
  </si>
  <si>
    <t xml:space="preserve">2) „Дефенсор-3”, біофабрики Зоетіс серія № </t>
  </si>
  <si>
    <t>3)„Рабізін R”, біофабрики Merial   серія</t>
  </si>
  <si>
    <t>4)„Рабізін R”, біофабрики Merial   серія</t>
  </si>
  <si>
    <t>L488333</t>
  </si>
  <si>
    <t>5) „Нобівак R”, б-ки Інтервет Інтернейшнл  серія №</t>
  </si>
  <si>
    <t>B002B02</t>
  </si>
  <si>
    <t>6) „Нобівак R”, б-ки Інтервет Інтернейшнл  серія №</t>
  </si>
  <si>
    <t>7)  „Рабістар”, б-ки Укрветпромпостач серія №</t>
  </si>
  <si>
    <t>Чжехань Ч.</t>
  </si>
  <si>
    <t>Окіпної Р. - 10 /4</t>
  </si>
  <si>
    <t>Кой</t>
  </si>
  <si>
    <t>Йатань</t>
  </si>
  <si>
    <t>Гейко А.О.</t>
  </si>
  <si>
    <t>П.Тичини - 1 / 306</t>
  </si>
  <si>
    <t xml:space="preserve"> Лапка</t>
  </si>
  <si>
    <t>Бойченко В.К.</t>
  </si>
  <si>
    <t>П.Тичини - 12а/45</t>
  </si>
  <si>
    <t>Таті</t>
  </si>
  <si>
    <t>бенгал</t>
  </si>
  <si>
    <t>Сенін О.М.</t>
  </si>
  <si>
    <t>Бориспільска - 39А/27</t>
  </si>
  <si>
    <t>Ласунка</t>
  </si>
  <si>
    <t>Поліщук В.А.</t>
  </si>
  <si>
    <t>П.Тичини - 1 / 72</t>
  </si>
  <si>
    <t>Тоша</t>
  </si>
  <si>
    <t>11м.</t>
  </si>
  <si>
    <t>Овсюхно А.В.</t>
  </si>
  <si>
    <t>Шумського - 10/167</t>
  </si>
  <si>
    <t>Боня</t>
  </si>
  <si>
    <t>Липницький К.Ю.</t>
  </si>
  <si>
    <t>Соборності - 17 / 60</t>
  </si>
  <si>
    <t>Єва</t>
  </si>
  <si>
    <t>європейська</t>
  </si>
  <si>
    <t>Тож</t>
  </si>
  <si>
    <t>Ляховченко С.В.</t>
  </si>
  <si>
    <t>Регенераторна-4/52</t>
  </si>
  <si>
    <t>Соня</t>
  </si>
  <si>
    <t>9р</t>
  </si>
  <si>
    <t>Григорович Н.Є.</t>
  </si>
  <si>
    <t>Шумського - 4 а / 69</t>
  </si>
  <si>
    <t>Мотька</t>
  </si>
  <si>
    <t>Бусловська А.О.</t>
  </si>
  <si>
    <t>Шумського - 3В/130</t>
  </si>
  <si>
    <t>Беня</t>
  </si>
  <si>
    <t>Нестеренко А.А.</t>
  </si>
  <si>
    <t>П.Тичини - 18Б /200</t>
  </si>
  <si>
    <t>Бакс</t>
  </si>
  <si>
    <t>3)”Пуревакс RCP” біоф-ки Merial</t>
  </si>
  <si>
    <t>Голубкова Т.А.</t>
  </si>
  <si>
    <t>Миколайчука - 9 / 136</t>
  </si>
  <si>
    <t>Пауль</t>
  </si>
  <si>
    <t>Швец П.А.</t>
  </si>
  <si>
    <t>П.Тичини - 12а/83</t>
  </si>
  <si>
    <t>Джек</t>
  </si>
  <si>
    <t>тойтер'єр</t>
  </si>
  <si>
    <t>Балаева А.В.</t>
  </si>
  <si>
    <t>П.Тичини - 28 / 174</t>
  </si>
  <si>
    <t>Чері</t>
  </si>
  <si>
    <t>Пелепейченко Ю.О.</t>
  </si>
  <si>
    <t>Дніпровська - 5б / 149</t>
  </si>
  <si>
    <t>Рада</t>
  </si>
  <si>
    <t>Бабкова И.А.</t>
  </si>
  <si>
    <t>Шумського - 8а / 17</t>
  </si>
  <si>
    <t>Еврик</t>
  </si>
  <si>
    <t>Якимец О.А.</t>
  </si>
  <si>
    <t>П.Тичини - 6 / 80</t>
  </si>
  <si>
    <t>Юки</t>
  </si>
  <si>
    <t>парсон</t>
  </si>
  <si>
    <t>Краснопольский Г.М.</t>
  </si>
  <si>
    <t>Шумського - 8 231</t>
  </si>
  <si>
    <t>Каспер</t>
  </si>
  <si>
    <t>Кузічкіна С.П.</t>
  </si>
  <si>
    <t>Шумського - 4/72</t>
  </si>
  <si>
    <t>Ріккі</t>
  </si>
  <si>
    <t>Шиндлер А.Р.</t>
  </si>
  <si>
    <t>П.Тичини - 20/24</t>
  </si>
  <si>
    <t>Василина</t>
  </si>
  <si>
    <t>Горбаченко А.Л.</t>
  </si>
  <si>
    <t>Миколайчука - 9/9</t>
  </si>
  <si>
    <t>Лея</t>
  </si>
  <si>
    <t>Козлов М.М.</t>
  </si>
  <si>
    <t>Ентузіастів - 23/140</t>
  </si>
  <si>
    <t>нім.вівч.</t>
  </si>
  <si>
    <t>Поплавська О.С.</t>
  </si>
  <si>
    <t>Дніпровська - 5б/134</t>
  </si>
  <si>
    <t>Майло</t>
  </si>
  <si>
    <t>такса</t>
  </si>
  <si>
    <t>Беся</t>
  </si>
  <si>
    <t>Рибцов М.І.</t>
  </si>
  <si>
    <t>П.Тичини - 18б/132</t>
  </si>
  <si>
    <t>Олимпия</t>
  </si>
  <si>
    <t>коргі</t>
  </si>
  <si>
    <t>Баранніков В.О.</t>
  </si>
  <si>
    <t>П.Тичини - 3 / 320</t>
  </si>
  <si>
    <t>Буся</t>
  </si>
  <si>
    <t>17р.</t>
  </si>
  <si>
    <t>Лейла</t>
  </si>
  <si>
    <t>Верджиния</t>
  </si>
  <si>
    <t>Логинов В.С.</t>
  </si>
  <si>
    <t>Серафимовича - 19 а / 16</t>
  </si>
  <si>
    <t>Роберт</t>
  </si>
  <si>
    <t>Страшко Р.О.</t>
  </si>
  <si>
    <t>Дніпровська - 9а / 272</t>
  </si>
  <si>
    <t>Бусінка</t>
  </si>
  <si>
    <t>Чурилова М.С.</t>
  </si>
  <si>
    <t>Дніпровська - 11А/24</t>
  </si>
  <si>
    <t>Ася</t>
  </si>
  <si>
    <t>кокер</t>
  </si>
  <si>
    <t>Абрамова Е.С.</t>
  </si>
  <si>
    <t>Березняківска - 24/44</t>
  </si>
  <si>
    <t>Сем</t>
  </si>
  <si>
    <t>бігль</t>
  </si>
  <si>
    <t>Килинская К.В.</t>
  </si>
  <si>
    <t>Жмаченка - 12 / 82</t>
  </si>
  <si>
    <t>Чарли</t>
  </si>
  <si>
    <t>9р.</t>
  </si>
  <si>
    <t>Кулик С.Г.</t>
  </si>
  <si>
    <t>Березняківска - 36/119</t>
  </si>
  <si>
    <t>Шкурка К.В.</t>
  </si>
  <si>
    <t>Сосницька - 19/105</t>
  </si>
  <si>
    <t>Лапі</t>
  </si>
  <si>
    <t>Полонець А.С.</t>
  </si>
  <si>
    <t>Соборності - 17/873</t>
  </si>
  <si>
    <t>Лілу</t>
  </si>
  <si>
    <t>Русу Р.Р.</t>
  </si>
  <si>
    <t>Бальзака - 55/30</t>
  </si>
  <si>
    <t>Тео</t>
  </si>
  <si>
    <t>Савченко Н.П.</t>
  </si>
  <si>
    <t>Березняківска - 38 А / 125</t>
  </si>
  <si>
    <t>Умка</t>
  </si>
  <si>
    <t>2)„Вангард+5L”, біофабрики Zoetis</t>
  </si>
  <si>
    <t>531795</t>
  </si>
  <si>
    <t>04.23</t>
  </si>
  <si>
    <t>531800B</t>
  </si>
  <si>
    <t>4) „Leptoferm”, біофабрики Zoetis</t>
  </si>
  <si>
    <t>526269</t>
  </si>
  <si>
    <t>02.24</t>
  </si>
  <si>
    <t>5) „Дурамун   5л4”, біофабрики Zoetis</t>
  </si>
  <si>
    <t>485572A</t>
  </si>
  <si>
    <t>08.22</t>
  </si>
  <si>
    <t>6) „Дурамун   5л4”, біофабрики Zoetis</t>
  </si>
  <si>
    <t>520844A</t>
  </si>
  <si>
    <t>11.22</t>
  </si>
  <si>
    <t>7) „Дурамун + СвК”, біофабрики Zoetis</t>
  </si>
  <si>
    <t>493437</t>
  </si>
  <si>
    <t>8) „Дурамун  р.к.”, біофабрики Zoetis</t>
  </si>
  <si>
    <t>526381</t>
  </si>
  <si>
    <t xml:space="preserve">9) „Еурікан DHPPi+L”, б-ки Інтервет Інтернейшнл Б.В. серія </t>
  </si>
  <si>
    <t xml:space="preserve">10) „Еурікан DHPPi+L4”, б-ки Інтервет Інтернейшнл Б.В. серія </t>
  </si>
  <si>
    <t xml:space="preserve"> L482104</t>
  </si>
  <si>
    <t>06.22</t>
  </si>
  <si>
    <t xml:space="preserve">11) „Нобівак DHPPi”, б-ки Інтервет Інтернейшнл Б.В. серія </t>
  </si>
  <si>
    <t>21</t>
  </si>
  <si>
    <t>3</t>
  </si>
  <si>
    <t>18</t>
  </si>
  <si>
    <t>Кавецька О.І, 
Шумського-8а,кв-38</t>
  </si>
  <si>
    <t>Арсі, собака, лайка, 8р, ♀</t>
  </si>
  <si>
    <t>Нестеренко А.А.
Тичини -18Б, кв-200</t>
  </si>
  <si>
    <t>Бакс, кіт, метис, 2м, ♂</t>
  </si>
  <si>
    <t>Нестеренко С.О.
Тичини -18Б, кв-106</t>
  </si>
  <si>
    <t>Софія, кіт, орієнтал, 6м, 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</si>
</sst>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d/mm/yyyy"/>
    <numFmt numFmtId="165" formatCode="mm\.yyyy"/>
  </numFmts>
  <fonts count="47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u/>
      <sz val="14"/>
      <color rgb="FF000000"/>
      <name val="Times New Roman"/>
      <family val="1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  <font>
      <sz val="9"/>
      <color rgb="FF000000"/>
      <name val="Calibri"/>
      <family val="2"/>
      <charset val="204"/>
    </font>
    <font>
      <sz val="11"/>
      <color theme="1"/>
      <name val="Calibri"/>
      <family val="2"/>
      <charset val="1"/>
    </font>
    <font>
      <sz val="12"/>
      <color rgb="FF202124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6" fillId="0" borderId="0"/>
    <xf numFmtId="0" fontId="37" fillId="0" borderId="0"/>
  </cellStyleXfs>
  <cellXfs count="205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2" fillId="0" borderId="0" xfId="0" applyFont="1" applyAlignment="1">
      <alignment vertical="center"/>
    </xf>
    <xf numFmtId="0" fontId="7" fillId="0" borderId="0" xfId="0" applyFont="1"/>
    <xf numFmtId="0" fontId="13" fillId="0" borderId="0" xfId="0" applyFont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/>
    <xf numFmtId="49" fontId="16" fillId="0" borderId="0" xfId="0" applyNumberFormat="1" applyFont="1"/>
    <xf numFmtId="49" fontId="2" fillId="0" borderId="0" xfId="0" applyNumberFormat="1" applyFont="1"/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 wrapText="1"/>
    </xf>
    <xf numFmtId="49" fontId="7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21" fillId="0" borderId="0" xfId="0" applyNumberFormat="1" applyFont="1" applyAlignment="1">
      <alignment vertical="center"/>
    </xf>
    <xf numFmtId="0" fontId="23" fillId="0" borderId="0" xfId="0" applyFont="1"/>
    <xf numFmtId="0" fontId="20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49" fontId="23" fillId="0" borderId="0" xfId="0" applyNumberFormat="1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Alignment="1">
      <alignment horizontal="center"/>
    </xf>
    <xf numFmtId="164" fontId="7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28" fillId="0" borderId="0" xfId="0" applyFont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vertical="center" wrapText="1"/>
    </xf>
    <xf numFmtId="0" fontId="32" fillId="0" borderId="0" xfId="0" applyFont="1"/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49" fontId="7" fillId="0" borderId="0" xfId="0" applyNumberFormat="1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49" fontId="7" fillId="0" borderId="0" xfId="0" applyNumberFormat="1" applyFont="1" applyProtection="1">
      <protection locked="0"/>
    </xf>
    <xf numFmtId="49" fontId="2" fillId="0" borderId="0" xfId="0" applyNumberFormat="1" applyFont="1" applyProtection="1">
      <protection locked="0"/>
    </xf>
    <xf numFmtId="0" fontId="28" fillId="0" borderId="0" xfId="0" applyFont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36" fillId="0" borderId="0" xfId="1"/>
    <xf numFmtId="0" fontId="36" fillId="3" borderId="2" xfId="1" applyFill="1" applyBorder="1" applyAlignment="1">
      <alignment horizontal="center" vertical="center"/>
    </xf>
    <xf numFmtId="0" fontId="38" fillId="0" borderId="0" xfId="2" applyFont="1"/>
    <xf numFmtId="0" fontId="37" fillId="0" borderId="0" xfId="2"/>
    <xf numFmtId="0" fontId="43" fillId="0" borderId="9" xfId="1" applyFont="1" applyBorder="1" applyAlignment="1">
      <alignment horizontal="center" vertical="center"/>
    </xf>
    <xf numFmtId="0" fontId="37" fillId="0" borderId="2" xfId="2" applyBorder="1"/>
    <xf numFmtId="0" fontId="37" fillId="4" borderId="2" xfId="2" applyFill="1" applyBorder="1" applyAlignment="1">
      <alignment horizontal="center" vertical="center"/>
    </xf>
    <xf numFmtId="0" fontId="0" fillId="0" borderId="0" xfId="1" applyFont="1"/>
    <xf numFmtId="0" fontId="19" fillId="3" borderId="2" xfId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43" fillId="0" borderId="9" xfId="1" applyFont="1" applyBorder="1" applyAlignment="1">
      <alignment horizontal="left" vertical="center"/>
    </xf>
    <xf numFmtId="0" fontId="11" fillId="0" borderId="9" xfId="1" applyFont="1" applyBorder="1" applyAlignment="1">
      <alignment horizontal="left" vertical="center"/>
    </xf>
    <xf numFmtId="0" fontId="19" fillId="3" borderId="3" xfId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1" applyFont="1" applyAlignment="1">
      <alignment horizontal="left"/>
    </xf>
    <xf numFmtId="0" fontId="19" fillId="0" borderId="2" xfId="0" applyFont="1" applyBorder="1" applyAlignment="1">
      <alignment horizontal="center" vertical="center"/>
    </xf>
    <xf numFmtId="0" fontId="46" fillId="0" borderId="0" xfId="0" applyFont="1" applyAlignment="1">
      <alignment vertical="center" wrapText="1"/>
    </xf>
    <xf numFmtId="0" fontId="45" fillId="0" borderId="0" xfId="0" applyFont="1"/>
    <xf numFmtId="0" fontId="45" fillId="5" borderId="0" xfId="0" applyFont="1" applyFill="1"/>
    <xf numFmtId="0" fontId="13" fillId="0" borderId="0" xfId="0" applyFont="1" applyAlignment="1" applyProtection="1">
      <alignment horizontal="center" vertical="center"/>
      <protection locked="0"/>
    </xf>
    <xf numFmtId="0" fontId="23" fillId="0" borderId="0" xfId="0" applyFont="1" applyAlignment="1">
      <alignment wrapText="1"/>
    </xf>
    <xf numFmtId="49" fontId="7" fillId="0" borderId="0" xfId="0" applyNumberFormat="1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1" fillId="0" borderId="2" xfId="0" applyFont="1" applyFill="1" applyBorder="1" applyAlignment="1">
      <alignment horizontal="center" vertical="center" wrapText="1"/>
    </xf>
    <xf numFmtId="49" fontId="2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31" fillId="0" borderId="2" xfId="0" applyFont="1" applyFill="1" applyBorder="1" applyAlignment="1">
      <alignment vertical="center" wrapText="1"/>
    </xf>
    <xf numFmtId="0" fontId="0" fillId="0" borderId="2" xfId="0" applyFill="1" applyBorder="1"/>
    <xf numFmtId="0" fontId="0" fillId="0" borderId="0" xfId="0" applyFill="1"/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49" fontId="25" fillId="0" borderId="0" xfId="0" applyNumberFormat="1" applyFont="1" applyAlignment="1">
      <alignment horizontal="center" vertical="center"/>
    </xf>
    <xf numFmtId="49" fontId="0" fillId="0" borderId="0" xfId="0" applyNumberForma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15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center" vertical="center"/>
      <protection locked="0"/>
    </xf>
    <xf numFmtId="165" fontId="2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right"/>
    </xf>
    <xf numFmtId="0" fontId="13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49" fontId="21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164" fontId="7" fillId="0" borderId="0" xfId="0" applyNumberFormat="1" applyFont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23" fillId="0" borderId="5" xfId="0" applyFont="1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Звичайний" xfId="0" builtinId="0"/>
    <cellStyle name="Обычный 2" xfId="1"/>
    <cellStyle name="Обычный 3" xfId="2"/>
  </cellStyles>
  <dxfs count="43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0</xdr:colOff>
      <xdr:row>27</xdr:row>
      <xdr:rowOff>0</xdr:rowOff>
    </xdr:from>
    <xdr:ext cx="304800" cy="323850"/>
    <xdr:sp macro="" textlink="">
      <xdr:nvSpPr>
        <xdr:cNvPr id="22" name="AutoShape 8" descr="Лапка">
          <a:extLst>
            <a:ext uri="{FF2B5EF4-FFF2-40B4-BE49-F238E27FC236}">
              <a16:creationId xmlns:a16="http://schemas.microsoft.com/office/drawing/2014/main" id="{8634B5FF-BD8A-4F99-8A73-70D948DEE494}"/>
            </a:ext>
          </a:extLst>
        </xdr:cNvPr>
        <xdr:cNvSpPr>
          <a:spLocks noChangeAspect="1" noChangeArrowheads="1"/>
        </xdr:cNvSpPr>
      </xdr:nvSpPr>
      <xdr:spPr bwMode="auto">
        <a:xfrm>
          <a:off x="6743700" y="27051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39</xdr:row>
      <xdr:rowOff>0</xdr:rowOff>
    </xdr:from>
    <xdr:ext cx="304800" cy="304800"/>
    <xdr:sp macro="" textlink="">
      <xdr:nvSpPr>
        <xdr:cNvPr id="23" name="AutoShape 8" descr="Лапка">
          <a:extLst>
            <a:ext uri="{FF2B5EF4-FFF2-40B4-BE49-F238E27FC236}">
              <a16:creationId xmlns:a16="http://schemas.microsoft.com/office/drawing/2014/main" id="{39A777B9-D803-4098-AEB0-E4299B440870}"/>
            </a:ext>
          </a:extLst>
        </xdr:cNvPr>
        <xdr:cNvSpPr>
          <a:spLocks noChangeAspect="1" noChangeArrowheads="1"/>
        </xdr:cNvSpPr>
      </xdr:nvSpPr>
      <xdr:spPr bwMode="auto">
        <a:xfrm>
          <a:off x="67437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39</xdr:row>
      <xdr:rowOff>0</xdr:rowOff>
    </xdr:from>
    <xdr:ext cx="304800" cy="304800"/>
    <xdr:sp macro="" textlink="">
      <xdr:nvSpPr>
        <xdr:cNvPr id="24" name="AutoShape 8" descr="Лапка">
          <a:extLst>
            <a:ext uri="{FF2B5EF4-FFF2-40B4-BE49-F238E27FC236}">
              <a16:creationId xmlns:a16="http://schemas.microsoft.com/office/drawing/2014/main" id="{5AF1F68F-7F10-43E4-99B0-8FCCB6F85A55}"/>
            </a:ext>
          </a:extLst>
        </xdr:cNvPr>
        <xdr:cNvSpPr>
          <a:spLocks noChangeAspect="1" noChangeArrowheads="1"/>
        </xdr:cNvSpPr>
      </xdr:nvSpPr>
      <xdr:spPr bwMode="auto">
        <a:xfrm>
          <a:off x="67437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39</xdr:row>
      <xdr:rowOff>0</xdr:rowOff>
    </xdr:from>
    <xdr:ext cx="304800" cy="323850"/>
    <xdr:sp macro="" textlink="">
      <xdr:nvSpPr>
        <xdr:cNvPr id="26" name="AutoShape 8" descr="Лапка">
          <a:extLst>
            <a:ext uri="{FF2B5EF4-FFF2-40B4-BE49-F238E27FC236}">
              <a16:creationId xmlns:a16="http://schemas.microsoft.com/office/drawing/2014/main" id="{D82B0677-5727-4845-9EF1-495335C8EBB2}"/>
            </a:ext>
          </a:extLst>
        </xdr:cNvPr>
        <xdr:cNvSpPr>
          <a:spLocks noChangeAspect="1" noChangeArrowheads="1"/>
        </xdr:cNvSpPr>
      </xdr:nvSpPr>
      <xdr:spPr bwMode="auto">
        <a:xfrm>
          <a:off x="6743700" y="83248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28</xdr:col>
      <xdr:colOff>0</xdr:colOff>
      <xdr:row>39</xdr:row>
      <xdr:rowOff>0</xdr:rowOff>
    </xdr:from>
    <xdr:to>
      <xdr:col>28</xdr:col>
      <xdr:colOff>304800</xdr:colOff>
      <xdr:row>40</xdr:row>
      <xdr:rowOff>104775</xdr:rowOff>
    </xdr:to>
    <xdr:sp macro="" textlink="">
      <xdr:nvSpPr>
        <xdr:cNvPr id="28" name="AutoShape 8" descr="Лапка">
          <a:extLst>
            <a:ext uri="{FF2B5EF4-FFF2-40B4-BE49-F238E27FC236}">
              <a16:creationId xmlns:a16="http://schemas.microsoft.com/office/drawing/2014/main" id="{AF5A7544-EAC0-49CA-8B89-B103C75A54DB}"/>
            </a:ext>
          </a:extLst>
        </xdr:cNvPr>
        <xdr:cNvSpPr>
          <a:spLocks noChangeAspect="1" noChangeArrowheads="1"/>
        </xdr:cNvSpPr>
      </xdr:nvSpPr>
      <xdr:spPr bwMode="auto">
        <a:xfrm>
          <a:off x="6743700" y="1099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28</xdr:col>
      <xdr:colOff>0</xdr:colOff>
      <xdr:row>39</xdr:row>
      <xdr:rowOff>0</xdr:rowOff>
    </xdr:from>
    <xdr:ext cx="304800" cy="323850"/>
    <xdr:sp macro="" textlink="">
      <xdr:nvSpPr>
        <xdr:cNvPr id="29" name="AutoShape 8" descr="Лапка">
          <a:extLst>
            <a:ext uri="{FF2B5EF4-FFF2-40B4-BE49-F238E27FC236}">
              <a16:creationId xmlns:a16="http://schemas.microsoft.com/office/drawing/2014/main" id="{AD230E42-D79B-4103-AF0A-BC8F0F223D1D}"/>
            </a:ext>
          </a:extLst>
        </xdr:cNvPr>
        <xdr:cNvSpPr>
          <a:spLocks noChangeAspect="1" noChangeArrowheads="1"/>
        </xdr:cNvSpPr>
      </xdr:nvSpPr>
      <xdr:spPr bwMode="auto">
        <a:xfrm>
          <a:off x="6743700" y="109918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39</xdr:row>
      <xdr:rowOff>0</xdr:rowOff>
    </xdr:from>
    <xdr:ext cx="304800" cy="304800"/>
    <xdr:sp macro="" textlink="">
      <xdr:nvSpPr>
        <xdr:cNvPr id="31" name="AutoShape 8" descr="Лапка">
          <a:extLst>
            <a:ext uri="{FF2B5EF4-FFF2-40B4-BE49-F238E27FC236}">
              <a16:creationId xmlns:a16="http://schemas.microsoft.com/office/drawing/2014/main" id="{229FDF05-C57E-4ADC-9840-0CE042BCDAD3}"/>
            </a:ext>
          </a:extLst>
        </xdr:cNvPr>
        <xdr:cNvSpPr>
          <a:spLocks noChangeAspect="1" noChangeArrowheads="1"/>
        </xdr:cNvSpPr>
      </xdr:nvSpPr>
      <xdr:spPr bwMode="auto">
        <a:xfrm>
          <a:off x="6743700" y="1213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4;&#1074;&#1080;&#1076;&#1082;&#1080;&#1081;%20&#1079;&#1074;&#1110;&#1090;%2006.20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5.2021%20-%20&#1084;&#1077;&#1089;&#1103;&#1095;&#1085;&#1099;&#1081;/&#1041;&#1099;&#1089;&#1090;&#1088;&#1099;&#1081;%20&#1086;&#1090;&#1095;&#1077;&#1090;%2005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oss\&#1047;&#1074;&#1110;&#1090;%20&#1045;&#1087;&#1110;&#1079;&#1086;&#1090;&#1086;&#1083;&#1086;&#1075;\2021\09.2021%20-%20&#1084;&#1077;&#1089;&#1103;&#1095;&#1085;&#1099;&#1081;%20+%20&#1082;&#1074;&#1072;&#1088;&#1090;&#1072;&#1083;&#1100;&#1085;&#1099;&#1081;\&#1041;&#1099;&#1089;&#1090;&#1088;&#1099;&#1081;%20&#1086;&#1090;&#1095;&#1077;&#1090;%2009.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47;&#1074;&#1110;&#1090;%20&#1045;&#1087;&#1110;&#1079;&#1086;&#1090;&#1086;&#1083;&#1086;&#1075;/2022/12.2021%20-%20&#1084;&#1110;&#1089;&#1103;&#1095;&#1085;&#1080;&#1081;%20%20+%20&#1082;&#1074;&#1072;&#1088;&#1090;&#1072;&#1083;&#1100;&#1085;&#1080;&#1081;%20+%20&#1088;&#1110;&#1095;&#1085;&#1080;&#1081;/&#1064;&#1074;&#1080;&#1076;&#1082;&#1080;&#1081;%20&#1079;&#1074;&#1110;&#1090;%2001.20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6.2021%20-%20&#1084;&#1077;&#1089;&#1103;&#1095;&#1085;&#1099;&#1081;%20+%20&#1082;&#1074;&#1072;&#1088;&#1090;&#1072;&#1083;&#1100;&#1085;&#1099;&#1081;/&#1041;&#1099;&#1089;&#1090;&#1088;&#1099;&#1081;%20&#1086;&#1090;&#1095;&#1077;&#1090;%2006.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oss\&#1047;&#1074;&#1110;&#1090;%20&#1045;&#1087;&#1110;&#1079;&#1086;&#1090;&#1086;&#1083;&#1086;&#1075;\2021\09.2021%20-%20&#1084;&#1077;&#1089;&#1103;&#1095;&#1085;&#1099;&#1081;%20+%20&#1082;&#1074;&#1072;&#1088;&#1090;&#1072;&#1083;&#1100;&#1085;&#1099;&#1081;\&#1060;&#1086;&#1088;&#1084;&#1091;&#1083;&#1099;%20&#1080;%20&#1092;&#1086;&#1082;&#1091;&#1089;&#1099;%20&#1074;%20&#1045;&#1050;&#1057;&#1045;&#1051;&#1068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12.2020%20-%20&#1084;&#1077;&#1089;.%20+%20&#1082;&#1074;&#1072;&#1088;&#1090;.%20+&#1075;&#1086;&#1076;/&#1041;&#1099;&#1089;&#1090;&#1088;&#1099;&#1081;%20&#1086;&#1090;&#1095;&#1077;&#1090;%2018.12.20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віт"/>
      <sheetName val="Рабоче"/>
      <sheetName val="Кот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id="1" name="Таблица3" displayName="Таблица3" ref="AQ2:AQ20" totalsRowShown="0" headerRowDxfId="42" dataDxfId="41">
  <autoFilter ref="AQ2:AQ20"/>
  <tableColumns count="1">
    <tableColumn id="1" name="_ДОЗа_" dataDxfId="4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Таблица6" displayName="Таблица6" ref="AS2:AS42" totalsRowShown="0" dataDxfId="39">
  <autoFilter ref="AS2:AS42"/>
  <tableColumns count="1">
    <tableColumn id="1" name="_ДОЗи_" dataDxfId="3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8" name="Таблица8" displayName="Таблица8" ref="B53:B65" totalsRowShown="0" headerRowDxfId="37" dataDxfId="36">
  <autoFilter ref="B53:B65"/>
  <tableColumns count="1">
    <tableColumn id="1" name="Столбец1" dataDxfId="3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9" name="Таблица9" displayName="Таблица9" ref="E54:E65" totalsRowShown="0" headerRowDxfId="34" tableBorderDxfId="33">
  <autoFilter ref="E54:E65"/>
  <tableColumns count="1">
    <tableColumn id="1" name="Січня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3" name="Вакцини" displayName="Вакцини" ref="F2:I5" totalsRowShown="0" headerRowDxfId="32" dataDxfId="30" headerRowBorderDxfId="31" tableBorderDxfId="29" headerRowCellStyle="Обычный 2" dataCellStyle="Обычный 2">
  <autoFilter ref="F2:I5"/>
  <tableColumns count="4">
    <tableColumn id="1" name="&quot;Дурамун Плюс 5L4&quot;, б-ки Зоетіс" dataDxfId="28" dataCellStyle="Обычный 2"/>
    <tableColumn id="2" name="„Дурамун Плюс CVK”, б-ки Зоетіс" dataDxfId="27" dataCellStyle="Обычный 2"/>
    <tableColumn id="3" name="жид.комп. Дурамун_Плюс_5L4" dataDxfId="26" dataCellStyle="Обычный 2"/>
    <tableColumn id="4" name="„Нобівак DHPPi”, б-ки Інтервет" dataDxfId="25" dataCellStyle="Обычный 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4" name="Вакцини5" displayName="Вакцини5" ref="B2:N5" totalsRowShown="0" headerRowDxfId="24" dataDxfId="22" headerRowBorderDxfId="23" tableBorderDxfId="21" headerRowCellStyle="Обычный 2" dataCellStyle="Обычный 2">
  <autoFilter ref="B2:N5"/>
  <tableColumns count="13">
    <tableColumn id="1" name="&quot;Дурамун Плюс 5L4&quot;, б-ки Зоетіс" dataDxfId="20" dataCellStyle="Обычный 2"/>
    <tableColumn id="2" name="„Дурамун Плюс CVK”, б-ки Зоетіс" dataDxfId="19" dataCellStyle="Обычный 2"/>
    <tableColumn id="3" name="жид.комп. Дурамун_Плюс_5L4, б-ки Зоетіс" dataDxfId="18" dataCellStyle="Обычный 2"/>
    <tableColumn id="4" name="„Нобівак DHPPi”, б-ки Інтервет" dataDxfId="17" dataCellStyle="Обычный 2"/>
    <tableColumn id="5" name="„Нобівак L4”, б-ки Інтервет" dataDxfId="16" dataCellStyle="Обычный 2"/>
    <tableColumn id="6" name="„Нобівак L”, б-ки Інтервет" dataDxfId="15" dataCellStyle="Обычный 2"/>
    <tableColumn id="7" name="„Нобівак RL”, б-ки Інтервет" dataDxfId="14" dataCellStyle="Обычный 2"/>
    <tableColumn id="8" name="„Біокан  DHPPi+L”,  б-ки Bioveta" dataDxfId="13" dataCellStyle="Обычный 2"/>
    <tableColumn id="9" name="„Біокан  DHPPi+RL”,  б-ки Bioveta" dataDxfId="12" dataCellStyle="Обычный 2"/>
    <tableColumn id="10" name=" „Вангард+5L”, біофабрики Zoetis" dataDxfId="11" dataCellStyle="Обычный 2"/>
    <tableColumn id="11" name=" „Лептоферм”, біофабрики Zoetis" dataDxfId="10" dataCellStyle="Обычный 2"/>
    <tableColumn id="12" name=" „Вангард_CV”, біофабрики Zoetis" dataDxfId="9" dataCellStyle="Обычный 2"/>
    <tableColumn id="13" name=" „Еурікан DHPPi+L”, б-ки Інтервет Інтернейшнл Б.В." dataDxfId="8" dataCellStyle="Обычный 2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5" name="Кіт_серія_номер" displayName="Кіт_серія_номер" ref="B3:E5" totalsRowShown="0" headerRowDxfId="7" headerRowBorderDxfId="6" tableBorderDxfId="5" headerRowCellStyle="Обычный 2" dataCellStyle="Обычный 2">
  <autoFilter ref="B3:E5"/>
  <tableColumns count="4">
    <tableColumn id="1" name="”Фелоцел 4” біофабрики Зоетіс" dataCellStyle="Обычный 2"/>
    <tableColumn id="2" name=" „Біофел PCH”,  б-ки Bioveta" dataCellStyle="Обычный 2"/>
    <tableColumn id="3" name=" „Біофел PCHR”,  б-ки Bioveta" dataCellStyle="Обычный 2"/>
    <tableColumn id="4" name="„Нобівак Трикет”, біофабрики Інтервет Інтернейшнл Б.В. " dataCellStyle="Обычный 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6" name="Таблица7" displayName="Таблица7" ref="B3:E6" totalsRowShown="0" dataDxfId="4">
  <autoFilter ref="B3:E6"/>
  <tableColumns count="4">
    <tableColumn id="1" name="„Рабізін R”, біофабрики Merial" dataDxfId="3" dataCellStyle="Обычный 2"/>
    <tableColumn id="2" name="„Дефенсор-3”, біофабрики Зоетіс" dataDxfId="2" dataCellStyle="Обычный 2"/>
    <tableColumn id="3" name=" „Рабістар”, біофабрики Укрветпродпостач" dataDxfId="1"/>
    <tableColumn id="4" name="„Нобівак R”, б-ки Інтервет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J39"/>
  <sheetViews>
    <sheetView topLeftCell="A16" zoomScaleNormal="100" workbookViewId="0">
      <selection activeCell="Z16" sqref="Z16:AF16"/>
    </sheetView>
  </sheetViews>
  <sheetFormatPr defaultColWidth="8.6640625" defaultRowHeight="14.4" x14ac:dyDescent="0.3"/>
  <cols>
    <col min="1" max="41" width="3.6640625" style="43" customWidth="1"/>
    <col min="42" max="16384" width="8.6640625" style="43"/>
  </cols>
  <sheetData>
    <row r="4" spans="1:36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r="5" spans="1:36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r="6" spans="1:36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36" x14ac:dyDescent="0.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r="8" spans="1:36" x14ac:dyDescent="0.3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ht="18" x14ac:dyDescent="0.3">
      <c r="A9" s="122" t="s">
        <v>0</v>
      </c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3" t="s">
        <v>1</v>
      </c>
      <c r="S9" s="123"/>
      <c r="T9" s="123"/>
      <c r="U9" s="123"/>
      <c r="V9" s="123"/>
      <c r="W9" s="123"/>
      <c r="X9" s="123"/>
      <c r="Y9"/>
      <c r="Z9" s="124" t="s">
        <v>2</v>
      </c>
      <c r="AA9" s="124"/>
      <c r="AB9" s="124"/>
      <c r="AC9" s="124"/>
      <c r="AD9" s="124"/>
      <c r="AE9" s="124"/>
      <c r="AF9" s="124"/>
      <c r="AG9" s="124"/>
      <c r="AH9" s="124"/>
      <c r="AI9" s="124"/>
      <c r="AJ9" s="124"/>
    </row>
    <row r="10" spans="1:36" ht="18.75" customHeight="1" x14ac:dyDescent="0.3">
      <c r="A10" s="125" t="s">
        <v>3</v>
      </c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 t="s">
        <v>4</v>
      </c>
      <c r="S10" s="125"/>
      <c r="T10" s="125"/>
      <c r="U10" s="125"/>
      <c r="V10" s="125"/>
      <c r="W10" s="125"/>
      <c r="X10" s="125"/>
      <c r="Y10"/>
      <c r="Z10" s="126" t="s">
        <v>5</v>
      </c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</row>
    <row r="11" spans="1:36" ht="18" x14ac:dyDescent="0.3">
      <c r="A11" s="125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/>
      <c r="Z11" s="126" t="s">
        <v>6</v>
      </c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</row>
    <row r="12" spans="1:36" ht="18" x14ac:dyDescent="0.3">
      <c r="A12" s="125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/>
      <c r="Z12" s="126" t="s">
        <v>7</v>
      </c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</row>
    <row r="13" spans="1:36" ht="18" x14ac:dyDescent="0.3">
      <c r="A13" s="125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/>
      <c r="Z13" s="126" t="s">
        <v>8</v>
      </c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</row>
    <row r="14" spans="1:36" ht="18" x14ac:dyDescent="0.3">
      <c r="A14" s="125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/>
      <c r="Z14" s="127" t="s">
        <v>9</v>
      </c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</row>
    <row r="15" spans="1:36" ht="18" x14ac:dyDescent="0.3">
      <c r="A15" s="125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/>
      <c r="Z15" s="127" t="s">
        <v>10</v>
      </c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</row>
    <row r="16" spans="1:36" ht="18" x14ac:dyDescent="0.3">
      <c r="A16" s="125"/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/>
      <c r="Z16" s="128" t="s">
        <v>11</v>
      </c>
      <c r="AA16" s="128"/>
      <c r="AB16" s="128"/>
      <c r="AC16" s="128"/>
      <c r="AD16" s="128"/>
      <c r="AE16" s="128"/>
      <c r="AF16" s="128"/>
      <c r="AG16"/>
      <c r="AH16"/>
      <c r="AI16"/>
      <c r="AJ16"/>
    </row>
    <row r="17" spans="1:36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ht="18" x14ac:dyDescent="0.3">
      <c r="A18" s="118" t="s">
        <v>12</v>
      </c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</row>
    <row r="19" spans="1:36" ht="18" x14ac:dyDescent="0.3">
      <c r="A19" s="118" t="s">
        <v>13</v>
      </c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</row>
    <row r="20" spans="1:36" ht="18" x14ac:dyDescent="0.3">
      <c r="A20" s="118" t="s">
        <v>14</v>
      </c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</row>
    <row r="21" spans="1:36" ht="15" customHeight="1" x14ac:dyDescent="0.3">
      <c r="A21" s="119" t="s">
        <v>15</v>
      </c>
      <c r="B21" s="119"/>
      <c r="C21" s="119"/>
      <c r="D21" s="119"/>
      <c r="E21" s="119"/>
      <c r="F21" s="119" t="s">
        <v>16</v>
      </c>
      <c r="G21" s="119"/>
      <c r="H21" s="119"/>
      <c r="I21" s="119"/>
      <c r="J21" s="119"/>
      <c r="K21" s="119" t="s">
        <v>17</v>
      </c>
      <c r="L21" s="119"/>
      <c r="M21" s="119"/>
      <c r="N21" s="119"/>
      <c r="O21" s="119" t="s">
        <v>18</v>
      </c>
      <c r="P21" s="119"/>
      <c r="Q21" s="119"/>
      <c r="R21" s="119"/>
      <c r="S21" s="119" t="s">
        <v>19</v>
      </c>
      <c r="T21" s="119"/>
      <c r="U21" s="119"/>
      <c r="V21" s="119"/>
      <c r="W21" s="119"/>
      <c r="X21" s="119"/>
      <c r="Y21" s="120" t="s">
        <v>20</v>
      </c>
      <c r="Z21" s="120"/>
      <c r="AA21" s="120"/>
      <c r="AB21" s="120"/>
      <c r="AC21" s="120"/>
      <c r="AD21" s="120"/>
      <c r="AE21" s="120"/>
      <c r="AF21" s="120"/>
      <c r="AG21" s="120"/>
      <c r="AH21" s="120"/>
      <c r="AI21" s="121"/>
      <c r="AJ21" s="121"/>
    </row>
    <row r="22" spans="1:36" ht="15" customHeight="1" x14ac:dyDescent="0.3">
      <c r="A22" s="119"/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1"/>
      <c r="AJ22" s="121"/>
    </row>
    <row r="23" spans="1:36" ht="15" customHeight="1" x14ac:dyDescent="0.3">
      <c r="A23" s="119"/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1"/>
      <c r="AJ23" s="121"/>
    </row>
    <row r="24" spans="1:36" ht="15" customHeight="1" x14ac:dyDescent="0.3">
      <c r="A24" s="119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1"/>
      <c r="AJ24" s="121"/>
    </row>
    <row r="25" spans="1:36" ht="15" customHeight="1" x14ac:dyDescent="0.3">
      <c r="A25" s="119"/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1"/>
      <c r="AJ25" s="121"/>
    </row>
    <row r="26" spans="1:36" ht="15" customHeight="1" x14ac:dyDescent="0.35">
      <c r="A26" s="117" t="s">
        <v>21</v>
      </c>
      <c r="B26" s="117"/>
      <c r="C26" s="117"/>
      <c r="D26" s="117"/>
      <c r="E26" s="117"/>
      <c r="F26" s="115">
        <v>2</v>
      </c>
      <c r="G26" s="115"/>
      <c r="H26" s="115"/>
      <c r="I26" s="115"/>
      <c r="J26" s="115"/>
      <c r="K26" s="112">
        <v>3</v>
      </c>
      <c r="L26" s="112"/>
      <c r="M26" s="112"/>
      <c r="N26" s="112"/>
      <c r="O26" s="112">
        <v>4</v>
      </c>
      <c r="P26" s="112"/>
      <c r="Q26" s="112"/>
      <c r="R26" s="112"/>
      <c r="S26" s="112">
        <v>5</v>
      </c>
      <c r="T26" s="112"/>
      <c r="U26" s="112"/>
      <c r="V26" s="112"/>
      <c r="W26" s="112"/>
      <c r="X26" s="112"/>
      <c r="Y26" s="112">
        <v>6</v>
      </c>
      <c r="Z26" s="112"/>
      <c r="AA26" s="112"/>
      <c r="AB26" s="112"/>
      <c r="AC26" s="112"/>
      <c r="AD26" s="112"/>
      <c r="AE26" s="112"/>
      <c r="AF26" s="112"/>
      <c r="AG26" s="112"/>
      <c r="AH26" s="112"/>
      <c r="AI26" s="113">
        <v>7</v>
      </c>
      <c r="AJ26" s="113"/>
    </row>
    <row r="27" spans="1:36" ht="18.75" customHeight="1" x14ac:dyDescent="0.3">
      <c r="A27" s="114">
        <v>2951615791</v>
      </c>
      <c r="B27" s="114"/>
      <c r="C27" s="114"/>
      <c r="D27" s="114"/>
      <c r="E27" s="114"/>
      <c r="F27" s="115"/>
      <c r="G27" s="115"/>
      <c r="H27" s="115"/>
      <c r="I27" s="115"/>
      <c r="J27" s="115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</row>
    <row r="28" spans="1:36" ht="15" customHeight="1" x14ac:dyDescent="0.3">
      <c r="A28" s="114"/>
      <c r="B28" s="114"/>
      <c r="C28" s="114"/>
      <c r="D28" s="114"/>
      <c r="E28" s="114"/>
      <c r="F28" s="115"/>
      <c r="G28" s="115"/>
      <c r="H28" s="115"/>
      <c r="I28" s="115"/>
      <c r="J28" s="115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</row>
    <row r="29" spans="1:36" x14ac:dyDescent="0.3">
      <c r="A29" s="114"/>
      <c r="B29" s="114"/>
      <c r="C29" s="114"/>
      <c r="D29" s="114"/>
      <c r="E29" s="114"/>
      <c r="F29" s="115"/>
      <c r="G29" s="115"/>
      <c r="H29" s="115"/>
      <c r="I29" s="115"/>
      <c r="J29" s="115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</row>
    <row r="30" spans="1:36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6" ht="15.6" x14ac:dyDescent="0.3">
      <c r="A31"/>
      <c r="B31" s="1" t="s">
        <v>22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6" spans="1:36" ht="18" x14ac:dyDescent="0.35">
      <c r="A36" s="44"/>
    </row>
    <row r="37" spans="1:36" ht="18" x14ac:dyDescent="0.35">
      <c r="A37" s="44"/>
    </row>
    <row r="38" spans="1:36" ht="18" x14ac:dyDescent="0.35">
      <c r="A38" s="44"/>
    </row>
    <row r="39" spans="1:36" ht="18" x14ac:dyDescent="0.35">
      <c r="A39" s="44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59"/>
  <sheetViews>
    <sheetView topLeftCell="A34" zoomScaleNormal="100" workbookViewId="0">
      <selection activeCell="W30" sqref="W30"/>
    </sheetView>
  </sheetViews>
  <sheetFormatPr defaultColWidth="8.6640625" defaultRowHeight="14.4" x14ac:dyDescent="0.3"/>
  <cols>
    <col min="1" max="28" width="3.6640625" customWidth="1"/>
    <col min="29" max="29" width="37.109375" bestFit="1" customWidth="1"/>
    <col min="30" max="30" width="8" bestFit="1" customWidth="1"/>
    <col min="1002" max="1003" width="11.5546875" customWidth="1"/>
  </cols>
  <sheetData>
    <row r="1" spans="1:23" ht="15" customHeight="1" x14ac:dyDescent="0.3">
      <c r="A1" s="178" t="s">
        <v>60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64"/>
    </row>
    <row r="2" spans="1:23" ht="15" customHeight="1" x14ac:dyDescent="0.3">
      <c r="A2" s="177" t="s">
        <v>392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63"/>
    </row>
    <row r="3" spans="1:23" ht="15" customHeight="1" x14ac:dyDescent="0.3">
      <c r="A3" s="178" t="s">
        <v>61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64"/>
    </row>
    <row r="4" spans="1:23" ht="15" customHeight="1" x14ac:dyDescent="0.3">
      <c r="A4" s="166">
        <f>'Акт коты R'!A5</f>
        <v>20</v>
      </c>
      <c r="B4" s="166"/>
      <c r="C4" s="167" t="str">
        <f>'Акт коты R'!C5</f>
        <v>Червня</v>
      </c>
      <c r="D4" s="167"/>
      <c r="E4" s="167"/>
      <c r="F4" s="167"/>
      <c r="G4" s="166">
        <f>'Акт коты R'!G5</f>
        <v>2022</v>
      </c>
      <c r="H4" s="166"/>
      <c r="I4" t="s">
        <v>145</v>
      </c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spans="1:23" ht="15" customHeight="1" x14ac:dyDescent="0.3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spans="1:23" ht="15" customHeight="1" x14ac:dyDescent="0.3">
      <c r="A6" s="132" t="s">
        <v>62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7"/>
    </row>
    <row r="7" spans="1:23" ht="15" customHeight="1" x14ac:dyDescent="0.3">
      <c r="A7" s="8" t="s">
        <v>132</v>
      </c>
      <c r="B7" s="1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6" x14ac:dyDescent="0.3">
      <c r="A8" s="23" t="s">
        <v>124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6" x14ac:dyDescent="0.3">
      <c r="A9" s="1" t="s">
        <v>65</v>
      </c>
      <c r="B9" s="1"/>
      <c r="C9" s="1"/>
      <c r="D9" s="1"/>
      <c r="E9" s="1"/>
      <c r="F9" s="1"/>
      <c r="G9" s="169" t="str">
        <f>'Акт собаки R'!G9</f>
        <v>Голубкова Т.А.</v>
      </c>
      <c r="H9" s="169"/>
      <c r="I9" s="169"/>
      <c r="J9" s="169"/>
      <c r="K9" s="169"/>
      <c r="L9" s="169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6" x14ac:dyDescent="0.3">
      <c r="A10" s="1" t="s">
        <v>118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21.05.2021 по 20.06.2022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6" x14ac:dyDescent="0.3">
      <c r="A11" s="31" t="s">
        <v>243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6" x14ac:dyDescent="0.3">
      <c r="A12" s="179" t="s">
        <v>244</v>
      </c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62"/>
    </row>
    <row r="13" spans="1:23" ht="15.6" x14ac:dyDescent="0.3">
      <c r="A13" s="1" t="s">
        <v>245</v>
      </c>
      <c r="B13" s="1"/>
      <c r="C13" s="1"/>
      <c r="D13" s="1"/>
      <c r="I13" s="10">
        <f>MAX('Список собаки L'!A5:A81)</f>
        <v>73</v>
      </c>
      <c r="J13" s="1" t="s">
        <v>70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6" x14ac:dyDescent="0.3">
      <c r="A14" s="1" t="s">
        <v>246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6" x14ac:dyDescent="0.3">
      <c r="A15" s="1" t="s">
        <v>73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6" x14ac:dyDescent="0.3">
      <c r="A16" s="1" t="s">
        <v>394</v>
      </c>
      <c r="B16" s="8"/>
      <c r="C16" s="1"/>
      <c r="D16" s="1"/>
      <c r="E16" s="1"/>
      <c r="F16" s="1"/>
      <c r="G16" s="12"/>
      <c r="H16" s="12"/>
      <c r="I16" s="12"/>
      <c r="J16" s="8"/>
      <c r="K16" s="8"/>
      <c r="L16" s="8"/>
      <c r="M16" s="8" t="s">
        <v>134</v>
      </c>
      <c r="N16" s="1"/>
      <c r="O16" s="13"/>
      <c r="P16" s="14"/>
      <c r="Q16" s="160" t="s">
        <v>472</v>
      </c>
      <c r="R16" s="160"/>
      <c r="S16" s="160"/>
      <c r="T16" s="1"/>
      <c r="U16" s="1"/>
      <c r="V16" s="1"/>
      <c r="W16" s="1"/>
    </row>
    <row r="17" spans="1:23" ht="15.6" x14ac:dyDescent="0.3">
      <c r="A17" s="1"/>
      <c r="B17" s="1" t="s">
        <v>121</v>
      </c>
      <c r="C17" s="1"/>
      <c r="D17" s="1"/>
      <c r="E17" s="1"/>
      <c r="F17" s="160" t="s">
        <v>473</v>
      </c>
      <c r="G17" s="160"/>
      <c r="H17" s="160"/>
      <c r="I17" s="12"/>
      <c r="J17" s="8"/>
      <c r="K17" s="1" t="s">
        <v>133</v>
      </c>
      <c r="L17" s="8"/>
      <c r="M17" s="8"/>
      <c r="N17" s="1"/>
      <c r="O17" s="13"/>
      <c r="P17" s="14"/>
      <c r="R17" s="30" t="s">
        <v>358</v>
      </c>
      <c r="S17" s="1" t="str">
        <f>IF(COUNTIF(ДОЗА,R17),"доза",IF(COUNTIF(ДОЗИ,R17),"дози","доз"))</f>
        <v>дози</v>
      </c>
      <c r="T17" s="1"/>
      <c r="U17" s="1"/>
      <c r="V17" s="1"/>
      <c r="W17" s="1"/>
    </row>
    <row r="18" spans="1:23" ht="15.6" x14ac:dyDescent="0.3">
      <c r="A18" s="1" t="s">
        <v>668</v>
      </c>
      <c r="B18" s="8"/>
      <c r="C18" s="1"/>
      <c r="D18" s="1"/>
      <c r="E18" s="1"/>
      <c r="F18" s="1"/>
      <c r="G18" s="12"/>
      <c r="H18" s="12"/>
      <c r="I18" s="12"/>
      <c r="J18" s="8"/>
      <c r="K18" s="8"/>
      <c r="L18" s="8"/>
      <c r="M18" s="8" t="s">
        <v>134</v>
      </c>
      <c r="N18" s="1"/>
      <c r="O18" s="13"/>
      <c r="P18" s="14"/>
      <c r="Q18" s="160" t="s">
        <v>669</v>
      </c>
      <c r="R18" s="160"/>
      <c r="S18" s="160"/>
      <c r="T18" s="1"/>
      <c r="U18" s="1"/>
      <c r="V18" s="1"/>
      <c r="W18" s="1"/>
    </row>
    <row r="19" spans="1:23" ht="15.6" x14ac:dyDescent="0.3">
      <c r="A19" s="1"/>
      <c r="B19" s="1" t="s">
        <v>121</v>
      </c>
      <c r="C19" s="1"/>
      <c r="D19" s="1"/>
      <c r="E19" s="1"/>
      <c r="F19" s="160" t="s">
        <v>670</v>
      </c>
      <c r="G19" s="160"/>
      <c r="H19" s="160"/>
      <c r="I19" s="12"/>
      <c r="J19" s="8"/>
      <c r="K19" s="1" t="s">
        <v>133</v>
      </c>
      <c r="L19" s="8"/>
      <c r="M19" s="8"/>
      <c r="N19" s="1"/>
      <c r="O19" s="13"/>
      <c r="P19" s="14"/>
      <c r="R19" s="30" t="s">
        <v>358</v>
      </c>
      <c r="S19" s="1" t="str">
        <f>IF(COUNTIF(ДОЗА,R19),"доза",IF(COUNTIF(ДОЗИ,R19),"дози","доз"))</f>
        <v>дози</v>
      </c>
      <c r="T19" s="1"/>
      <c r="U19" s="1"/>
      <c r="V19" s="1"/>
      <c r="W19" s="1"/>
    </row>
    <row r="20" spans="1:23" ht="15.6" x14ac:dyDescent="0.3">
      <c r="A20" s="1" t="s">
        <v>401</v>
      </c>
      <c r="B20" s="8"/>
      <c r="C20" s="1"/>
      <c r="D20" s="1"/>
      <c r="E20" s="1"/>
      <c r="F20" s="1"/>
      <c r="G20" s="12"/>
      <c r="H20" s="12"/>
      <c r="I20" s="12"/>
      <c r="J20" s="8"/>
      <c r="K20" s="8"/>
      <c r="L20" s="8"/>
      <c r="M20" s="8" t="s">
        <v>134</v>
      </c>
      <c r="N20" s="1"/>
      <c r="O20" s="13"/>
      <c r="P20" s="14"/>
      <c r="Q20" s="160" t="s">
        <v>671</v>
      </c>
      <c r="R20" s="160"/>
      <c r="S20" s="160"/>
      <c r="T20" s="1"/>
      <c r="U20" s="1"/>
      <c r="V20" s="1"/>
      <c r="W20" s="1"/>
    </row>
    <row r="21" spans="1:23" ht="15.6" x14ac:dyDescent="0.3">
      <c r="A21" s="1"/>
      <c r="B21" s="1" t="s">
        <v>121</v>
      </c>
      <c r="C21" s="1"/>
      <c r="D21" s="1"/>
      <c r="E21" s="1"/>
      <c r="F21" s="180">
        <v>44986</v>
      </c>
      <c r="G21" s="180"/>
      <c r="H21" s="180"/>
      <c r="I21" s="12"/>
      <c r="J21" s="8"/>
      <c r="K21" s="1" t="s">
        <v>133</v>
      </c>
      <c r="L21" s="8"/>
      <c r="M21" s="8"/>
      <c r="N21" s="1"/>
      <c r="O21" s="13"/>
      <c r="P21" s="14"/>
      <c r="R21" s="30" t="s">
        <v>475</v>
      </c>
      <c r="S21" s="1" t="str">
        <f>IF(COUNTIF(ДОЗА,R21),"доза",IF(COUNTIF(ДОЗИ,R21),"дози","доз"))</f>
        <v>доз</v>
      </c>
      <c r="T21" s="1"/>
      <c r="U21" s="1"/>
      <c r="V21" s="1"/>
      <c r="W21" s="1"/>
    </row>
    <row r="22" spans="1:23" ht="15.6" x14ac:dyDescent="0.3">
      <c r="A22" s="1" t="s">
        <v>672</v>
      </c>
      <c r="B22" s="8"/>
      <c r="C22" s="1"/>
      <c r="D22" s="1"/>
      <c r="E22" s="1"/>
      <c r="F22" s="1"/>
      <c r="G22" s="12"/>
      <c r="H22" s="12"/>
      <c r="I22" s="12"/>
      <c r="J22" s="8"/>
      <c r="K22" s="8"/>
      <c r="L22" s="8"/>
      <c r="M22" s="8" t="s">
        <v>134</v>
      </c>
      <c r="N22" s="1"/>
      <c r="O22" s="13"/>
      <c r="P22" s="14"/>
      <c r="Q22" s="160" t="s">
        <v>673</v>
      </c>
      <c r="R22" s="160"/>
      <c r="S22" s="160"/>
      <c r="T22" s="1"/>
      <c r="U22" s="1"/>
      <c r="V22" s="1"/>
      <c r="W22" s="1"/>
    </row>
    <row r="23" spans="1:23" ht="15.6" x14ac:dyDescent="0.3">
      <c r="A23" s="1"/>
      <c r="B23" s="1" t="s">
        <v>121</v>
      </c>
      <c r="C23" s="1"/>
      <c r="D23" s="1"/>
      <c r="E23" s="1"/>
      <c r="F23" s="160" t="s">
        <v>674</v>
      </c>
      <c r="G23" s="160"/>
      <c r="H23" s="160"/>
      <c r="I23" s="12"/>
      <c r="J23" s="8"/>
      <c r="K23" s="1" t="s">
        <v>133</v>
      </c>
      <c r="L23" s="8"/>
      <c r="M23" s="8"/>
      <c r="N23" s="1"/>
      <c r="O23" s="13"/>
      <c r="P23" s="14"/>
      <c r="R23" s="30" t="s">
        <v>475</v>
      </c>
      <c r="S23" s="1" t="str">
        <f>IF(COUNTIF(ДОЗА,R23),"доза",IF(COUNTIF(ДОЗИ,R23),"дози","доз"))</f>
        <v>доз</v>
      </c>
      <c r="T23" s="1"/>
      <c r="U23" s="1"/>
      <c r="V23" s="1"/>
      <c r="W23" s="1"/>
    </row>
    <row r="24" spans="1:23" ht="15.6" x14ac:dyDescent="0.3">
      <c r="A24" s="1" t="s">
        <v>675</v>
      </c>
      <c r="B24" s="8"/>
      <c r="C24" s="1"/>
      <c r="D24" s="1"/>
      <c r="E24" s="1"/>
      <c r="F24" s="1"/>
      <c r="G24" s="12"/>
      <c r="H24" s="12"/>
      <c r="I24" s="12"/>
      <c r="J24" s="8"/>
      <c r="K24" s="8"/>
      <c r="L24" s="8"/>
      <c r="M24" s="8" t="s">
        <v>134</v>
      </c>
      <c r="N24" s="1"/>
      <c r="O24" s="13"/>
      <c r="P24" s="14"/>
      <c r="Q24" s="160" t="s">
        <v>676</v>
      </c>
      <c r="R24" s="160"/>
      <c r="S24" s="160"/>
      <c r="U24" s="1"/>
      <c r="V24" s="1"/>
      <c r="W24" s="1"/>
    </row>
    <row r="25" spans="1:23" ht="15.6" x14ac:dyDescent="0.3">
      <c r="A25" s="1"/>
      <c r="B25" s="1" t="s">
        <v>121</v>
      </c>
      <c r="C25" s="1"/>
      <c r="D25" s="1"/>
      <c r="E25" s="1"/>
      <c r="F25" s="160" t="s">
        <v>677</v>
      </c>
      <c r="G25" s="160"/>
      <c r="H25" s="160"/>
      <c r="I25" s="12"/>
      <c r="J25" s="8"/>
      <c r="K25" s="1" t="s">
        <v>133</v>
      </c>
      <c r="L25" s="8"/>
      <c r="M25" s="8"/>
      <c r="N25" s="1"/>
      <c r="O25" s="13"/>
      <c r="P25" s="14"/>
      <c r="R25" s="30" t="s">
        <v>358</v>
      </c>
      <c r="S25" s="1" t="str">
        <f>IF(COUNTIF(ДОЗА,R25),"доза",IF(COUNTIF(ДОЗИ,R25),"дози","доз"))</f>
        <v>дози</v>
      </c>
      <c r="U25" s="1"/>
      <c r="V25" s="1"/>
      <c r="W25" s="1"/>
    </row>
    <row r="26" spans="1:23" ht="15.6" x14ac:dyDescent="0.3">
      <c r="A26" s="1" t="s">
        <v>678</v>
      </c>
      <c r="B26" s="8"/>
      <c r="C26" s="1"/>
      <c r="D26" s="1"/>
      <c r="E26" s="1"/>
      <c r="F26" s="1"/>
      <c r="G26" s="12"/>
      <c r="H26" s="12"/>
      <c r="I26" s="12"/>
      <c r="J26" s="8"/>
      <c r="K26" s="8"/>
      <c r="L26" s="8"/>
      <c r="M26" s="8" t="s">
        <v>134</v>
      </c>
      <c r="N26" s="1"/>
      <c r="O26" s="13"/>
      <c r="P26" s="14"/>
      <c r="Q26" s="160" t="s">
        <v>679</v>
      </c>
      <c r="R26" s="160"/>
      <c r="S26" s="160"/>
      <c r="U26" s="1"/>
      <c r="V26" s="1"/>
      <c r="W26" s="1"/>
    </row>
    <row r="27" spans="1:23" ht="15.6" x14ac:dyDescent="0.3">
      <c r="A27" s="1"/>
      <c r="B27" s="1" t="s">
        <v>121</v>
      </c>
      <c r="C27" s="1"/>
      <c r="D27" s="1"/>
      <c r="E27" s="1"/>
      <c r="F27" s="160" t="s">
        <v>680</v>
      </c>
      <c r="G27" s="160"/>
      <c r="H27" s="160"/>
      <c r="I27" s="12"/>
      <c r="J27" s="8"/>
      <c r="K27" s="1" t="s">
        <v>133</v>
      </c>
      <c r="L27" s="8"/>
      <c r="M27" s="8"/>
      <c r="N27" s="1"/>
      <c r="O27" s="13"/>
      <c r="P27" s="14"/>
      <c r="R27" s="30" t="s">
        <v>475</v>
      </c>
      <c r="S27" s="1" t="str">
        <f>IF(COUNTIF(ДОЗА,R27),"доза",IF(COUNTIF(ДОЗИ,R27),"дози","доз"))</f>
        <v>доз</v>
      </c>
      <c r="U27" s="1"/>
      <c r="V27" s="1"/>
      <c r="W27" s="1"/>
    </row>
    <row r="28" spans="1:23" ht="15.6" x14ac:dyDescent="0.3">
      <c r="A28" s="1" t="s">
        <v>681</v>
      </c>
      <c r="B28" s="8"/>
      <c r="C28" s="1"/>
      <c r="D28" s="1"/>
      <c r="E28" s="1"/>
      <c r="F28" s="1"/>
      <c r="G28" s="12"/>
      <c r="H28" s="12"/>
      <c r="I28" s="12"/>
      <c r="J28" s="8"/>
      <c r="K28" s="8"/>
      <c r="L28" s="8"/>
      <c r="M28" s="8" t="s">
        <v>134</v>
      </c>
      <c r="N28" s="1"/>
      <c r="O28" s="13"/>
      <c r="P28" s="14"/>
      <c r="Q28" s="160" t="s">
        <v>682</v>
      </c>
      <c r="R28" s="160"/>
      <c r="S28" s="160"/>
      <c r="U28" s="1"/>
      <c r="V28" s="1"/>
      <c r="W28" s="1"/>
    </row>
    <row r="29" spans="1:23" ht="15.6" x14ac:dyDescent="0.3">
      <c r="A29" s="1"/>
      <c r="B29" s="1" t="s">
        <v>121</v>
      </c>
      <c r="C29" s="1"/>
      <c r="D29" s="1"/>
      <c r="E29" s="1"/>
      <c r="F29" s="160" t="s">
        <v>677</v>
      </c>
      <c r="G29" s="160"/>
      <c r="H29" s="160"/>
      <c r="I29" s="12"/>
      <c r="J29" s="8"/>
      <c r="K29" s="1" t="s">
        <v>133</v>
      </c>
      <c r="L29" s="8"/>
      <c r="M29" s="8"/>
      <c r="N29" s="1"/>
      <c r="O29" s="13"/>
      <c r="P29" s="14"/>
      <c r="R29" s="30" t="s">
        <v>358</v>
      </c>
      <c r="S29" s="1" t="str">
        <f>IF(COUNTIF(ДОЗА,R29),"доза",IF(COUNTIF(ДОЗИ,R29),"дози","доз"))</f>
        <v>дози</v>
      </c>
      <c r="U29" s="1"/>
      <c r="V29" s="1"/>
      <c r="W29" s="1"/>
    </row>
    <row r="30" spans="1:23" ht="15.6" x14ac:dyDescent="0.3">
      <c r="A30" s="1" t="s">
        <v>683</v>
      </c>
      <c r="B30" s="8"/>
      <c r="C30" s="1"/>
      <c r="D30" s="1"/>
      <c r="E30" s="1"/>
      <c r="F30" s="1"/>
      <c r="G30" s="12"/>
      <c r="H30" s="12"/>
      <c r="I30" s="12"/>
      <c r="J30" s="8"/>
      <c r="K30" s="8"/>
      <c r="L30" s="8"/>
      <c r="M30" s="8" t="s">
        <v>134</v>
      </c>
      <c r="N30" s="1"/>
      <c r="O30" s="13"/>
      <c r="P30" s="14"/>
      <c r="Q30" s="160" t="s">
        <v>684</v>
      </c>
      <c r="R30" s="160"/>
      <c r="S30" s="160"/>
      <c r="U30" s="1"/>
      <c r="V30" s="1"/>
      <c r="W30" s="1"/>
    </row>
    <row r="31" spans="1:23" ht="15.6" x14ac:dyDescent="0.3">
      <c r="A31" s="1"/>
      <c r="B31" s="1" t="s">
        <v>121</v>
      </c>
      <c r="C31" s="1"/>
      <c r="D31" s="1"/>
      <c r="E31" s="1"/>
      <c r="F31" s="160" t="s">
        <v>680</v>
      </c>
      <c r="G31" s="160"/>
      <c r="H31" s="160"/>
      <c r="I31" s="12"/>
      <c r="J31" s="8"/>
      <c r="K31" s="1" t="s">
        <v>133</v>
      </c>
      <c r="L31" s="8"/>
      <c r="M31" s="8"/>
      <c r="N31" s="1"/>
      <c r="O31" s="13"/>
      <c r="P31" s="14"/>
      <c r="R31" s="30" t="s">
        <v>475</v>
      </c>
      <c r="S31" s="1" t="str">
        <f>IF(COUNTIF(ДОЗА,R31),"доза",IF(COUNTIF(ДОЗИ,R31),"дози","доз"))</f>
        <v>доз</v>
      </c>
      <c r="U31" s="1"/>
      <c r="V31" s="1"/>
      <c r="W31" s="1"/>
    </row>
    <row r="32" spans="1:23" ht="15.6" x14ac:dyDescent="0.3">
      <c r="A32" s="1" t="s">
        <v>685</v>
      </c>
      <c r="B32" s="8"/>
      <c r="C32" s="1"/>
      <c r="D32" s="1"/>
      <c r="E32" s="1"/>
      <c r="F32" s="1"/>
      <c r="G32" s="12"/>
      <c r="H32" s="12"/>
      <c r="I32" s="12"/>
      <c r="J32" s="8"/>
      <c r="K32" s="8"/>
      <c r="L32" s="8"/>
      <c r="M32" s="8"/>
      <c r="N32" s="1"/>
      <c r="O32" s="13"/>
      <c r="P32" s="14"/>
      <c r="R32" s="160" t="s">
        <v>474</v>
      </c>
      <c r="S32" s="160"/>
      <c r="T32" s="160"/>
      <c r="U32" s="1"/>
      <c r="V32" s="1"/>
      <c r="W32" s="1"/>
    </row>
    <row r="33" spans="1:23" ht="15.6" x14ac:dyDescent="0.3">
      <c r="A33" s="1"/>
      <c r="B33" s="1" t="s">
        <v>121</v>
      </c>
      <c r="C33" s="1"/>
      <c r="D33" s="1"/>
      <c r="E33" s="1"/>
      <c r="F33" s="160" t="s">
        <v>688</v>
      </c>
      <c r="G33" s="160"/>
      <c r="H33" s="160"/>
      <c r="I33" s="12"/>
      <c r="J33" s="8"/>
      <c r="K33" s="1" t="s">
        <v>133</v>
      </c>
      <c r="L33" s="8"/>
      <c r="M33" s="8"/>
      <c r="N33" s="1"/>
      <c r="O33" s="13"/>
      <c r="P33" s="14"/>
      <c r="R33" s="30" t="s">
        <v>21</v>
      </c>
      <c r="S33" s="1" t="str">
        <f>IF(COUNTIF(ДОЗА,R33),"доза",IF(COUNTIF(ДОЗИ,R33),"дози","доз"))</f>
        <v>доза</v>
      </c>
      <c r="U33" s="1"/>
      <c r="V33" s="1"/>
      <c r="W33" s="1"/>
    </row>
    <row r="34" spans="1:23" ht="15.6" x14ac:dyDescent="0.3">
      <c r="A34" s="1" t="s">
        <v>686</v>
      </c>
      <c r="B34" s="8"/>
      <c r="C34" s="1"/>
      <c r="D34" s="1"/>
      <c r="E34" s="1"/>
      <c r="F34" s="1"/>
      <c r="G34" s="12"/>
      <c r="H34" s="12"/>
      <c r="I34" s="12"/>
      <c r="J34" s="8"/>
      <c r="K34" s="8"/>
      <c r="L34" s="8"/>
      <c r="M34" s="8"/>
      <c r="N34" s="1"/>
      <c r="O34" s="13"/>
      <c r="P34" s="14"/>
      <c r="R34" s="160" t="s">
        <v>687</v>
      </c>
      <c r="S34" s="160"/>
      <c r="T34" s="160"/>
      <c r="U34" s="1"/>
      <c r="V34" s="1"/>
      <c r="W34" s="1"/>
    </row>
    <row r="35" spans="1:23" ht="15.6" x14ac:dyDescent="0.3">
      <c r="A35" s="1"/>
      <c r="B35" s="1" t="s">
        <v>121</v>
      </c>
      <c r="C35" s="1"/>
      <c r="D35" s="1"/>
      <c r="E35" s="1"/>
      <c r="F35" s="160" t="s">
        <v>688</v>
      </c>
      <c r="G35" s="160"/>
      <c r="H35" s="160"/>
      <c r="I35" s="12"/>
      <c r="J35" s="8"/>
      <c r="K35" s="1" t="s">
        <v>133</v>
      </c>
      <c r="L35" s="8"/>
      <c r="M35" s="8"/>
      <c r="N35" s="1"/>
      <c r="O35" s="13"/>
      <c r="P35" s="14"/>
      <c r="R35" s="30" t="s">
        <v>358</v>
      </c>
      <c r="S35" s="1" t="str">
        <f>IF(COUNTIF(ДОЗА,R35),"доза",IF(COUNTIF(ДОЗИ,R35),"дози","доз"))</f>
        <v>дози</v>
      </c>
      <c r="U35" s="1"/>
      <c r="V35" s="1"/>
      <c r="W35" s="1"/>
    </row>
    <row r="36" spans="1:23" ht="15.6" x14ac:dyDescent="0.3">
      <c r="A36" s="1" t="s">
        <v>689</v>
      </c>
      <c r="B36" s="8"/>
      <c r="C36" s="1"/>
      <c r="D36" s="1"/>
      <c r="E36" s="1"/>
      <c r="F36" s="1"/>
      <c r="G36" s="12"/>
      <c r="H36" s="12"/>
      <c r="I36" s="12"/>
      <c r="J36" s="8"/>
      <c r="K36" s="8"/>
      <c r="L36" s="8"/>
      <c r="M36" s="8"/>
      <c r="N36" s="1"/>
      <c r="O36" s="13"/>
      <c r="P36" s="14"/>
      <c r="Q36" s="160" t="s">
        <v>476</v>
      </c>
      <c r="R36" s="160"/>
      <c r="S36" s="160"/>
      <c r="U36" s="1"/>
      <c r="V36" s="1"/>
      <c r="W36" s="1"/>
    </row>
    <row r="37" spans="1:23" ht="15.6" x14ac:dyDescent="0.3">
      <c r="A37" s="1"/>
      <c r="B37" s="1" t="s">
        <v>121</v>
      </c>
      <c r="C37" s="1"/>
      <c r="D37" s="1"/>
      <c r="E37" s="1"/>
      <c r="F37" s="160" t="s">
        <v>449</v>
      </c>
      <c r="G37" s="160"/>
      <c r="H37" s="160"/>
      <c r="I37" s="12"/>
      <c r="J37" s="8"/>
      <c r="K37" s="1" t="s">
        <v>133</v>
      </c>
      <c r="L37" s="8"/>
      <c r="M37" s="8"/>
      <c r="N37" s="1"/>
      <c r="O37" s="13"/>
      <c r="P37" s="14"/>
      <c r="R37" s="30" t="s">
        <v>690</v>
      </c>
      <c r="S37" s="1" t="str">
        <f>IF(COUNTIF(ДОЗА,R37),"доза",IF(COUNTIF(ДОЗИ,R37),"дози","доз"))</f>
        <v>доза</v>
      </c>
      <c r="U37" s="1"/>
      <c r="V37" s="1"/>
      <c r="W37" s="1"/>
    </row>
    <row r="38" spans="1:23" ht="15.6" x14ac:dyDescent="0.3">
      <c r="A38" s="1" t="s">
        <v>477</v>
      </c>
      <c r="B38" s="8"/>
      <c r="C38" s="1"/>
      <c r="D38" s="1"/>
      <c r="E38" s="1"/>
      <c r="F38" s="1"/>
      <c r="G38" s="12"/>
      <c r="H38" s="12"/>
      <c r="I38" s="12"/>
      <c r="J38" s="8"/>
      <c r="K38" s="8"/>
      <c r="L38" s="8"/>
      <c r="M38" s="8"/>
      <c r="N38" s="1"/>
      <c r="O38" s="13"/>
      <c r="P38" s="14"/>
      <c r="Q38" s="160" t="s">
        <v>426</v>
      </c>
      <c r="R38" s="160"/>
      <c r="S38" s="160"/>
      <c r="U38" s="1"/>
      <c r="V38" s="1"/>
      <c r="W38" s="1"/>
    </row>
    <row r="39" spans="1:23" ht="15.6" x14ac:dyDescent="0.3">
      <c r="A39" s="1"/>
      <c r="B39" s="1" t="s">
        <v>121</v>
      </c>
      <c r="C39" s="1"/>
      <c r="D39" s="1"/>
      <c r="E39" s="1"/>
      <c r="F39" s="160" t="s">
        <v>427</v>
      </c>
      <c r="G39" s="160"/>
      <c r="H39" s="160"/>
      <c r="I39" s="12"/>
      <c r="J39" s="8"/>
      <c r="K39" s="1" t="s">
        <v>133</v>
      </c>
      <c r="L39" s="8"/>
      <c r="M39" s="8"/>
      <c r="N39" s="1"/>
      <c r="O39" s="13"/>
      <c r="P39" s="14"/>
      <c r="R39" s="30" t="s">
        <v>691</v>
      </c>
      <c r="S39" s="1" t="str">
        <f>IF(COUNTIF(ДОЗА,R39),"доза",IF(COUNTIF(ДОЗИ,R39),"дози","доз"))</f>
        <v>дози</v>
      </c>
      <c r="U39" s="1"/>
      <c r="V39" s="1"/>
      <c r="W39" s="1"/>
    </row>
    <row r="40" spans="1:23" ht="15.6" x14ac:dyDescent="0.3">
      <c r="A40" s="1" t="s">
        <v>478</v>
      </c>
      <c r="B40" s="8"/>
      <c r="C40" s="1"/>
      <c r="D40" s="1"/>
      <c r="E40" s="1"/>
      <c r="F40" s="1"/>
      <c r="G40" s="12"/>
      <c r="H40" s="12"/>
      <c r="I40" s="12"/>
      <c r="J40" s="8"/>
      <c r="K40" s="8"/>
      <c r="L40" s="8"/>
      <c r="M40" s="8"/>
      <c r="N40" s="1"/>
      <c r="O40" s="13"/>
      <c r="P40" s="14"/>
      <c r="Q40" s="160" t="s">
        <v>399</v>
      </c>
      <c r="R40" s="160"/>
      <c r="S40" s="160"/>
      <c r="T40" s="1"/>
      <c r="U40" s="1"/>
      <c r="V40" s="1"/>
      <c r="W40" s="1"/>
    </row>
    <row r="41" spans="1:23" ht="15.6" x14ac:dyDescent="0.3">
      <c r="A41" s="1"/>
      <c r="B41" s="1" t="s">
        <v>121</v>
      </c>
      <c r="C41" s="1"/>
      <c r="D41" s="1"/>
      <c r="E41" s="1"/>
      <c r="F41" s="160" t="s">
        <v>398</v>
      </c>
      <c r="G41" s="160"/>
      <c r="H41" s="160"/>
      <c r="I41" s="12"/>
      <c r="J41" s="8"/>
      <c r="K41" s="1" t="s">
        <v>133</v>
      </c>
      <c r="L41" s="8"/>
      <c r="M41" s="8"/>
      <c r="N41" s="1"/>
      <c r="O41" s="13"/>
      <c r="P41" s="14"/>
      <c r="R41" s="30" t="s">
        <v>692</v>
      </c>
      <c r="S41" s="1" t="str">
        <f>IF(COUNTIF(ДОЗА,R41),"доза",IF(COUNTIF(ДОЗИ,R41),"дози","доз"))</f>
        <v>доз</v>
      </c>
      <c r="T41" s="1"/>
      <c r="U41" s="1"/>
      <c r="V41" s="1"/>
      <c r="W41" s="1"/>
    </row>
    <row r="42" spans="1:23" ht="15.6" x14ac:dyDescent="0.3">
      <c r="A42" s="22" t="s">
        <v>76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</row>
    <row r="43" spans="1:23" ht="15.6" x14ac:dyDescent="0.3">
      <c r="A43" s="22" t="s">
        <v>77</v>
      </c>
      <c r="B43" s="22"/>
      <c r="C43" s="22"/>
      <c r="D43" s="22"/>
      <c r="E43" s="22"/>
      <c r="F43" s="172">
        <f>I13</f>
        <v>73</v>
      </c>
      <c r="G43" s="172"/>
      <c r="H43" s="22" t="s">
        <v>78</v>
      </c>
      <c r="I43" s="22"/>
      <c r="J43" s="22"/>
      <c r="K43" s="22"/>
      <c r="L43" s="22"/>
      <c r="M43" s="22"/>
      <c r="N43" s="22"/>
      <c r="O43" s="22"/>
      <c r="P43" s="22"/>
      <c r="Q43" s="172">
        <f>F43</f>
        <v>73</v>
      </c>
      <c r="R43" s="172"/>
      <c r="S43" s="22" t="s">
        <v>79</v>
      </c>
      <c r="V43" s="22"/>
      <c r="W43" s="22"/>
    </row>
    <row r="44" spans="1:23" ht="15.6" x14ac:dyDescent="0.3">
      <c r="A44" s="22"/>
      <c r="B44" s="22" t="s">
        <v>80</v>
      </c>
      <c r="C44" s="22"/>
      <c r="D44" s="22"/>
      <c r="E44" s="22"/>
      <c r="F44" s="22"/>
      <c r="G44" s="22"/>
      <c r="H44" s="171">
        <f>F43*0.5</f>
        <v>36.5</v>
      </c>
      <c r="I44" s="171"/>
      <c r="J44" s="22" t="s">
        <v>81</v>
      </c>
      <c r="L44" s="22"/>
      <c r="M44" s="172">
        <f>F43*0.5</f>
        <v>36.5</v>
      </c>
      <c r="N44" s="172"/>
      <c r="O44" s="22" t="s">
        <v>82</v>
      </c>
      <c r="R44" s="22"/>
      <c r="S44" s="22"/>
      <c r="T44" s="22"/>
      <c r="U44" s="22"/>
      <c r="V44" s="22"/>
      <c r="W44" s="22"/>
    </row>
    <row r="45" spans="1:23" ht="15.6" x14ac:dyDescent="0.3">
      <c r="A45" s="22"/>
      <c r="B45" s="22" t="s">
        <v>83</v>
      </c>
      <c r="C45" s="22"/>
      <c r="D45" s="22"/>
      <c r="E45" s="22"/>
      <c r="F45" s="171">
        <f>F43</f>
        <v>73</v>
      </c>
      <c r="G45" s="171"/>
      <c r="H45" s="22" t="s">
        <v>84</v>
      </c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</row>
    <row r="46" spans="1:23" ht="15.6" x14ac:dyDescent="0.3">
      <c r="A46" s="22" t="s">
        <v>85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</row>
    <row r="47" spans="1:23" ht="15.6" x14ac:dyDescent="0.3">
      <c r="A47" s="22"/>
      <c r="B47" s="22"/>
      <c r="C47" s="22" t="s">
        <v>86</v>
      </c>
      <c r="D47" s="22"/>
      <c r="E47" s="22"/>
      <c r="F47" s="22"/>
      <c r="G47" s="22"/>
      <c r="H47" s="22"/>
      <c r="I47" s="22"/>
      <c r="J47" s="172">
        <f>F43</f>
        <v>73</v>
      </c>
      <c r="K47" s="172"/>
      <c r="L47" s="22" t="s">
        <v>87</v>
      </c>
      <c r="O47" s="22"/>
      <c r="P47" s="22"/>
      <c r="Q47" s="22"/>
      <c r="R47" s="22"/>
      <c r="S47" s="22"/>
      <c r="T47" s="22"/>
      <c r="U47" s="22"/>
      <c r="V47" s="22"/>
      <c r="W47" s="22"/>
    </row>
    <row r="48" spans="1:23" ht="15.6" x14ac:dyDescent="0.3">
      <c r="A48" s="22" t="s">
        <v>88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</row>
    <row r="49" spans="1:23" ht="15.6" x14ac:dyDescent="0.3">
      <c r="A49" s="28" t="s">
        <v>135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</row>
    <row r="50" spans="1:23" ht="15.6" x14ac:dyDescent="0.3">
      <c r="A50" s="2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</row>
    <row r="51" spans="1:23" ht="15.6" x14ac:dyDescent="0.3">
      <c r="A51" s="16" t="s">
        <v>90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</row>
    <row r="52" spans="1:23" ht="15.6" x14ac:dyDescent="0.3">
      <c r="A52" s="16"/>
      <c r="B52" s="16" t="s">
        <v>91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</row>
    <row r="53" spans="1:23" ht="15.6" x14ac:dyDescent="0.3">
      <c r="A53" s="16"/>
      <c r="B53" s="22" t="s">
        <v>92</v>
      </c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8" t="s">
        <v>93</v>
      </c>
      <c r="N53" s="22"/>
      <c r="O53" s="22"/>
      <c r="P53" s="22"/>
      <c r="Q53" s="22"/>
      <c r="R53" s="170" t="s">
        <v>94</v>
      </c>
      <c r="S53" s="170"/>
      <c r="T53" s="170"/>
      <c r="U53" s="170"/>
      <c r="V53" s="170"/>
      <c r="W53" s="22"/>
    </row>
    <row r="54" spans="1:23" ht="15.6" x14ac:dyDescent="0.3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T54" s="22"/>
      <c r="U54" s="22"/>
      <c r="V54" s="22"/>
      <c r="W54" s="22"/>
    </row>
    <row r="55" spans="1:23" ht="15.6" x14ac:dyDescent="0.3">
      <c r="A55" s="22"/>
      <c r="B55" s="22" t="s">
        <v>95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T55" s="22"/>
      <c r="U55" s="22"/>
      <c r="V55" s="22"/>
      <c r="W55" s="22"/>
    </row>
    <row r="56" spans="1:23" ht="15.6" x14ac:dyDescent="0.3">
      <c r="A56" s="22"/>
      <c r="B56" s="17" t="s">
        <v>96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8" t="s">
        <v>97</v>
      </c>
      <c r="N56" s="22"/>
      <c r="O56" s="22"/>
      <c r="P56" s="22"/>
      <c r="Q56" s="22"/>
      <c r="R56" s="170" t="s">
        <v>94</v>
      </c>
      <c r="S56" s="170"/>
      <c r="T56" s="170"/>
      <c r="U56" s="170"/>
      <c r="V56" s="170"/>
      <c r="W56" s="22"/>
    </row>
    <row r="57" spans="1:23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T57" s="1"/>
      <c r="U57" s="1"/>
      <c r="V57" s="1"/>
      <c r="W57" s="1"/>
    </row>
    <row r="58" spans="1:23" ht="15.6" x14ac:dyDescent="0.3">
      <c r="B58" s="1" t="s">
        <v>190</v>
      </c>
      <c r="M58" s="9" t="str">
        <f>'Акт собаки R'!M41:R41</f>
        <v>Голубкова Т.А.</v>
      </c>
      <c r="R58" s="170" t="s">
        <v>94</v>
      </c>
      <c r="S58" s="170"/>
      <c r="T58" s="170"/>
      <c r="U58" s="170"/>
      <c r="V58" s="170"/>
      <c r="W58" s="22"/>
    </row>
    <row r="59" spans="1:23" ht="15.6" x14ac:dyDescent="0.3">
      <c r="B59" s="17"/>
    </row>
  </sheetData>
  <mergeCells count="44">
    <mergeCell ref="A12:V12"/>
    <mergeCell ref="Q16:S16"/>
    <mergeCell ref="F17:H17"/>
    <mergeCell ref="Q26:S26"/>
    <mergeCell ref="F27:H27"/>
    <mergeCell ref="Q24:S24"/>
    <mergeCell ref="F25:H25"/>
    <mergeCell ref="Q18:S18"/>
    <mergeCell ref="F19:H19"/>
    <mergeCell ref="Q22:S22"/>
    <mergeCell ref="F23:H23"/>
    <mergeCell ref="Q20:S20"/>
    <mergeCell ref="F21:H21"/>
    <mergeCell ref="A2:V2"/>
    <mergeCell ref="A1:V1"/>
    <mergeCell ref="A3:V3"/>
    <mergeCell ref="A6:V6"/>
    <mergeCell ref="G9:L9"/>
    <mergeCell ref="A4:B4"/>
    <mergeCell ref="C4:F4"/>
    <mergeCell ref="G4:H4"/>
    <mergeCell ref="R58:V58"/>
    <mergeCell ref="H44:I44"/>
    <mergeCell ref="M44:N44"/>
    <mergeCell ref="F45:G45"/>
    <mergeCell ref="J47:K47"/>
    <mergeCell ref="R53:V53"/>
    <mergeCell ref="R56:V56"/>
    <mergeCell ref="F37:H37"/>
    <mergeCell ref="Q38:S38"/>
    <mergeCell ref="F39:H39"/>
    <mergeCell ref="F43:G43"/>
    <mergeCell ref="Q43:R43"/>
    <mergeCell ref="Q40:S40"/>
    <mergeCell ref="F41:H41"/>
    <mergeCell ref="Q28:S28"/>
    <mergeCell ref="F29:H29"/>
    <mergeCell ref="R34:T34"/>
    <mergeCell ref="F35:H35"/>
    <mergeCell ref="Q36:S36"/>
    <mergeCell ref="F33:H33"/>
    <mergeCell ref="R32:T32"/>
    <mergeCell ref="Q30:S30"/>
    <mergeCell ref="F31:H31"/>
  </mergeCells>
  <pageMargins left="0.59055118110236227" right="0" top="0" bottom="0" header="0.51181102362204722" footer="0.51181102362204722"/>
  <pageSetup paperSize="9" scale="115" firstPageNumber="0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LD22"/>
  <sheetViews>
    <sheetView topLeftCell="A10" zoomScaleNormal="100" workbookViewId="0">
      <selection activeCell="AD12" sqref="AD12"/>
    </sheetView>
  </sheetViews>
  <sheetFormatPr defaultColWidth="9.109375" defaultRowHeight="14.4" x14ac:dyDescent="0.3"/>
  <cols>
    <col min="1" max="4" width="3.6640625" style="27" customWidth="1"/>
    <col min="5" max="5" width="3.88671875" style="27" customWidth="1"/>
    <col min="6" max="8" width="3.6640625" style="27" customWidth="1"/>
    <col min="9" max="9" width="2.5546875" style="27" customWidth="1"/>
    <col min="10" max="12" width="3.6640625" style="27" customWidth="1"/>
    <col min="13" max="13" width="2" style="27" customWidth="1"/>
    <col min="14" max="16" width="3.6640625" style="27" customWidth="1"/>
    <col min="17" max="17" width="2.33203125" style="27" customWidth="1"/>
    <col min="18" max="19" width="3.6640625" style="27" customWidth="1"/>
    <col min="20" max="20" width="3.109375" style="27" customWidth="1"/>
    <col min="21" max="21" width="2.33203125" style="27" customWidth="1"/>
    <col min="22" max="25" width="3.6640625" style="27" customWidth="1"/>
    <col min="26" max="26" width="2.6640625" style="27" customWidth="1"/>
    <col min="27" max="27" width="3.6640625" style="27" customWidth="1"/>
    <col min="28" max="992" width="9.109375" style="27"/>
  </cols>
  <sheetData>
    <row r="1" spans="1:30" ht="20.399999999999999" x14ac:dyDescent="0.3">
      <c r="A1" s="189" t="s">
        <v>139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</row>
    <row r="2" spans="1:30" ht="15.6" x14ac:dyDescent="0.3">
      <c r="A2" s="22"/>
      <c r="B2" s="22" t="s">
        <v>140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30" ht="18" x14ac:dyDescent="0.3">
      <c r="A3" s="22"/>
      <c r="B3" s="22"/>
      <c r="C3" s="22" t="s">
        <v>141</v>
      </c>
      <c r="D3" s="140" t="str">
        <f>'2-я 1-ВЕТ'!M3</f>
        <v>Червень</v>
      </c>
      <c r="E3" s="140"/>
      <c r="F3" s="140"/>
      <c r="G3" s="140"/>
      <c r="H3" s="140"/>
      <c r="I3" s="140"/>
      <c r="J3" s="177">
        <f>'2-я 1-ВЕТ'!S3</f>
        <v>2022</v>
      </c>
      <c r="K3" s="177"/>
      <c r="L3" s="16" t="s">
        <v>142</v>
      </c>
      <c r="M3" s="22"/>
      <c r="N3" s="22"/>
      <c r="O3" s="22"/>
      <c r="P3" s="22"/>
      <c r="Q3" s="22"/>
      <c r="R3" s="22"/>
      <c r="X3" s="22"/>
      <c r="Y3" s="22"/>
    </row>
    <row r="4" spans="1:30" ht="15.6" x14ac:dyDescent="0.3">
      <c r="A4" s="22"/>
      <c r="B4" s="22"/>
      <c r="C4" s="22"/>
      <c r="D4" s="35"/>
      <c r="E4" s="35"/>
      <c r="F4" s="35"/>
      <c r="G4" s="35"/>
      <c r="H4" s="24"/>
      <c r="I4" s="24"/>
      <c r="J4" s="16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30" ht="18" x14ac:dyDescent="0.35">
      <c r="A5" s="170" t="s">
        <v>143</v>
      </c>
      <c r="B5" s="170"/>
      <c r="C5" s="170"/>
      <c r="D5" s="170"/>
      <c r="E5" s="190" t="str">
        <f>'2-я 1-ВЕТ'!D33</f>
        <v>Червня</v>
      </c>
      <c r="F5" s="190"/>
      <c r="G5" s="190"/>
      <c r="H5" s="190"/>
      <c r="I5" s="190"/>
      <c r="J5" s="22" t="s">
        <v>144</v>
      </c>
      <c r="K5" s="22"/>
      <c r="L5" s="22"/>
      <c r="M5" s="191">
        <f>J3</f>
        <v>2022</v>
      </c>
      <c r="N5" s="191"/>
      <c r="O5" s="16" t="s">
        <v>145</v>
      </c>
      <c r="P5" s="22"/>
      <c r="Q5" s="22" t="s">
        <v>146</v>
      </c>
      <c r="R5" s="22"/>
      <c r="S5" s="22"/>
      <c r="T5" s="22"/>
      <c r="U5" s="22"/>
      <c r="V5" s="22"/>
      <c r="W5" s="22"/>
      <c r="X5" s="22"/>
      <c r="Y5" s="22"/>
    </row>
    <row r="6" spans="1:30" ht="15.6" x14ac:dyDescent="0.3">
      <c r="A6" s="50"/>
      <c r="B6" s="16" t="s">
        <v>402</v>
      </c>
      <c r="C6" s="22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30" ht="15.6" x14ac:dyDescent="0.3">
      <c r="A7" s="50"/>
      <c r="B7" s="16" t="s">
        <v>359</v>
      </c>
      <c r="C7" s="22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1:30" x14ac:dyDescent="0.3">
      <c r="A8" s="183" t="s">
        <v>200</v>
      </c>
      <c r="B8" s="185" t="s">
        <v>201</v>
      </c>
      <c r="C8" s="185"/>
      <c r="D8" s="185"/>
      <c r="E8" s="185"/>
      <c r="F8" s="182" t="s">
        <v>202</v>
      </c>
      <c r="G8" s="182"/>
      <c r="H8" s="182"/>
      <c r="I8" s="182"/>
      <c r="J8" s="186" t="s">
        <v>203</v>
      </c>
      <c r="K8" s="186"/>
      <c r="L8" s="186"/>
      <c r="M8" s="186"/>
      <c r="N8" s="186" t="s">
        <v>204</v>
      </c>
      <c r="O8" s="186"/>
      <c r="P8" s="186"/>
      <c r="Q8" s="186"/>
      <c r="R8" s="182" t="s">
        <v>205</v>
      </c>
      <c r="S8" s="182"/>
      <c r="T8" s="182"/>
      <c r="U8" s="182"/>
      <c r="V8" s="182" t="s">
        <v>206</v>
      </c>
      <c r="W8" s="182"/>
      <c r="X8" s="182"/>
      <c r="Y8" s="182"/>
      <c r="Z8" s="182"/>
    </row>
    <row r="9" spans="1:30" x14ac:dyDescent="0.3">
      <c r="A9" s="184"/>
      <c r="B9" s="185"/>
      <c r="C9" s="185"/>
      <c r="D9" s="185"/>
      <c r="E9" s="185"/>
      <c r="F9" s="182"/>
      <c r="G9" s="182"/>
      <c r="H9" s="182"/>
      <c r="I9" s="182"/>
      <c r="J9" s="186"/>
      <c r="K9" s="186"/>
      <c r="L9" s="186"/>
      <c r="M9" s="186"/>
      <c r="N9" s="186"/>
      <c r="O9" s="186"/>
      <c r="P9" s="186"/>
      <c r="Q9" s="186"/>
      <c r="R9" s="182"/>
      <c r="S9" s="182"/>
      <c r="T9" s="182"/>
      <c r="U9" s="182"/>
      <c r="V9" s="182"/>
      <c r="W9" s="182"/>
      <c r="X9" s="182"/>
      <c r="Y9" s="182"/>
      <c r="Z9" s="182"/>
    </row>
    <row r="10" spans="1:30" ht="57.75" customHeight="1" x14ac:dyDescent="0.3">
      <c r="A10" s="51">
        <v>1</v>
      </c>
      <c r="B10" s="113" t="s">
        <v>693</v>
      </c>
      <c r="C10" s="113"/>
      <c r="D10" s="113"/>
      <c r="E10" s="113"/>
      <c r="F10" s="113" t="s">
        <v>694</v>
      </c>
      <c r="G10" s="113"/>
      <c r="H10" s="113"/>
      <c r="I10" s="113"/>
      <c r="J10" s="113" t="s">
        <v>431</v>
      </c>
      <c r="K10" s="113"/>
      <c r="L10" s="113"/>
      <c r="M10" s="113"/>
      <c r="N10" s="113" t="s">
        <v>432</v>
      </c>
      <c r="O10" s="113"/>
      <c r="P10" s="113"/>
      <c r="Q10" s="113"/>
      <c r="R10" s="113" t="s">
        <v>42</v>
      </c>
      <c r="S10" s="113"/>
      <c r="T10" s="113"/>
      <c r="U10" s="113"/>
      <c r="V10" s="113" t="s">
        <v>433</v>
      </c>
      <c r="W10" s="113"/>
      <c r="X10" s="113"/>
      <c r="Y10" s="113"/>
      <c r="Z10" s="113"/>
      <c r="AD10" s="101"/>
    </row>
    <row r="11" spans="1:30" ht="57.75" customHeight="1" x14ac:dyDescent="0.3">
      <c r="A11" s="103">
        <v>2</v>
      </c>
      <c r="B11" s="181" t="s">
        <v>695</v>
      </c>
      <c r="C11" s="181"/>
      <c r="D11" s="181"/>
      <c r="E11" s="181"/>
      <c r="F11" s="181" t="s">
        <v>696</v>
      </c>
      <c r="G11" s="181"/>
      <c r="H11" s="181"/>
      <c r="I11" s="181"/>
      <c r="J11" s="113" t="s">
        <v>218</v>
      </c>
      <c r="K11" s="113"/>
      <c r="L11" s="113"/>
      <c r="M11" s="113"/>
      <c r="N11" s="113" t="s">
        <v>219</v>
      </c>
      <c r="O11" s="113"/>
      <c r="P11" s="113"/>
      <c r="Q11" s="113"/>
      <c r="R11" s="113" t="s">
        <v>47</v>
      </c>
      <c r="S11" s="113"/>
      <c r="T11" s="113"/>
      <c r="U11" s="113"/>
      <c r="V11" s="113" t="s">
        <v>434</v>
      </c>
      <c r="W11" s="113"/>
      <c r="X11" s="113"/>
      <c r="Y11" s="113"/>
      <c r="Z11" s="113"/>
      <c r="AD11" s="101"/>
    </row>
    <row r="12" spans="1:30" ht="57.75" customHeight="1" x14ac:dyDescent="0.3">
      <c r="A12" s="103">
        <v>3</v>
      </c>
      <c r="B12" s="181" t="s">
        <v>697</v>
      </c>
      <c r="C12" s="181"/>
      <c r="D12" s="181"/>
      <c r="E12" s="181"/>
      <c r="F12" s="181" t="s">
        <v>698</v>
      </c>
      <c r="G12" s="181"/>
      <c r="H12" s="181"/>
      <c r="I12" s="181"/>
      <c r="J12" s="113" t="s">
        <v>218</v>
      </c>
      <c r="K12" s="113"/>
      <c r="L12" s="113"/>
      <c r="M12" s="113"/>
      <c r="N12" s="113" t="s">
        <v>219</v>
      </c>
      <c r="O12" s="113"/>
      <c r="P12" s="113"/>
      <c r="Q12" s="113"/>
      <c r="R12" s="113" t="s">
        <v>47</v>
      </c>
      <c r="S12" s="113"/>
      <c r="T12" s="113"/>
      <c r="U12" s="113"/>
      <c r="V12" s="113" t="s">
        <v>434</v>
      </c>
      <c r="W12" s="113"/>
      <c r="X12" s="113"/>
      <c r="Y12" s="113"/>
      <c r="Z12" s="113"/>
      <c r="AD12" s="101"/>
    </row>
    <row r="13" spans="1:30" ht="15.6" x14ac:dyDescent="0.3">
      <c r="A13" s="36" t="s">
        <v>147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30" ht="15.6" x14ac:dyDescent="0.3">
      <c r="A14" s="22"/>
      <c r="B14" s="22" t="s">
        <v>148</v>
      </c>
      <c r="C14" s="22"/>
      <c r="D14" s="22"/>
      <c r="E14" s="22"/>
      <c r="F14" s="22"/>
      <c r="G14" s="171">
        <f>'Акт собаки R'!E12</f>
        <v>27</v>
      </c>
      <c r="H14" s="171"/>
      <c r="I14" s="22" t="s">
        <v>149</v>
      </c>
      <c r="J14" s="22"/>
      <c r="K14" s="22"/>
      <c r="L14" s="22"/>
      <c r="M14" s="22"/>
      <c r="N14" s="22"/>
      <c r="O14" s="22"/>
      <c r="P14" s="22"/>
      <c r="Q14" s="171"/>
      <c r="R14" s="171"/>
      <c r="S14" s="22"/>
      <c r="U14" s="22"/>
      <c r="Y14" s="22"/>
    </row>
    <row r="15" spans="1:30" ht="15.6" x14ac:dyDescent="0.3">
      <c r="A15" s="22"/>
      <c r="B15" s="22" t="s">
        <v>150</v>
      </c>
      <c r="C15" s="22"/>
      <c r="D15" s="22"/>
      <c r="E15" s="22"/>
      <c r="F15" s="22"/>
      <c r="G15" s="22"/>
      <c r="H15" s="171">
        <f>'Акт собаки L'!I13</f>
        <v>73</v>
      </c>
      <c r="I15" s="171"/>
      <c r="J15" s="22" t="s">
        <v>149</v>
      </c>
      <c r="L15" s="22"/>
      <c r="M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30" ht="15.6" x14ac:dyDescent="0.3">
      <c r="A16" s="22"/>
      <c r="B16" s="22" t="s">
        <v>151</v>
      </c>
      <c r="C16" s="22"/>
      <c r="D16" s="22"/>
      <c r="E16" s="22"/>
      <c r="F16" s="22"/>
      <c r="G16" s="22"/>
      <c r="H16" s="171">
        <f>'Акт собаки L'!I13</f>
        <v>73</v>
      </c>
      <c r="I16" s="171"/>
      <c r="J16" s="22" t="s">
        <v>149</v>
      </c>
      <c r="L16" s="22"/>
      <c r="M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ht="15.6" x14ac:dyDescent="0.3">
      <c r="A17" s="36" t="s">
        <v>152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ht="15.6" x14ac:dyDescent="0.3">
      <c r="A18" s="36"/>
      <c r="B18" s="22" t="s">
        <v>148</v>
      </c>
      <c r="C18" s="22"/>
      <c r="D18" s="22"/>
      <c r="E18" s="22"/>
      <c r="G18" s="171">
        <f>'Акт коты R'!E13</f>
        <v>20</v>
      </c>
      <c r="H18" s="171"/>
      <c r="I18" s="22" t="s">
        <v>149</v>
      </c>
      <c r="J18" s="22"/>
      <c r="K18" s="22"/>
      <c r="L18" s="22"/>
      <c r="M18" s="22"/>
      <c r="N18" s="22"/>
      <c r="O18" s="22"/>
      <c r="P18" s="22"/>
      <c r="Q18" s="171"/>
      <c r="R18" s="171"/>
      <c r="S18" s="22"/>
      <c r="T18" s="22"/>
      <c r="V18" s="22"/>
    </row>
    <row r="19" spans="1:25" ht="15.6" x14ac:dyDescent="0.3">
      <c r="A19" s="36"/>
      <c r="B19" s="22" t="s">
        <v>153</v>
      </c>
      <c r="C19" s="22"/>
      <c r="D19" s="22"/>
      <c r="E19" s="22"/>
      <c r="F19" s="22"/>
      <c r="G19" s="22"/>
      <c r="H19" s="22"/>
      <c r="I19" s="22"/>
      <c r="J19" s="171">
        <f>'Акт коты PCHCh'!E13</f>
        <v>32</v>
      </c>
      <c r="K19" s="171"/>
      <c r="L19" s="22" t="s">
        <v>149</v>
      </c>
      <c r="N19" s="22"/>
      <c r="O19" s="22"/>
      <c r="S19" s="22"/>
      <c r="T19" s="22"/>
      <c r="U19" s="22"/>
      <c r="V19" s="22"/>
      <c r="W19" s="22"/>
      <c r="X19" s="22"/>
      <c r="Y19" s="22"/>
    </row>
    <row r="20" spans="1:25" ht="15.6" x14ac:dyDescent="0.3">
      <c r="A20" s="36"/>
      <c r="B20" s="22" t="s">
        <v>154</v>
      </c>
      <c r="C20" s="22"/>
      <c r="D20" s="22"/>
      <c r="E20" s="22"/>
      <c r="F20" s="22"/>
      <c r="G20" s="22"/>
      <c r="H20" s="22"/>
      <c r="I20" s="22"/>
      <c r="J20" s="171">
        <f>J19</f>
        <v>32</v>
      </c>
      <c r="K20" s="171"/>
      <c r="L20" s="22" t="s">
        <v>149</v>
      </c>
      <c r="N20" s="22"/>
      <c r="O20" s="22"/>
      <c r="S20" s="22"/>
      <c r="T20" s="22"/>
      <c r="U20" s="22"/>
      <c r="V20" s="22"/>
      <c r="W20" s="22"/>
      <c r="X20" s="22"/>
      <c r="Y20" s="22"/>
    </row>
    <row r="21" spans="1:25" ht="18" x14ac:dyDescent="0.3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spans="1:25" ht="18" x14ac:dyDescent="0.35">
      <c r="J22" s="188"/>
      <c r="K22" s="188"/>
      <c r="L22" s="188"/>
      <c r="M22" s="188"/>
      <c r="N22" s="188"/>
      <c r="O22" s="38"/>
      <c r="Q22" s="187" t="s">
        <v>155</v>
      </c>
      <c r="R22" s="187"/>
      <c r="S22" s="187"/>
      <c r="T22" s="187"/>
      <c r="U22" s="187"/>
      <c r="V22" s="187"/>
      <c r="W22" s="187"/>
      <c r="X22" s="187"/>
      <c r="Y22" s="187"/>
    </row>
  </sheetData>
  <mergeCells count="41">
    <mergeCell ref="A1:Y1"/>
    <mergeCell ref="A5:D5"/>
    <mergeCell ref="E5:I5"/>
    <mergeCell ref="M5:N5"/>
    <mergeCell ref="D3:I3"/>
    <mergeCell ref="J3:K3"/>
    <mergeCell ref="Q14:R14"/>
    <mergeCell ref="H15:I15"/>
    <mergeCell ref="Q22:Y22"/>
    <mergeCell ref="H16:I16"/>
    <mergeCell ref="G18:H18"/>
    <mergeCell ref="Q18:R18"/>
    <mergeCell ref="J19:K19"/>
    <mergeCell ref="J20:K20"/>
    <mergeCell ref="J22:N22"/>
    <mergeCell ref="G14:H14"/>
    <mergeCell ref="A8:A9"/>
    <mergeCell ref="B8:E9"/>
    <mergeCell ref="F8:I9"/>
    <mergeCell ref="J8:M9"/>
    <mergeCell ref="N8:Q9"/>
    <mergeCell ref="R8:U9"/>
    <mergeCell ref="V8:Z9"/>
    <mergeCell ref="B10:E10"/>
    <mergeCell ref="F10:I10"/>
    <mergeCell ref="J10:M10"/>
    <mergeCell ref="N10:Q10"/>
    <mergeCell ref="R10:U10"/>
    <mergeCell ref="V10:Z10"/>
    <mergeCell ref="V11:Z11"/>
    <mergeCell ref="B12:E12"/>
    <mergeCell ref="F12:I12"/>
    <mergeCell ref="J12:M12"/>
    <mergeCell ref="N12:Q12"/>
    <mergeCell ref="R12:U12"/>
    <mergeCell ref="V12:Z12"/>
    <mergeCell ref="B11:E11"/>
    <mergeCell ref="F11:I11"/>
    <mergeCell ref="J11:M11"/>
    <mergeCell ref="N11:Q11"/>
    <mergeCell ref="R11:U11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65"/>
  <sheetViews>
    <sheetView topLeftCell="A43" workbookViewId="0">
      <selection activeCell="J46" sqref="J46:Z46"/>
    </sheetView>
  </sheetViews>
  <sheetFormatPr defaultRowHeight="14.4" x14ac:dyDescent="0.3"/>
  <cols>
    <col min="1" max="1" width="3.33203125" customWidth="1"/>
    <col min="2" max="2" width="11.88671875" customWidth="1"/>
    <col min="3" max="4" width="3.33203125" customWidth="1"/>
    <col min="5" max="5" width="8" customWidth="1"/>
    <col min="6" max="42" width="3.33203125" customWidth="1"/>
    <col min="44" max="44" width="5" customWidth="1"/>
  </cols>
  <sheetData>
    <row r="1" spans="1:45" ht="15.6" x14ac:dyDescent="0.3">
      <c r="AB1" s="1" t="s">
        <v>114</v>
      </c>
    </row>
    <row r="2" spans="1:45" ht="15.6" x14ac:dyDescent="0.3">
      <c r="V2" s="3" t="s">
        <v>107</v>
      </c>
      <c r="W2" t="s">
        <v>108</v>
      </c>
      <c r="AB2" s="1" t="s">
        <v>112</v>
      </c>
      <c r="AI2" s="45" t="s">
        <v>175</v>
      </c>
      <c r="AQ2" s="65" t="s">
        <v>247</v>
      </c>
      <c r="AS2" t="s">
        <v>248</v>
      </c>
    </row>
    <row r="3" spans="1:45" ht="15.6" x14ac:dyDescent="0.3">
      <c r="A3" s="31" t="s">
        <v>160</v>
      </c>
      <c r="B3" s="1"/>
      <c r="C3" s="1"/>
      <c r="D3" s="1"/>
      <c r="E3" s="1"/>
      <c r="F3" s="1"/>
      <c r="G3" s="1"/>
      <c r="H3" s="1"/>
      <c r="N3" s="1"/>
      <c r="O3" s="1"/>
      <c r="Q3" s="161"/>
      <c r="R3" s="161"/>
      <c r="S3" s="161"/>
      <c r="V3" s="3" t="s">
        <v>109</v>
      </c>
      <c r="W3" s="1" t="s">
        <v>111</v>
      </c>
      <c r="AB3" s="1" t="s">
        <v>117</v>
      </c>
      <c r="AI3" s="45" t="s">
        <v>182</v>
      </c>
      <c r="AQ3" s="65">
        <v>1</v>
      </c>
      <c r="AS3" s="65">
        <v>2</v>
      </c>
    </row>
    <row r="4" spans="1:45" ht="15.6" x14ac:dyDescent="0.3">
      <c r="A4" s="31" t="s">
        <v>162</v>
      </c>
      <c r="B4" s="1"/>
      <c r="C4" s="1"/>
      <c r="D4" s="1"/>
      <c r="E4" s="1"/>
      <c r="F4" s="1"/>
      <c r="G4" s="1"/>
      <c r="H4" s="1"/>
      <c r="J4" s="1"/>
      <c r="N4" s="1"/>
      <c r="O4" s="1"/>
      <c r="Q4" s="1"/>
      <c r="R4" s="1"/>
      <c r="S4" s="1"/>
      <c r="W4" s="1" t="s">
        <v>163</v>
      </c>
      <c r="AB4" s="1" t="s">
        <v>156</v>
      </c>
      <c r="AI4" s="45" t="s">
        <v>183</v>
      </c>
      <c r="AQ4" s="65">
        <v>21</v>
      </c>
      <c r="AS4" s="65">
        <v>3</v>
      </c>
    </row>
    <row r="5" spans="1:45" ht="15.6" x14ac:dyDescent="0.3">
      <c r="A5" s="31" t="s">
        <v>164</v>
      </c>
      <c r="B5" s="1"/>
      <c r="C5" s="1"/>
      <c r="D5" s="1"/>
      <c r="E5" s="1"/>
      <c r="F5" s="1"/>
      <c r="G5" s="1"/>
      <c r="H5" s="1"/>
      <c r="J5" s="1"/>
      <c r="L5" s="1"/>
      <c r="N5" s="1"/>
      <c r="O5" s="1"/>
      <c r="Q5" s="1"/>
      <c r="R5" s="1"/>
      <c r="S5" s="1"/>
      <c r="AB5" s="1" t="s">
        <v>113</v>
      </c>
      <c r="AI5" s="45" t="s">
        <v>176</v>
      </c>
      <c r="AQ5" s="65">
        <v>31</v>
      </c>
      <c r="AS5" s="65">
        <v>4</v>
      </c>
    </row>
    <row r="6" spans="1:45" ht="15.6" x14ac:dyDescent="0.3">
      <c r="A6" s="1" t="s">
        <v>242</v>
      </c>
      <c r="B6" s="8"/>
      <c r="C6" s="1"/>
      <c r="D6" s="1"/>
      <c r="E6" s="1"/>
      <c r="F6" s="1"/>
      <c r="G6" s="12"/>
      <c r="H6" s="12"/>
      <c r="I6" s="12"/>
      <c r="J6" s="8"/>
      <c r="K6" s="8"/>
      <c r="L6" s="8"/>
      <c r="M6" s="8" t="s">
        <v>134</v>
      </c>
      <c r="N6" s="1"/>
      <c r="O6" s="13"/>
      <c r="P6" s="14"/>
      <c r="Q6" s="160" t="s">
        <v>237</v>
      </c>
      <c r="R6" s="160"/>
      <c r="S6" s="160"/>
      <c r="AB6" s="1" t="s">
        <v>116</v>
      </c>
      <c r="AI6" s="45" t="s">
        <v>159</v>
      </c>
      <c r="AQ6" s="65">
        <v>41</v>
      </c>
      <c r="AS6" s="65">
        <v>22</v>
      </c>
    </row>
    <row r="7" spans="1:45" ht="15.6" x14ac:dyDescent="0.3">
      <c r="A7" s="1"/>
      <c r="B7" s="1" t="s">
        <v>121</v>
      </c>
      <c r="C7" s="1"/>
      <c r="D7" s="1"/>
      <c r="E7" s="1"/>
      <c r="F7" s="160" t="s">
        <v>188</v>
      </c>
      <c r="G7" s="160"/>
      <c r="H7" s="160"/>
      <c r="I7" s="12"/>
      <c r="J7" s="8"/>
      <c r="K7" s="1" t="s">
        <v>133</v>
      </c>
      <c r="L7" s="8"/>
      <c r="M7" s="8"/>
      <c r="N7" s="1"/>
      <c r="O7" s="13"/>
      <c r="P7" s="14"/>
      <c r="R7" s="30" t="s">
        <v>21</v>
      </c>
      <c r="S7" s="14" t="s">
        <v>75</v>
      </c>
      <c r="AB7" s="1" t="s">
        <v>161</v>
      </c>
      <c r="AI7" s="45" t="s">
        <v>174</v>
      </c>
      <c r="AQ7" s="65">
        <v>51</v>
      </c>
      <c r="AS7" s="65">
        <v>23</v>
      </c>
    </row>
    <row r="8" spans="1:45" ht="15.6" x14ac:dyDescent="0.3">
      <c r="A8" s="1"/>
      <c r="B8" s="1"/>
      <c r="C8" s="1"/>
      <c r="D8" s="1"/>
      <c r="E8" s="1"/>
      <c r="F8" s="20"/>
      <c r="G8" s="20"/>
      <c r="H8" s="20"/>
      <c r="I8" s="12"/>
      <c r="J8" s="8"/>
      <c r="K8" s="1"/>
      <c r="L8" s="8"/>
      <c r="M8" s="8"/>
      <c r="N8" s="1"/>
      <c r="O8" s="13"/>
      <c r="P8" s="14"/>
      <c r="R8" s="30"/>
      <c r="S8" s="14"/>
      <c r="AB8" s="1" t="s">
        <v>129</v>
      </c>
      <c r="AI8" s="45" t="s">
        <v>178</v>
      </c>
      <c r="AQ8" s="65">
        <v>61</v>
      </c>
      <c r="AS8" s="65">
        <v>24</v>
      </c>
    </row>
    <row r="9" spans="1:45" ht="15.6" x14ac:dyDescent="0.3">
      <c r="A9" s="1"/>
      <c r="B9" s="1"/>
      <c r="C9" s="1"/>
      <c r="D9" s="1"/>
      <c r="E9" s="1"/>
      <c r="F9" s="20"/>
      <c r="G9" s="20"/>
      <c r="H9" s="20"/>
      <c r="I9" s="12"/>
      <c r="J9" s="8"/>
      <c r="K9" s="1"/>
      <c r="L9" s="8"/>
      <c r="M9" s="8"/>
      <c r="N9" s="1"/>
      <c r="O9" s="13"/>
      <c r="P9" s="14"/>
      <c r="R9" s="30"/>
      <c r="S9" s="14"/>
      <c r="AB9" s="1" t="s">
        <v>106</v>
      </c>
      <c r="AI9" s="45" t="s">
        <v>173</v>
      </c>
      <c r="AQ9" s="65">
        <v>71</v>
      </c>
      <c r="AS9" s="65">
        <v>32</v>
      </c>
    </row>
    <row r="10" spans="1:45" ht="15.6" x14ac:dyDescent="0.3">
      <c r="A10" s="31" t="s">
        <v>165</v>
      </c>
      <c r="B10" s="8"/>
      <c r="C10" s="1"/>
      <c r="D10" s="1"/>
      <c r="E10" s="1"/>
      <c r="F10" s="1"/>
      <c r="G10" s="12"/>
      <c r="H10" s="12"/>
      <c r="AB10" s="1" t="s">
        <v>128</v>
      </c>
      <c r="AI10" s="45" t="s">
        <v>177</v>
      </c>
      <c r="AQ10" s="65">
        <v>81</v>
      </c>
      <c r="AS10" s="65">
        <v>33</v>
      </c>
    </row>
    <row r="11" spans="1:45" ht="15.6" x14ac:dyDescent="0.3">
      <c r="A11" s="31" t="s">
        <v>166</v>
      </c>
      <c r="B11" s="8"/>
      <c r="C11" s="1"/>
      <c r="D11" s="1"/>
      <c r="E11" s="1"/>
      <c r="F11" s="1"/>
      <c r="G11" s="12"/>
      <c r="H11" s="12"/>
      <c r="AB11" s="1" t="s">
        <v>115</v>
      </c>
      <c r="AI11" s="45" t="s">
        <v>131</v>
      </c>
      <c r="AQ11" s="65">
        <v>91</v>
      </c>
      <c r="AS11" s="65">
        <v>34</v>
      </c>
    </row>
    <row r="12" spans="1:45" ht="15.6" x14ac:dyDescent="0.3">
      <c r="A12" s="31" t="s">
        <v>167</v>
      </c>
      <c r="B12" s="8"/>
      <c r="C12" s="1"/>
      <c r="D12" s="1"/>
      <c r="E12" s="1"/>
      <c r="F12" s="1"/>
      <c r="G12" s="12"/>
      <c r="H12" s="12"/>
      <c r="AB12" s="1" t="s">
        <v>110</v>
      </c>
      <c r="AI12" s="45" t="s">
        <v>179</v>
      </c>
      <c r="AQ12" s="65">
        <v>101</v>
      </c>
      <c r="AS12" s="65">
        <v>42</v>
      </c>
    </row>
    <row r="13" spans="1:45" ht="15.6" x14ac:dyDescent="0.3">
      <c r="A13" s="31" t="s">
        <v>168</v>
      </c>
      <c r="B13" s="8"/>
      <c r="C13" s="1"/>
      <c r="D13" s="1"/>
      <c r="E13" s="1"/>
      <c r="F13" s="1"/>
      <c r="G13" s="12"/>
      <c r="H13" s="12"/>
      <c r="AB13" s="1" t="s">
        <v>130</v>
      </c>
      <c r="AQ13" s="65">
        <v>121</v>
      </c>
      <c r="AS13" s="65">
        <v>43</v>
      </c>
    </row>
    <row r="14" spans="1:45" ht="15.6" x14ac:dyDescent="0.3">
      <c r="A14" s="31"/>
      <c r="B14" s="8"/>
      <c r="C14" s="1"/>
      <c r="D14" s="1"/>
      <c r="E14" s="1"/>
      <c r="F14" s="1"/>
      <c r="G14" s="12"/>
      <c r="H14" s="12"/>
      <c r="AB14" s="1" t="s">
        <v>138</v>
      </c>
      <c r="AQ14" s="65">
        <v>131</v>
      </c>
      <c r="AS14" s="65">
        <v>44</v>
      </c>
    </row>
    <row r="15" spans="1:45" ht="15.6" x14ac:dyDescent="0.3">
      <c r="A15" s="31"/>
      <c r="B15" s="1"/>
      <c r="C15" s="1"/>
      <c r="D15" s="1"/>
      <c r="E15" s="1"/>
      <c r="F15" s="20"/>
      <c r="G15" s="20"/>
      <c r="H15" s="20"/>
      <c r="L15" s="1"/>
      <c r="M15" s="45"/>
      <c r="N15" s="1"/>
      <c r="O15" s="1"/>
      <c r="AB15" s="1" t="s">
        <v>157</v>
      </c>
      <c r="AQ15" s="65">
        <v>141</v>
      </c>
      <c r="AS15" s="65">
        <v>52</v>
      </c>
    </row>
    <row r="16" spans="1:45" ht="15.6" x14ac:dyDescent="0.3">
      <c r="A16" s="46"/>
      <c r="B16" s="33"/>
      <c r="C16" s="27"/>
      <c r="D16" s="27"/>
      <c r="E16" s="27"/>
      <c r="F16" s="27"/>
      <c r="G16" s="33"/>
      <c r="H16" s="33"/>
      <c r="L16" s="1"/>
      <c r="M16" s="45"/>
      <c r="N16" s="1"/>
      <c r="O16" s="1"/>
      <c r="AB16" s="1" t="s">
        <v>180</v>
      </c>
      <c r="AQ16" s="65">
        <v>151</v>
      </c>
      <c r="AS16" s="65">
        <v>53</v>
      </c>
    </row>
    <row r="17" spans="1:45" ht="15.6" x14ac:dyDescent="0.3">
      <c r="A17" s="46"/>
      <c r="B17" s="27"/>
      <c r="C17" s="27"/>
      <c r="D17" s="27"/>
      <c r="E17" s="27"/>
      <c r="F17" s="40"/>
      <c r="G17" s="34"/>
      <c r="H17" s="34"/>
      <c r="L17" s="1"/>
      <c r="M17" s="45"/>
      <c r="N17" s="1"/>
      <c r="O17" s="1"/>
      <c r="AB17" s="45" t="s">
        <v>181</v>
      </c>
      <c r="AQ17" s="65">
        <v>161</v>
      </c>
      <c r="AS17" s="65">
        <v>54</v>
      </c>
    </row>
    <row r="18" spans="1:45" ht="15.6" x14ac:dyDescent="0.3">
      <c r="A18" s="46"/>
      <c r="B18" s="27"/>
      <c r="C18" s="27"/>
      <c r="D18" s="27"/>
      <c r="E18" s="27"/>
      <c r="F18" s="40"/>
      <c r="G18" s="34"/>
      <c r="H18" s="34"/>
      <c r="L18" s="1"/>
      <c r="M18" s="45"/>
      <c r="N18" s="1"/>
      <c r="O18" s="1"/>
      <c r="AQ18" s="65">
        <v>171</v>
      </c>
      <c r="AS18" s="65">
        <v>62</v>
      </c>
    </row>
    <row r="19" spans="1:45" ht="15.6" x14ac:dyDescent="0.3">
      <c r="A19" s="1" t="s">
        <v>239</v>
      </c>
      <c r="B19" s="8"/>
      <c r="C19" s="1"/>
      <c r="D19" s="1"/>
      <c r="E19" s="1"/>
      <c r="F19" s="1"/>
      <c r="G19" s="8"/>
      <c r="H19" s="8"/>
      <c r="I19" s="8"/>
      <c r="J19" s="8"/>
      <c r="K19" s="8"/>
      <c r="L19" s="8"/>
      <c r="M19" s="130" t="s">
        <v>240</v>
      </c>
      <c r="N19" s="130"/>
      <c r="O19" s="130"/>
      <c r="P19" s="1" t="s">
        <v>120</v>
      </c>
      <c r="Q19" s="19"/>
      <c r="R19" s="19"/>
      <c r="S19" s="1"/>
      <c r="T19" s="193">
        <v>44652</v>
      </c>
      <c r="U19" s="193"/>
      <c r="V19" s="193"/>
      <c r="AQ19" s="65">
        <v>181</v>
      </c>
      <c r="AS19" s="65">
        <v>63</v>
      </c>
    </row>
    <row r="20" spans="1:45" ht="15.6" x14ac:dyDescent="0.3">
      <c r="A20" s="1"/>
      <c r="B20" s="1" t="s">
        <v>74</v>
      </c>
      <c r="C20" s="1"/>
      <c r="D20" s="1"/>
      <c r="E20" s="1"/>
      <c r="F20" s="1"/>
      <c r="G20" s="8"/>
      <c r="H20" s="8"/>
      <c r="I20" s="10">
        <v>1</v>
      </c>
      <c r="J20" s="1" t="s">
        <v>75</v>
      </c>
      <c r="K20" s="8"/>
      <c r="L20" s="1"/>
      <c r="M20" s="1"/>
      <c r="N20" s="1"/>
      <c r="O20" s="1"/>
      <c r="P20" s="8"/>
      <c r="Q20" s="8"/>
      <c r="R20" s="10"/>
      <c r="S20" s="1"/>
      <c r="T20" s="8"/>
      <c r="U20" s="1"/>
      <c r="V20" s="1"/>
      <c r="AQ20" s="65">
        <v>191</v>
      </c>
      <c r="AS20" s="65">
        <v>64</v>
      </c>
    </row>
    <row r="21" spans="1:45" ht="15.6" x14ac:dyDescent="0.3">
      <c r="A21" s="1"/>
      <c r="B21" s="1"/>
      <c r="C21" s="1"/>
      <c r="D21" s="1"/>
      <c r="E21" s="1"/>
      <c r="F21" s="1"/>
      <c r="G21" s="8"/>
      <c r="H21" s="8"/>
      <c r="I21" s="10"/>
      <c r="J21" s="1"/>
      <c r="K21" s="8"/>
      <c r="L21" s="1"/>
      <c r="M21" s="1"/>
      <c r="N21" s="1"/>
      <c r="O21" s="1"/>
      <c r="P21" s="8"/>
      <c r="Q21" s="8"/>
      <c r="R21" s="10"/>
      <c r="S21" s="1"/>
      <c r="T21" s="8"/>
      <c r="U21" s="1"/>
      <c r="V21" s="1"/>
      <c r="AS21" s="65">
        <v>72</v>
      </c>
    </row>
    <row r="22" spans="1:45" ht="15.6" x14ac:dyDescent="0.3">
      <c r="A22" s="1" t="s">
        <v>241</v>
      </c>
      <c r="B22" s="8"/>
      <c r="C22" s="1"/>
      <c r="D22" s="1"/>
      <c r="E22" s="1"/>
      <c r="F22" s="1"/>
      <c r="G22" s="8"/>
      <c r="H22" s="8"/>
      <c r="I22" s="8"/>
      <c r="J22" s="8"/>
      <c r="K22" s="8"/>
      <c r="L22" s="8"/>
      <c r="P22" s="130">
        <v>185827</v>
      </c>
      <c r="Q22" s="130"/>
      <c r="R22" s="130"/>
      <c r="S22" s="1" t="s">
        <v>120</v>
      </c>
      <c r="T22" s="19"/>
      <c r="U22" s="19"/>
      <c r="V22" s="1"/>
      <c r="W22" s="193">
        <v>44621</v>
      </c>
      <c r="X22" s="193"/>
      <c r="Y22" s="193"/>
      <c r="AS22" s="65">
        <v>73</v>
      </c>
    </row>
    <row r="23" spans="1:45" ht="15.6" x14ac:dyDescent="0.3">
      <c r="A23" s="1"/>
      <c r="B23" s="1" t="s">
        <v>74</v>
      </c>
      <c r="C23" s="1"/>
      <c r="D23" s="1"/>
      <c r="E23" s="1"/>
      <c r="F23" s="1"/>
      <c r="G23" s="8"/>
      <c r="H23" s="8"/>
      <c r="I23" s="10">
        <v>1</v>
      </c>
      <c r="J23" s="1" t="s">
        <v>75</v>
      </c>
      <c r="K23" s="8"/>
      <c r="L23" s="1"/>
      <c r="M23" s="1"/>
      <c r="N23" s="1"/>
      <c r="O23" s="1"/>
      <c r="P23" s="8"/>
      <c r="Q23" s="8"/>
      <c r="R23" s="10"/>
      <c r="S23" s="1"/>
      <c r="T23" s="8"/>
      <c r="U23" s="1"/>
      <c r="V23" s="1"/>
      <c r="W23" s="22"/>
      <c r="X23" s="22"/>
      <c r="AS23" s="65">
        <v>74</v>
      </c>
    </row>
    <row r="24" spans="1:45" ht="15.6" x14ac:dyDescent="0.3">
      <c r="A24" s="1"/>
      <c r="B24" s="1"/>
      <c r="C24" s="1"/>
      <c r="D24" s="1"/>
      <c r="E24" s="1"/>
      <c r="F24" s="1"/>
      <c r="G24" s="8"/>
      <c r="H24" s="8"/>
      <c r="I24" s="10"/>
      <c r="J24" s="1"/>
      <c r="K24" s="8"/>
      <c r="L24" s="1"/>
      <c r="M24" s="1"/>
      <c r="N24" s="1"/>
      <c r="O24" s="1"/>
      <c r="P24" s="8"/>
      <c r="Q24" s="8"/>
      <c r="R24" s="10"/>
      <c r="S24" s="1"/>
      <c r="T24" s="8"/>
      <c r="U24" s="1"/>
      <c r="V24" s="1"/>
      <c r="W24" s="22"/>
      <c r="X24" s="22"/>
      <c r="AS24" s="65">
        <v>82</v>
      </c>
    </row>
    <row r="25" spans="1:45" ht="15.6" x14ac:dyDescent="0.3">
      <c r="A25" s="1"/>
      <c r="B25" s="1"/>
      <c r="C25" s="1"/>
      <c r="D25" s="1"/>
      <c r="E25" s="1"/>
      <c r="F25" s="1"/>
      <c r="G25" s="8"/>
      <c r="H25" s="8"/>
      <c r="I25" s="10"/>
      <c r="J25" s="1"/>
      <c r="K25" s="8"/>
      <c r="L25" s="1"/>
      <c r="M25" s="1"/>
      <c r="N25" s="1"/>
      <c r="O25" s="1"/>
      <c r="P25" s="8"/>
      <c r="Q25" s="8"/>
      <c r="R25" s="10"/>
      <c r="S25" s="1"/>
      <c r="T25" s="8"/>
      <c r="U25" s="1"/>
      <c r="V25" s="1"/>
      <c r="W25" s="22"/>
      <c r="X25" s="22"/>
      <c r="AS25" s="65">
        <v>83</v>
      </c>
    </row>
    <row r="26" spans="1:45" ht="15.6" x14ac:dyDescent="0.3">
      <c r="A26" s="31" t="s">
        <v>169</v>
      </c>
      <c r="B26" s="8"/>
      <c r="C26" s="1"/>
      <c r="D26" s="1"/>
      <c r="E26" s="1"/>
      <c r="F26" s="1"/>
      <c r="G26" s="12"/>
      <c r="H26" s="12"/>
      <c r="L26" s="1"/>
      <c r="M26" s="45"/>
      <c r="N26" s="1"/>
      <c r="O26" s="1"/>
      <c r="AS26" s="65">
        <v>84</v>
      </c>
    </row>
    <row r="27" spans="1:45" ht="15.6" x14ac:dyDescent="0.3">
      <c r="A27" s="31" t="s">
        <v>170</v>
      </c>
      <c r="B27" s="8"/>
      <c r="C27" s="1"/>
      <c r="D27" s="1"/>
      <c r="E27" s="1"/>
      <c r="F27" s="1"/>
      <c r="G27" s="12"/>
      <c r="H27" s="12"/>
      <c r="M27" s="45"/>
      <c r="N27" s="1"/>
      <c r="O27" s="1"/>
      <c r="AS27" s="65">
        <v>92</v>
      </c>
    </row>
    <row r="28" spans="1:45" ht="15.6" x14ac:dyDescent="0.3">
      <c r="A28" s="31" t="s">
        <v>169</v>
      </c>
      <c r="B28" s="8"/>
      <c r="C28" s="1"/>
      <c r="D28" s="1"/>
      <c r="E28" s="1"/>
      <c r="F28" s="1"/>
      <c r="G28" s="12"/>
      <c r="H28" s="12"/>
      <c r="K28" s="45"/>
      <c r="M28" s="45"/>
      <c r="N28" s="1"/>
      <c r="O28" s="1"/>
      <c r="AS28" s="65">
        <v>93</v>
      </c>
    </row>
    <row r="29" spans="1:45" ht="15.6" x14ac:dyDescent="0.3">
      <c r="A29" s="31" t="s">
        <v>170</v>
      </c>
      <c r="B29" s="8"/>
      <c r="C29" s="1"/>
      <c r="D29" s="1"/>
      <c r="E29" s="1"/>
      <c r="F29" s="1"/>
      <c r="G29" s="12"/>
      <c r="H29" s="12"/>
      <c r="K29" s="45"/>
      <c r="M29" s="45"/>
      <c r="N29" s="1"/>
      <c r="O29" s="1"/>
      <c r="AS29" s="65">
        <v>94</v>
      </c>
    </row>
    <row r="30" spans="1:45" ht="15.6" x14ac:dyDescent="0.3">
      <c r="A30" s="31" t="s">
        <v>171</v>
      </c>
      <c r="B30" s="1"/>
      <c r="C30" s="1"/>
      <c r="D30" s="1"/>
      <c r="E30" s="1"/>
      <c r="F30" s="39"/>
      <c r="G30" s="32"/>
      <c r="H30" s="32"/>
      <c r="K30" s="45"/>
      <c r="M30" s="45"/>
      <c r="N30" s="1"/>
      <c r="O30" s="1"/>
      <c r="AS30" s="65">
        <v>102</v>
      </c>
    </row>
    <row r="31" spans="1:45" ht="15.6" x14ac:dyDescent="0.3">
      <c r="A31" s="27"/>
      <c r="B31" s="27"/>
      <c r="C31" s="27"/>
      <c r="D31" s="27"/>
      <c r="E31" s="27"/>
      <c r="F31" s="40"/>
      <c r="G31" s="34"/>
      <c r="H31" s="34"/>
      <c r="K31" s="45"/>
      <c r="M31" s="45"/>
      <c r="N31" s="1"/>
      <c r="O31" s="1"/>
      <c r="AS31" s="65">
        <v>103</v>
      </c>
    </row>
    <row r="32" spans="1:45" ht="15" customHeight="1" x14ac:dyDescent="0.3">
      <c r="A32" s="47"/>
      <c r="B32" s="1"/>
      <c r="C32" s="1"/>
      <c r="D32" s="1"/>
      <c r="E32" s="1"/>
      <c r="F32" s="39"/>
      <c r="G32" s="32"/>
      <c r="H32" s="32"/>
      <c r="K32" s="45"/>
      <c r="M32" s="45"/>
      <c r="N32" s="1"/>
      <c r="O32" s="1"/>
      <c r="AS32" s="65">
        <v>104</v>
      </c>
    </row>
    <row r="33" spans="1:45" ht="15.6" x14ac:dyDescent="0.3">
      <c r="A33" s="1" t="s">
        <v>172</v>
      </c>
      <c r="B33" s="8"/>
      <c r="C33" s="1"/>
      <c r="D33" s="1"/>
      <c r="E33" s="1"/>
      <c r="F33" s="1"/>
      <c r="G33" s="12"/>
      <c r="H33" s="12"/>
      <c r="K33" s="45"/>
      <c r="M33" s="45"/>
      <c r="N33" s="1"/>
      <c r="O33" s="1"/>
      <c r="AS33" s="65">
        <v>122</v>
      </c>
    </row>
    <row r="34" spans="1:45" ht="15.6" x14ac:dyDescent="0.3">
      <c r="A34" s="1"/>
      <c r="B34" s="1"/>
      <c r="C34" s="1"/>
      <c r="D34" s="1"/>
      <c r="E34" s="1"/>
      <c r="F34" s="32"/>
      <c r="G34" s="32"/>
      <c r="H34" s="32"/>
      <c r="K34" s="45"/>
      <c r="M34" s="45"/>
      <c r="N34" s="1"/>
      <c r="O34" s="1"/>
      <c r="AS34" s="65">
        <v>123</v>
      </c>
    </row>
    <row r="35" spans="1:45" ht="15.6" x14ac:dyDescent="0.3">
      <c r="A35" s="1" t="s">
        <v>191</v>
      </c>
      <c r="B35" s="8"/>
      <c r="C35" s="1"/>
      <c r="D35" s="1"/>
      <c r="E35" s="1"/>
      <c r="F35" s="1"/>
      <c r="G35" s="8"/>
      <c r="H35" s="8"/>
      <c r="I35" s="8"/>
      <c r="J35" s="8"/>
      <c r="K35" s="8"/>
      <c r="L35" s="8"/>
      <c r="M35" s="8"/>
      <c r="N35" s="160"/>
      <c r="O35" s="160"/>
      <c r="P35" s="160"/>
      <c r="Q35" s="14"/>
      <c r="S35" s="20"/>
      <c r="T35" s="22"/>
      <c r="AS35" s="65">
        <v>124</v>
      </c>
    </row>
    <row r="36" spans="1:45" ht="15.6" x14ac:dyDescent="0.3">
      <c r="A36" s="1"/>
      <c r="B36" s="1"/>
      <c r="C36" s="1"/>
      <c r="D36" s="1"/>
      <c r="E36" s="1"/>
      <c r="F36" s="160"/>
      <c r="G36" s="160"/>
      <c r="H36" s="160"/>
      <c r="I36" s="160"/>
      <c r="J36" s="8"/>
      <c r="K36" s="1"/>
      <c r="L36" s="1"/>
      <c r="M36" s="1"/>
      <c r="N36" s="1"/>
      <c r="O36" s="1"/>
      <c r="P36" s="8"/>
      <c r="Q36" s="8"/>
      <c r="R36" s="10"/>
      <c r="S36" s="1"/>
      <c r="T36" s="22"/>
      <c r="AS36" s="65">
        <v>132</v>
      </c>
    </row>
    <row r="37" spans="1:45" ht="15.6" x14ac:dyDescent="0.3">
      <c r="A37" s="27"/>
      <c r="B37" s="27"/>
      <c r="C37" s="27"/>
      <c r="D37" s="27"/>
      <c r="E37" s="27"/>
      <c r="F37" s="40"/>
      <c r="G37" s="34"/>
      <c r="H37" s="34"/>
      <c r="K37" s="45"/>
      <c r="M37" s="45"/>
      <c r="N37" s="1"/>
      <c r="O37" s="1"/>
      <c r="AS37" s="65">
        <v>133</v>
      </c>
    </row>
    <row r="38" spans="1:45" ht="15.6" x14ac:dyDescent="0.3">
      <c r="A38" s="195" t="s">
        <v>143</v>
      </c>
      <c r="B38" s="195"/>
      <c r="C38" s="195"/>
      <c r="D38" s="195"/>
      <c r="E38" s="196" t="s">
        <v>213</v>
      </c>
      <c r="F38" s="196"/>
      <c r="G38" s="196"/>
      <c r="H38" s="196"/>
      <c r="I38" s="196"/>
      <c r="J38" s="56" t="s">
        <v>144</v>
      </c>
      <c r="K38" s="56"/>
      <c r="L38" s="192" t="s">
        <v>220</v>
      </c>
      <c r="M38" s="192"/>
      <c r="N38" s="192"/>
      <c r="O38" s="59" t="s">
        <v>145</v>
      </c>
      <c r="P38" s="56"/>
      <c r="Q38" s="56" t="s">
        <v>146</v>
      </c>
      <c r="R38" s="56"/>
      <c r="S38" s="56"/>
      <c r="T38" s="56"/>
      <c r="U38" s="56"/>
      <c r="V38" s="56"/>
      <c r="W38" s="56"/>
      <c r="X38" s="56"/>
      <c r="Y38" s="56"/>
      <c r="AS38" s="65">
        <v>134</v>
      </c>
    </row>
    <row r="39" spans="1:45" ht="15.6" x14ac:dyDescent="0.3">
      <c r="A39" s="60"/>
      <c r="B39" s="59" t="s">
        <v>214</v>
      </c>
      <c r="C39" s="56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AS39" s="65">
        <v>142</v>
      </c>
    </row>
    <row r="40" spans="1:45" ht="15.6" x14ac:dyDescent="0.3">
      <c r="A40" s="60"/>
      <c r="B40" s="59" t="s">
        <v>215</v>
      </c>
      <c r="C40" s="56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AS40" s="65">
        <v>143</v>
      </c>
    </row>
    <row r="41" spans="1:45" ht="15.6" x14ac:dyDescent="0.3">
      <c r="A41" s="56" t="s">
        <v>193</v>
      </c>
      <c r="B41" s="57">
        <v>1</v>
      </c>
      <c r="C41" s="56" t="s">
        <v>194</v>
      </c>
      <c r="D41" s="56"/>
      <c r="E41" s="56"/>
      <c r="F41" s="194" t="s">
        <v>195</v>
      </c>
      <c r="G41" s="194"/>
      <c r="H41" s="194"/>
      <c r="I41" s="194"/>
      <c r="J41" s="194"/>
      <c r="K41" s="56" t="s">
        <v>196</v>
      </c>
      <c r="L41" s="194" t="s">
        <v>197</v>
      </c>
      <c r="M41" s="194"/>
      <c r="N41" s="194"/>
      <c r="O41" s="58"/>
      <c r="P41" s="59"/>
      <c r="Q41" s="56"/>
      <c r="R41" s="56"/>
      <c r="S41" s="56"/>
      <c r="T41" s="56"/>
      <c r="U41" s="56"/>
      <c r="V41" s="56"/>
      <c r="W41" s="56"/>
      <c r="X41" s="56"/>
      <c r="Y41" s="56"/>
      <c r="AS41" s="65">
        <v>144</v>
      </c>
    </row>
    <row r="42" spans="1:45" ht="15.6" x14ac:dyDescent="0.3">
      <c r="A42" s="56" t="s">
        <v>193</v>
      </c>
      <c r="B42" s="57">
        <v>1</v>
      </c>
      <c r="C42" s="56" t="s">
        <v>198</v>
      </c>
      <c r="D42" s="56"/>
      <c r="E42" s="56"/>
      <c r="F42" s="194" t="s">
        <v>199</v>
      </c>
      <c r="G42" s="194"/>
      <c r="H42" s="194"/>
      <c r="I42" s="194"/>
      <c r="J42" s="194"/>
      <c r="K42" s="56" t="s">
        <v>196</v>
      </c>
      <c r="L42" s="194" t="s">
        <v>197</v>
      </c>
      <c r="M42" s="194"/>
      <c r="N42" s="194"/>
      <c r="O42" s="58"/>
      <c r="P42" s="59"/>
      <c r="Q42" s="56"/>
      <c r="R42" s="56"/>
      <c r="S42" s="56"/>
      <c r="T42" s="56"/>
      <c r="U42" s="56"/>
      <c r="V42" s="56"/>
      <c r="W42" s="56"/>
      <c r="X42" s="56"/>
      <c r="Y42" s="56"/>
      <c r="AS42" s="65">
        <v>152</v>
      </c>
    </row>
    <row r="43" spans="1:45" ht="15" customHeight="1" x14ac:dyDescent="0.3">
      <c r="A43" s="183" t="s">
        <v>200</v>
      </c>
      <c r="B43" s="185" t="s">
        <v>201</v>
      </c>
      <c r="C43" s="185"/>
      <c r="D43" s="185"/>
      <c r="E43" s="185"/>
      <c r="F43" s="182" t="s">
        <v>202</v>
      </c>
      <c r="G43" s="182"/>
      <c r="H43" s="182"/>
      <c r="I43" s="182"/>
      <c r="J43" s="186" t="s">
        <v>203</v>
      </c>
      <c r="K43" s="186"/>
      <c r="L43" s="186"/>
      <c r="M43" s="186"/>
      <c r="N43" s="186" t="s">
        <v>204</v>
      </c>
      <c r="O43" s="186"/>
      <c r="P43" s="186"/>
      <c r="Q43" s="186"/>
      <c r="R43" s="182" t="s">
        <v>205</v>
      </c>
      <c r="S43" s="182"/>
      <c r="T43" s="182"/>
      <c r="U43" s="182"/>
      <c r="V43" s="182" t="s">
        <v>206</v>
      </c>
      <c r="W43" s="182"/>
      <c r="X43" s="182"/>
      <c r="Y43" s="182"/>
      <c r="Z43" s="182"/>
    </row>
    <row r="44" spans="1:45" x14ac:dyDescent="0.3">
      <c r="A44" s="184"/>
      <c r="B44" s="185"/>
      <c r="C44" s="185"/>
      <c r="D44" s="185"/>
      <c r="E44" s="185"/>
      <c r="F44" s="182"/>
      <c r="G44" s="182"/>
      <c r="H44" s="182"/>
      <c r="I44" s="182"/>
      <c r="J44" s="186"/>
      <c r="K44" s="186"/>
      <c r="L44" s="186"/>
      <c r="M44" s="186"/>
      <c r="N44" s="186"/>
      <c r="O44" s="186"/>
      <c r="P44" s="186"/>
      <c r="Q44" s="186"/>
      <c r="R44" s="182"/>
      <c r="S44" s="182"/>
      <c r="T44" s="182"/>
      <c r="U44" s="182"/>
      <c r="V44" s="182"/>
      <c r="W44" s="182"/>
      <c r="X44" s="182"/>
      <c r="Y44" s="182"/>
      <c r="Z44" s="182"/>
    </row>
    <row r="45" spans="1:45" ht="60" customHeight="1" x14ac:dyDescent="0.3">
      <c r="A45" s="51">
        <v>1</v>
      </c>
      <c r="B45" s="113" t="s">
        <v>207</v>
      </c>
      <c r="C45" s="113"/>
      <c r="D45" s="113"/>
      <c r="E45" s="113"/>
      <c r="F45" s="113" t="s">
        <v>221</v>
      </c>
      <c r="G45" s="113"/>
      <c r="H45" s="113"/>
      <c r="I45" s="113"/>
      <c r="J45" s="113" t="s">
        <v>208</v>
      </c>
      <c r="K45" s="113"/>
      <c r="L45" s="113"/>
      <c r="M45" s="113"/>
      <c r="N45" s="113" t="s">
        <v>209</v>
      </c>
      <c r="O45" s="113"/>
      <c r="P45" s="113"/>
      <c r="Q45" s="113"/>
      <c r="R45" s="113" t="s">
        <v>48</v>
      </c>
      <c r="S45" s="113"/>
      <c r="T45" s="113"/>
      <c r="U45" s="113"/>
      <c r="V45" s="113" t="s">
        <v>210</v>
      </c>
      <c r="W45" s="113"/>
      <c r="X45" s="113"/>
      <c r="Y45" s="113"/>
      <c r="Z45" s="113"/>
    </row>
    <row r="46" spans="1:45" ht="60" customHeight="1" x14ac:dyDescent="0.3">
      <c r="A46" s="51">
        <v>2</v>
      </c>
      <c r="B46" s="113" t="s">
        <v>216</v>
      </c>
      <c r="C46" s="113"/>
      <c r="D46" s="113"/>
      <c r="E46" s="113"/>
      <c r="F46" s="113" t="s">
        <v>217</v>
      </c>
      <c r="G46" s="113"/>
      <c r="H46" s="113"/>
      <c r="I46" s="113"/>
      <c r="J46" s="113" t="s">
        <v>218</v>
      </c>
      <c r="K46" s="113"/>
      <c r="L46" s="113"/>
      <c r="M46" s="113"/>
      <c r="N46" s="113" t="s">
        <v>219</v>
      </c>
      <c r="O46" s="113"/>
      <c r="P46" s="113"/>
      <c r="Q46" s="113"/>
      <c r="R46" s="113" t="s">
        <v>47</v>
      </c>
      <c r="S46" s="113"/>
      <c r="T46" s="113"/>
      <c r="U46" s="113"/>
      <c r="V46" s="113" t="s">
        <v>434</v>
      </c>
      <c r="W46" s="113"/>
      <c r="X46" s="113"/>
      <c r="Y46" s="113"/>
      <c r="Z46" s="113"/>
    </row>
    <row r="47" spans="1:45" ht="60" customHeight="1" x14ac:dyDescent="0.3">
      <c r="A47" s="51">
        <v>3</v>
      </c>
      <c r="B47" s="113" t="s">
        <v>356</v>
      </c>
      <c r="C47" s="113"/>
      <c r="D47" s="113"/>
      <c r="E47" s="113"/>
      <c r="F47" s="113" t="s">
        <v>225</v>
      </c>
      <c r="G47" s="113"/>
      <c r="H47" s="113"/>
      <c r="I47" s="113"/>
      <c r="J47" s="113" t="s">
        <v>223</v>
      </c>
      <c r="K47" s="113"/>
      <c r="L47" s="113"/>
      <c r="M47" s="113"/>
      <c r="N47" s="113" t="s">
        <v>226</v>
      </c>
      <c r="O47" s="113"/>
      <c r="P47" s="113"/>
      <c r="Q47" s="113"/>
      <c r="R47" s="113" t="s">
        <v>50</v>
      </c>
      <c r="S47" s="113"/>
      <c r="T47" s="113"/>
      <c r="U47" s="113"/>
      <c r="V47" s="113" t="s">
        <v>224</v>
      </c>
      <c r="W47" s="113"/>
      <c r="X47" s="113"/>
      <c r="Y47" s="113"/>
      <c r="Z47" s="113"/>
    </row>
    <row r="48" spans="1:45" ht="60" customHeight="1" x14ac:dyDescent="0.3">
      <c r="A48" s="51">
        <v>4</v>
      </c>
      <c r="B48" s="113" t="s">
        <v>211</v>
      </c>
      <c r="C48" s="113"/>
      <c r="D48" s="113"/>
      <c r="E48" s="113"/>
      <c r="F48" s="113" t="s">
        <v>212</v>
      </c>
      <c r="G48" s="113"/>
      <c r="H48" s="113"/>
      <c r="I48" s="113"/>
      <c r="J48" s="113" t="s">
        <v>223</v>
      </c>
      <c r="K48" s="113"/>
      <c r="L48" s="113"/>
      <c r="M48" s="113"/>
      <c r="N48" s="113" t="s">
        <v>222</v>
      </c>
      <c r="O48" s="113"/>
      <c r="P48" s="113"/>
      <c r="Q48" s="113"/>
      <c r="R48" s="113" t="s">
        <v>50</v>
      </c>
      <c r="S48" s="113"/>
      <c r="T48" s="113"/>
      <c r="U48" s="113"/>
      <c r="V48" s="113" t="s">
        <v>224</v>
      </c>
      <c r="W48" s="113"/>
      <c r="X48" s="113"/>
      <c r="Y48" s="113"/>
      <c r="Z48" s="113"/>
    </row>
    <row r="49" spans="1:26" ht="60" customHeight="1" x14ac:dyDescent="0.3">
      <c r="A49" s="51">
        <v>5</v>
      </c>
      <c r="B49" s="113" t="s">
        <v>227</v>
      </c>
      <c r="C49" s="113"/>
      <c r="D49" s="113"/>
      <c r="E49" s="113"/>
      <c r="F49" s="113" t="s">
        <v>228</v>
      </c>
      <c r="G49" s="113"/>
      <c r="H49" s="113"/>
      <c r="I49" s="113"/>
      <c r="J49" s="113" t="s">
        <v>223</v>
      </c>
      <c r="K49" s="113"/>
      <c r="L49" s="113"/>
      <c r="M49" s="113"/>
      <c r="N49" s="113" t="s">
        <v>229</v>
      </c>
      <c r="O49" s="113"/>
      <c r="P49" s="113"/>
      <c r="Q49" s="113"/>
      <c r="R49" s="113" t="s">
        <v>230</v>
      </c>
      <c r="S49" s="113"/>
      <c r="T49" s="113"/>
      <c r="U49" s="113"/>
      <c r="V49" s="113" t="s">
        <v>231</v>
      </c>
      <c r="W49" s="113"/>
      <c r="X49" s="113"/>
      <c r="Y49" s="113"/>
      <c r="Z49" s="113"/>
    </row>
    <row r="50" spans="1:26" ht="60" customHeight="1" x14ac:dyDescent="0.3">
      <c r="A50" s="51">
        <v>6</v>
      </c>
      <c r="B50" s="113" t="s">
        <v>232</v>
      </c>
      <c r="C50" s="113"/>
      <c r="D50" s="113"/>
      <c r="E50" s="113"/>
      <c r="F50" s="113" t="s">
        <v>428</v>
      </c>
      <c r="G50" s="113"/>
      <c r="H50" s="113"/>
      <c r="I50" s="113"/>
      <c r="J50" s="113" t="s">
        <v>233</v>
      </c>
      <c r="K50" s="113"/>
      <c r="L50" s="113"/>
      <c r="M50" s="113"/>
      <c r="N50" s="113" t="s">
        <v>234</v>
      </c>
      <c r="O50" s="113"/>
      <c r="P50" s="113"/>
      <c r="Q50" s="113"/>
      <c r="R50" s="113" t="s">
        <v>43</v>
      </c>
      <c r="S50" s="113"/>
      <c r="T50" s="113"/>
      <c r="U50" s="113"/>
      <c r="V50" s="113" t="s">
        <v>235</v>
      </c>
      <c r="W50" s="113"/>
      <c r="X50" s="113"/>
      <c r="Y50" s="113"/>
      <c r="Z50" s="113"/>
    </row>
    <row r="51" spans="1:26" ht="60" customHeight="1" x14ac:dyDescent="0.3">
      <c r="A51" s="51">
        <v>7</v>
      </c>
      <c r="B51" s="113" t="s">
        <v>429</v>
      </c>
      <c r="C51" s="113"/>
      <c r="D51" s="113"/>
      <c r="E51" s="113"/>
      <c r="F51" s="113" t="s">
        <v>430</v>
      </c>
      <c r="G51" s="113"/>
      <c r="H51" s="113"/>
      <c r="I51" s="113"/>
      <c r="J51" s="113" t="s">
        <v>431</v>
      </c>
      <c r="K51" s="113"/>
      <c r="L51" s="113"/>
      <c r="M51" s="113"/>
      <c r="N51" s="113" t="s">
        <v>432</v>
      </c>
      <c r="O51" s="113"/>
      <c r="P51" s="113"/>
      <c r="Q51" s="113"/>
      <c r="R51" s="113" t="s">
        <v>42</v>
      </c>
      <c r="S51" s="113"/>
      <c r="T51" s="113"/>
      <c r="U51" s="113"/>
      <c r="V51" s="113" t="s">
        <v>433</v>
      </c>
      <c r="W51" s="113"/>
      <c r="X51" s="113"/>
      <c r="Y51" s="113"/>
      <c r="Z51" s="113"/>
    </row>
    <row r="53" spans="1:26" ht="15" customHeight="1" x14ac:dyDescent="0.3">
      <c r="B53" t="s">
        <v>372</v>
      </c>
      <c r="H53" s="97"/>
      <c r="I53" s="97"/>
      <c r="J53" s="97"/>
      <c r="K53" s="97"/>
      <c r="L53" s="97"/>
    </row>
    <row r="54" spans="1:26" ht="15" customHeight="1" x14ac:dyDescent="0.3">
      <c r="B54" t="s">
        <v>360</v>
      </c>
      <c r="E54" s="99" t="s">
        <v>373</v>
      </c>
    </row>
    <row r="55" spans="1:26" ht="15" customHeight="1" x14ac:dyDescent="0.3">
      <c r="B55" t="s">
        <v>361</v>
      </c>
      <c r="E55" s="98" t="s">
        <v>374</v>
      </c>
    </row>
    <row r="56" spans="1:26" ht="15" customHeight="1" x14ac:dyDescent="0.3">
      <c r="B56" t="s">
        <v>362</v>
      </c>
      <c r="E56" s="99" t="s">
        <v>375</v>
      </c>
    </row>
    <row r="57" spans="1:26" ht="15" customHeight="1" x14ac:dyDescent="0.3">
      <c r="B57" t="s">
        <v>363</v>
      </c>
      <c r="E57" s="98" t="s">
        <v>376</v>
      </c>
    </row>
    <row r="58" spans="1:26" ht="15" customHeight="1" x14ac:dyDescent="0.3">
      <c r="B58" t="s">
        <v>364</v>
      </c>
      <c r="E58" s="99" t="s">
        <v>377</v>
      </c>
    </row>
    <row r="59" spans="1:26" ht="15" customHeight="1" x14ac:dyDescent="0.3">
      <c r="B59" t="s">
        <v>365</v>
      </c>
      <c r="E59" s="98" t="s">
        <v>378</v>
      </c>
    </row>
    <row r="60" spans="1:26" ht="15" customHeight="1" x14ac:dyDescent="0.3">
      <c r="B60" t="s">
        <v>366</v>
      </c>
      <c r="E60" s="99" t="s">
        <v>379</v>
      </c>
    </row>
    <row r="61" spans="1:26" x14ac:dyDescent="0.3">
      <c r="B61" t="s">
        <v>367</v>
      </c>
      <c r="E61" s="98" t="s">
        <v>380</v>
      </c>
    </row>
    <row r="62" spans="1:26" x14ac:dyDescent="0.3">
      <c r="B62" t="s">
        <v>368</v>
      </c>
      <c r="E62" s="99" t="s">
        <v>381</v>
      </c>
    </row>
    <row r="63" spans="1:26" x14ac:dyDescent="0.3">
      <c r="B63" t="s">
        <v>369</v>
      </c>
      <c r="E63" s="98" t="s">
        <v>382</v>
      </c>
    </row>
    <row r="64" spans="1:26" x14ac:dyDescent="0.3">
      <c r="B64" t="s">
        <v>370</v>
      </c>
      <c r="E64" s="99" t="s">
        <v>383</v>
      </c>
    </row>
    <row r="65" spans="2:5" x14ac:dyDescent="0.3">
      <c r="B65" t="s">
        <v>371</v>
      </c>
      <c r="E65" s="98" t="s">
        <v>384</v>
      </c>
    </row>
  </sheetData>
  <sortState ref="M2:M37">
    <sortCondition ref="M2"/>
  </sortState>
  <mergeCells count="65">
    <mergeCell ref="V50:Z50"/>
    <mergeCell ref="B51:E51"/>
    <mergeCell ref="F51:I51"/>
    <mergeCell ref="J51:M51"/>
    <mergeCell ref="N51:Q51"/>
    <mergeCell ref="R51:U51"/>
    <mergeCell ref="V51:Z51"/>
    <mergeCell ref="B50:E50"/>
    <mergeCell ref="F50:I50"/>
    <mergeCell ref="J50:M50"/>
    <mergeCell ref="N50:Q50"/>
    <mergeCell ref="R50:U50"/>
    <mergeCell ref="F48:I48"/>
    <mergeCell ref="J48:M48"/>
    <mergeCell ref="N45:Q45"/>
    <mergeCell ref="J45:M45"/>
    <mergeCell ref="F45:I45"/>
    <mergeCell ref="F46:I46"/>
    <mergeCell ref="J46:M46"/>
    <mergeCell ref="N46:Q46"/>
    <mergeCell ref="B49:E49"/>
    <mergeCell ref="B48:E48"/>
    <mergeCell ref="R47:U47"/>
    <mergeCell ref="V47:Z47"/>
    <mergeCell ref="N48:Q48"/>
    <mergeCell ref="R48:U48"/>
    <mergeCell ref="V48:Z48"/>
    <mergeCell ref="B47:E47"/>
    <mergeCell ref="F49:I49"/>
    <mergeCell ref="J49:M49"/>
    <mergeCell ref="N49:Q49"/>
    <mergeCell ref="R49:U49"/>
    <mergeCell ref="V49:Z49"/>
    <mergeCell ref="F47:I47"/>
    <mergeCell ref="J47:M47"/>
    <mergeCell ref="N47:Q47"/>
    <mergeCell ref="B46:E46"/>
    <mergeCell ref="V45:Z45"/>
    <mergeCell ref="R45:U45"/>
    <mergeCell ref="R46:U46"/>
    <mergeCell ref="V46:Z46"/>
    <mergeCell ref="B45:E45"/>
    <mergeCell ref="Q3:S3"/>
    <mergeCell ref="N35:P35"/>
    <mergeCell ref="F36:I36"/>
    <mergeCell ref="A38:D38"/>
    <mergeCell ref="E38:I38"/>
    <mergeCell ref="M19:O19"/>
    <mergeCell ref="Q6:S6"/>
    <mergeCell ref="F7:H7"/>
    <mergeCell ref="F41:J41"/>
    <mergeCell ref="L41:N41"/>
    <mergeCell ref="F42:J42"/>
    <mergeCell ref="L42:N42"/>
    <mergeCell ref="A43:A44"/>
    <mergeCell ref="B43:E44"/>
    <mergeCell ref="N43:Q44"/>
    <mergeCell ref="J43:M44"/>
    <mergeCell ref="F43:I44"/>
    <mergeCell ref="V43:Z44"/>
    <mergeCell ref="R43:U44"/>
    <mergeCell ref="L38:N38"/>
    <mergeCell ref="T19:V19"/>
    <mergeCell ref="P22:R22"/>
    <mergeCell ref="W22:Y22"/>
  </mergeCells>
  <phoneticPr fontId="30" type="noConversion"/>
  <pageMargins left="0.7" right="0.7" top="0.75" bottom="0.75" header="0.3" footer="0.3"/>
  <pageSetup paperSize="9" orientation="portrait" horizontalDpi="4294967293" r:id="rId1"/>
  <tableParts count="4"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22"/>
  <sheetViews>
    <sheetView workbookViewId="0">
      <selection activeCell="A7" sqref="A7:V8"/>
    </sheetView>
  </sheetViews>
  <sheetFormatPr defaultRowHeight="14.4" x14ac:dyDescent="0.3"/>
  <cols>
    <col min="1" max="28" width="3.6640625" customWidth="1"/>
  </cols>
  <sheetData>
    <row r="3" spans="1:28" ht="15.6" x14ac:dyDescent="0.3">
      <c r="A3" s="67" t="s">
        <v>73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</row>
    <row r="4" spans="1:28" ht="15.6" x14ac:dyDescent="0.3">
      <c r="A4" s="67" t="s">
        <v>236</v>
      </c>
      <c r="B4" s="68"/>
      <c r="C4" s="67"/>
      <c r="D4" s="67"/>
      <c r="E4" s="67"/>
      <c r="F4" s="68"/>
      <c r="G4" s="68"/>
      <c r="H4" s="68"/>
      <c r="I4" s="68"/>
      <c r="J4" s="68"/>
      <c r="K4" s="68"/>
      <c r="L4" s="68"/>
      <c r="M4" s="147" t="s">
        <v>189</v>
      </c>
      <c r="N4" s="147"/>
      <c r="O4" s="147"/>
      <c r="P4" s="67" t="s">
        <v>120</v>
      </c>
      <c r="Q4" s="71"/>
      <c r="R4" s="71"/>
      <c r="S4" s="67"/>
      <c r="T4" s="148">
        <v>44470</v>
      </c>
      <c r="U4" s="148"/>
      <c r="V4" s="148"/>
    </row>
    <row r="5" spans="1:28" ht="15.6" x14ac:dyDescent="0.3">
      <c r="A5" s="67"/>
      <c r="B5" s="67" t="s">
        <v>74</v>
      </c>
      <c r="C5" s="67"/>
      <c r="D5" s="67"/>
      <c r="E5" s="67"/>
      <c r="F5" s="67"/>
      <c r="G5" s="68"/>
      <c r="H5" s="68"/>
      <c r="I5" s="72">
        <v>2</v>
      </c>
      <c r="J5" s="132" t="str">
        <f>IF(COUNTIF(ДОЗА,I5),"доза",IF(COUNTIF(ДОЗИ,I5),"дози","доз"))</f>
        <v>дози</v>
      </c>
      <c r="K5" s="132"/>
      <c r="L5" s="68"/>
      <c r="M5" s="68"/>
      <c r="N5" s="67"/>
      <c r="O5" s="73"/>
      <c r="P5" s="74"/>
      <c r="Q5" s="74"/>
      <c r="R5" s="74"/>
      <c r="S5" s="67"/>
      <c r="T5" s="67"/>
      <c r="U5" s="67"/>
      <c r="V5" s="67"/>
    </row>
    <row r="6" spans="1:28" ht="15.6" x14ac:dyDescent="0.3">
      <c r="A6" s="67"/>
      <c r="B6" s="67"/>
      <c r="C6" s="67"/>
      <c r="D6" s="67"/>
      <c r="E6" s="67"/>
      <c r="F6" s="67"/>
      <c r="G6" s="68"/>
      <c r="H6" s="68"/>
      <c r="I6" s="72"/>
      <c r="J6" s="67"/>
      <c r="K6" s="68"/>
      <c r="L6" s="68"/>
      <c r="M6" s="68"/>
      <c r="N6" s="67"/>
      <c r="O6" s="73"/>
      <c r="P6" s="74"/>
      <c r="Q6" s="74"/>
      <c r="R6" s="74"/>
      <c r="S6" s="67"/>
      <c r="T6" s="67"/>
      <c r="U6" s="67"/>
      <c r="V6" s="67"/>
    </row>
    <row r="7" spans="1:28" ht="15.6" x14ac:dyDescent="0.3">
      <c r="A7" s="67" t="s">
        <v>239</v>
      </c>
      <c r="B7" s="68"/>
      <c r="C7" s="67"/>
      <c r="D7" s="67"/>
      <c r="E7" s="67"/>
      <c r="F7" s="67"/>
      <c r="G7" s="68"/>
      <c r="H7" s="68"/>
      <c r="I7" s="68"/>
      <c r="J7" s="68"/>
      <c r="K7" s="68"/>
      <c r="L7" s="68"/>
      <c r="M7" s="152" t="s">
        <v>240</v>
      </c>
      <c r="N7" s="152"/>
      <c r="O7" s="152"/>
      <c r="P7" s="67" t="s">
        <v>120</v>
      </c>
      <c r="Q7" s="71"/>
      <c r="R7" s="71"/>
      <c r="S7" s="67"/>
      <c r="T7" s="148">
        <v>44652</v>
      </c>
      <c r="U7" s="148"/>
      <c r="V7" s="148"/>
    </row>
    <row r="8" spans="1:28" ht="15.6" x14ac:dyDescent="0.3">
      <c r="A8" s="67"/>
      <c r="B8" s="67" t="s">
        <v>74</v>
      </c>
      <c r="C8" s="67"/>
      <c r="D8" s="67"/>
      <c r="E8" s="67"/>
      <c r="F8" s="67"/>
      <c r="G8" s="68"/>
      <c r="H8" s="68"/>
      <c r="I8" s="72">
        <v>1</v>
      </c>
      <c r="J8" s="132" t="str">
        <f>IF(COUNTIF(ДОЗА,I8),"доза",IF(COUNTIF(ДОЗИ,I8),"дози","доз"))</f>
        <v>доза</v>
      </c>
      <c r="K8" s="132"/>
      <c r="L8" s="67"/>
      <c r="M8" s="67"/>
      <c r="N8" s="67"/>
      <c r="O8" s="67"/>
      <c r="P8" s="68"/>
      <c r="Q8" s="68"/>
      <c r="R8" s="72"/>
      <c r="S8" s="67"/>
      <c r="T8" s="68"/>
      <c r="U8" s="67"/>
      <c r="V8" s="67"/>
    </row>
    <row r="9" spans="1:28" ht="15.6" x14ac:dyDescent="0.3">
      <c r="A9" s="67"/>
      <c r="B9" s="67"/>
      <c r="C9" s="67"/>
      <c r="D9" s="67"/>
      <c r="E9" s="67"/>
      <c r="F9" s="67"/>
      <c r="G9" s="68"/>
      <c r="H9" s="68"/>
      <c r="I9" s="72"/>
      <c r="J9" s="3"/>
      <c r="K9" s="3"/>
      <c r="L9" s="67"/>
      <c r="M9" s="67"/>
      <c r="N9" s="67"/>
      <c r="O9" s="67"/>
      <c r="P9" s="68"/>
      <c r="Q9" s="68"/>
      <c r="R9" s="72"/>
      <c r="S9" s="67"/>
      <c r="T9" s="68"/>
      <c r="U9" s="67"/>
      <c r="V9" s="67"/>
    </row>
    <row r="11" spans="1:28" x14ac:dyDescent="0.3">
      <c r="A11" t="s">
        <v>200</v>
      </c>
      <c r="B11" t="s">
        <v>265</v>
      </c>
    </row>
    <row r="12" spans="1:28" ht="15.6" x14ac:dyDescent="0.3">
      <c r="B12" t="s">
        <v>266</v>
      </c>
      <c r="L12" s="67" t="s">
        <v>74</v>
      </c>
      <c r="M12" s="67"/>
      <c r="N12" s="67"/>
      <c r="O12" s="67"/>
      <c r="P12" s="67"/>
      <c r="Q12" s="68"/>
      <c r="R12" s="68"/>
      <c r="S12" s="72" t="s">
        <v>267</v>
      </c>
      <c r="T12" s="132" t="str">
        <f>IF(COUNTIF(ДОЗА,S12),"доза",IF(COUNTIF(ДОЗИ,S12),"дози","доз"))</f>
        <v>доз</v>
      </c>
      <c r="U12" s="132"/>
    </row>
    <row r="14" spans="1:28" x14ac:dyDescent="0.3">
      <c r="A14" s="197">
        <v>1</v>
      </c>
      <c r="B14" s="199" t="s">
        <v>262</v>
      </c>
      <c r="C14" s="200"/>
      <c r="D14" s="200"/>
      <c r="E14" s="200"/>
      <c r="F14" s="200"/>
      <c r="G14" s="200"/>
      <c r="H14" s="200"/>
      <c r="I14" s="200"/>
      <c r="J14" s="200"/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1"/>
    </row>
    <row r="15" spans="1:28" x14ac:dyDescent="0.3">
      <c r="A15" s="198"/>
      <c r="B15" s="202" t="s">
        <v>277</v>
      </c>
      <c r="C15" s="203"/>
      <c r="D15" s="203"/>
      <c r="E15" s="203"/>
      <c r="F15" s="203"/>
      <c r="G15" s="203"/>
      <c r="H15" s="203"/>
      <c r="I15" s="204"/>
      <c r="J15" s="202" t="s">
        <v>255</v>
      </c>
      <c r="K15" s="203"/>
      <c r="L15" s="203"/>
      <c r="M15" s="203"/>
      <c r="N15" s="203"/>
      <c r="O15" s="204"/>
      <c r="P15" s="202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4"/>
    </row>
    <row r="16" spans="1:28" x14ac:dyDescent="0.3">
      <c r="A16" s="197">
        <v>2</v>
      </c>
      <c r="B16" s="202"/>
      <c r="C16" s="203"/>
      <c r="D16" s="203"/>
      <c r="E16" s="203"/>
      <c r="F16" s="203"/>
      <c r="G16" s="203"/>
      <c r="H16" s="203"/>
      <c r="I16" s="203"/>
      <c r="J16" s="203"/>
      <c r="K16" s="203"/>
      <c r="L16" s="203"/>
      <c r="M16" s="203"/>
      <c r="N16" s="203"/>
      <c r="O16" s="203"/>
      <c r="P16" s="203"/>
      <c r="Q16" s="203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4"/>
    </row>
    <row r="17" spans="1:28" x14ac:dyDescent="0.3">
      <c r="A17" s="198"/>
      <c r="B17" s="202" t="s">
        <v>277</v>
      </c>
      <c r="C17" s="203"/>
      <c r="D17" s="203"/>
      <c r="E17" s="203"/>
      <c r="F17" s="203"/>
      <c r="G17" s="203"/>
      <c r="H17" s="203"/>
      <c r="I17" s="204"/>
      <c r="J17" s="202"/>
      <c r="K17" s="203"/>
      <c r="L17" s="203"/>
      <c r="M17" s="203"/>
      <c r="N17" s="203"/>
      <c r="O17" s="204"/>
      <c r="P17" s="202"/>
      <c r="Q17" s="203"/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4"/>
    </row>
    <row r="18" spans="1:28" x14ac:dyDescent="0.3">
      <c r="A18" s="197">
        <v>3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 spans="1:28" x14ac:dyDescent="0.3">
      <c r="A19" s="198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 spans="1:28" x14ac:dyDescent="0.3">
      <c r="A20" s="197">
        <v>4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 spans="1:28" x14ac:dyDescent="0.3">
      <c r="A21" s="198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 spans="1:28" x14ac:dyDescent="0.3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</row>
  </sheetData>
  <mergeCells count="19">
    <mergeCell ref="M4:O4"/>
    <mergeCell ref="T4:V4"/>
    <mergeCell ref="J5:K5"/>
    <mergeCell ref="M7:O7"/>
    <mergeCell ref="T7:V7"/>
    <mergeCell ref="J8:K8"/>
    <mergeCell ref="T12:U12"/>
    <mergeCell ref="A14:A15"/>
    <mergeCell ref="A16:A17"/>
    <mergeCell ref="A18:A19"/>
    <mergeCell ref="B16:AB16"/>
    <mergeCell ref="B17:I17"/>
    <mergeCell ref="J17:O17"/>
    <mergeCell ref="P17:AB17"/>
    <mergeCell ref="A20:A21"/>
    <mergeCell ref="B14:AB14"/>
    <mergeCell ref="P15:AB15"/>
    <mergeCell ref="J15:O15"/>
    <mergeCell ref="B15:I15"/>
  </mergeCells>
  <phoneticPr fontId="30" type="noConversion"/>
  <dataValidations count="3">
    <dataValidation type="list" allowBlank="1" showInputMessage="1" showErrorMessage="1" sqref="B14:AB14 B16:AB16">
      <formula1>INDIRECT("Вакцини[#Заголовки]")</formula1>
    </dataValidation>
    <dataValidation type="list" allowBlank="1" showInputMessage="1" showErrorMessage="1" sqref="J15:O15">
      <formula1>INDIRECT("Вакцини["&amp;$B14&amp;"]")</formula1>
    </dataValidation>
    <dataValidation type="list" allowBlank="1" showInputMessage="1" showErrorMessage="1" sqref="J17:O17">
      <formula1>INDIRECT("Вакцини["&amp;$B11&amp;"]")</formula1>
    </dataValidation>
  </dataValidations>
  <pageMargins left="0.70866141732283472" right="0" top="0" bottom="0" header="0" footer="0.31496062992125984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I27"/>
  <sheetViews>
    <sheetView workbookViewId="0">
      <selection activeCell="F11" sqref="F11"/>
    </sheetView>
  </sheetViews>
  <sheetFormatPr defaultColWidth="9.109375" defaultRowHeight="14.4" x14ac:dyDescent="0.3"/>
  <cols>
    <col min="1" max="1" width="5.5546875" style="82" customWidth="1"/>
    <col min="2" max="2" width="39.6640625" style="82" bestFit="1" customWidth="1"/>
    <col min="3" max="3" width="22.5546875" style="82" customWidth="1"/>
    <col min="4" max="5" width="9.109375" style="82"/>
    <col min="6" max="6" width="33" style="82" customWidth="1"/>
    <col min="7" max="7" width="33.6640625" style="82" customWidth="1"/>
    <col min="8" max="8" width="31.5546875" style="82" customWidth="1"/>
    <col min="9" max="9" width="34.5546875" style="82" bestFit="1" customWidth="1"/>
    <col min="10" max="16384" width="9.109375" style="82"/>
  </cols>
  <sheetData>
    <row r="2" spans="1:9" x14ac:dyDescent="0.3">
      <c r="B2" s="79" t="s">
        <v>278</v>
      </c>
      <c r="F2" s="83" t="s">
        <v>278</v>
      </c>
      <c r="G2" s="83" t="s">
        <v>252</v>
      </c>
      <c r="H2" s="83" t="s">
        <v>263</v>
      </c>
      <c r="I2" s="83" t="s">
        <v>259</v>
      </c>
    </row>
    <row r="3" spans="1:9" x14ac:dyDescent="0.3">
      <c r="B3" s="79" t="s">
        <v>252</v>
      </c>
      <c r="F3" s="79" t="s">
        <v>253</v>
      </c>
      <c r="G3" s="79" t="s">
        <v>258</v>
      </c>
      <c r="H3" s="79" t="s">
        <v>256</v>
      </c>
      <c r="I3" s="86"/>
    </row>
    <row r="4" spans="1:9" x14ac:dyDescent="0.3">
      <c r="B4" s="79" t="s">
        <v>251</v>
      </c>
      <c r="F4" s="79" t="s">
        <v>254</v>
      </c>
      <c r="G4" s="79"/>
      <c r="H4" s="79" t="s">
        <v>257</v>
      </c>
      <c r="I4" s="86"/>
    </row>
    <row r="5" spans="1:9" x14ac:dyDescent="0.3">
      <c r="B5" s="79" t="s">
        <v>259</v>
      </c>
      <c r="F5" s="79" t="s">
        <v>255</v>
      </c>
      <c r="G5" s="79"/>
      <c r="H5" s="79"/>
      <c r="I5" s="86"/>
    </row>
    <row r="6" spans="1:9" x14ac:dyDescent="0.3">
      <c r="B6" s="79" t="s">
        <v>259</v>
      </c>
    </row>
    <row r="7" spans="1:9" x14ac:dyDescent="0.3">
      <c r="B7" s="79" t="s">
        <v>260</v>
      </c>
    </row>
    <row r="8" spans="1:9" x14ac:dyDescent="0.3">
      <c r="B8" s="79" t="s">
        <v>261</v>
      </c>
    </row>
    <row r="10" spans="1:9" x14ac:dyDescent="0.3">
      <c r="A10" s="84"/>
      <c r="B10" s="80" t="s">
        <v>268</v>
      </c>
      <c r="C10" s="80" t="s">
        <v>264</v>
      </c>
      <c r="F10" s="79"/>
    </row>
    <row r="11" spans="1:9" x14ac:dyDescent="0.3">
      <c r="A11" s="85">
        <v>1</v>
      </c>
      <c r="B11" s="84" t="s">
        <v>252</v>
      </c>
      <c r="C11" s="84" t="s">
        <v>258</v>
      </c>
    </row>
    <row r="12" spans="1:9" x14ac:dyDescent="0.3">
      <c r="A12" s="85">
        <v>2</v>
      </c>
      <c r="B12" s="84" t="s">
        <v>259</v>
      </c>
      <c r="C12" s="84"/>
    </row>
    <row r="13" spans="1:9" x14ac:dyDescent="0.3">
      <c r="A13" s="85">
        <v>3</v>
      </c>
      <c r="B13" s="84"/>
      <c r="C13" s="84"/>
    </row>
    <row r="14" spans="1:9" x14ac:dyDescent="0.3">
      <c r="A14" s="85">
        <v>4</v>
      </c>
      <c r="B14" s="84"/>
      <c r="C14" s="84"/>
    </row>
    <row r="16" spans="1:9" x14ac:dyDescent="0.3">
      <c r="C16" s="79" t="s">
        <v>269</v>
      </c>
    </row>
    <row r="17" spans="3:3" x14ac:dyDescent="0.3">
      <c r="C17" s="81" t="s">
        <v>270</v>
      </c>
    </row>
    <row r="18" spans="3:3" x14ac:dyDescent="0.3">
      <c r="C18" s="79" t="s">
        <v>279</v>
      </c>
    </row>
    <row r="19" spans="3:3" x14ac:dyDescent="0.3">
      <c r="C19" s="79" t="s">
        <v>280</v>
      </c>
    </row>
    <row r="20" spans="3:3" x14ac:dyDescent="0.3">
      <c r="C20" s="81" t="s">
        <v>271</v>
      </c>
    </row>
    <row r="21" spans="3:3" x14ac:dyDescent="0.3">
      <c r="C21" s="79" t="s">
        <v>281</v>
      </c>
    </row>
    <row r="22" spans="3:3" x14ac:dyDescent="0.3">
      <c r="C22" s="79" t="s">
        <v>272</v>
      </c>
    </row>
    <row r="23" spans="3:3" x14ac:dyDescent="0.3">
      <c r="C23" s="79" t="s">
        <v>273</v>
      </c>
    </row>
    <row r="24" spans="3:3" x14ac:dyDescent="0.3">
      <c r="C24" s="79" t="s">
        <v>282</v>
      </c>
    </row>
    <row r="25" spans="3:3" x14ac:dyDescent="0.3">
      <c r="C25" s="79" t="s">
        <v>274</v>
      </c>
    </row>
    <row r="26" spans="3:3" x14ac:dyDescent="0.3">
      <c r="C26" s="79" t="s">
        <v>275</v>
      </c>
    </row>
    <row r="27" spans="3:3" x14ac:dyDescent="0.3">
      <c r="C27" s="79" t="s">
        <v>276</v>
      </c>
    </row>
  </sheetData>
  <dataValidations count="2">
    <dataValidation type="list" allowBlank="1" showInputMessage="1" showErrorMessage="1" sqref="C11:C14">
      <formula1>INDIRECT("Вакцини["&amp;$B11&amp;"]")</formula1>
    </dataValidation>
    <dataValidation type="list" allowBlank="1" showInputMessage="1" showErrorMessage="1" sqref="B11:B14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N5"/>
  <sheetViews>
    <sheetView topLeftCell="E1" workbookViewId="0">
      <selection activeCell="K10" sqref="K10"/>
    </sheetView>
  </sheetViews>
  <sheetFormatPr defaultRowHeight="14.4" x14ac:dyDescent="0.3"/>
  <cols>
    <col min="2" max="2" width="23.33203125" customWidth="1"/>
    <col min="3" max="3" width="21.44140625" customWidth="1"/>
    <col min="4" max="4" width="29.88671875" customWidth="1"/>
    <col min="5" max="5" width="21.44140625" customWidth="1"/>
    <col min="6" max="6" width="20.5546875" customWidth="1"/>
    <col min="7" max="7" width="21" customWidth="1"/>
    <col min="8" max="8" width="22" customWidth="1"/>
    <col min="9" max="9" width="36.109375" bestFit="1" customWidth="1"/>
    <col min="10" max="10" width="19.109375" customWidth="1"/>
    <col min="11" max="11" width="23.6640625" customWidth="1"/>
    <col min="12" max="12" width="16.88671875" customWidth="1"/>
    <col min="13" max="13" width="16.6640625" customWidth="1"/>
    <col min="14" max="14" width="17.44140625" customWidth="1"/>
  </cols>
  <sheetData>
    <row r="1" spans="2:14" x14ac:dyDescent="0.3">
      <c r="B1" s="87" t="s">
        <v>303</v>
      </c>
      <c r="C1" s="87" t="s">
        <v>302</v>
      </c>
      <c r="D1" s="87" t="s">
        <v>304</v>
      </c>
      <c r="E1" s="88" t="s">
        <v>300</v>
      </c>
      <c r="F1" s="88" t="s">
        <v>299</v>
      </c>
      <c r="G1" s="88" t="s">
        <v>297</v>
      </c>
      <c r="H1" s="88" t="s">
        <v>298</v>
      </c>
      <c r="I1" s="88" t="s">
        <v>290</v>
      </c>
      <c r="J1" s="88" t="s">
        <v>294</v>
      </c>
      <c r="K1" s="89" t="s">
        <v>306</v>
      </c>
      <c r="L1" s="89" t="s">
        <v>309</v>
      </c>
      <c r="M1" s="89" t="s">
        <v>310</v>
      </c>
      <c r="N1" s="89" t="s">
        <v>329</v>
      </c>
    </row>
    <row r="2" spans="2:14" x14ac:dyDescent="0.3">
      <c r="B2" s="90" t="s">
        <v>278</v>
      </c>
      <c r="C2" s="90" t="s">
        <v>252</v>
      </c>
      <c r="D2" s="90" t="s">
        <v>301</v>
      </c>
      <c r="E2" s="90" t="s">
        <v>259</v>
      </c>
      <c r="F2" s="90" t="s">
        <v>283</v>
      </c>
      <c r="G2" s="90" t="s">
        <v>261</v>
      </c>
      <c r="H2" s="90" t="s">
        <v>288</v>
      </c>
      <c r="I2" s="90" t="s">
        <v>291</v>
      </c>
      <c r="J2" s="90" t="s">
        <v>289</v>
      </c>
      <c r="K2" s="90" t="s">
        <v>305</v>
      </c>
      <c r="L2" s="90" t="s">
        <v>308</v>
      </c>
      <c r="M2" s="90" t="s">
        <v>311</v>
      </c>
      <c r="N2" s="90" t="s">
        <v>330</v>
      </c>
    </row>
    <row r="3" spans="2:14" x14ac:dyDescent="0.3">
      <c r="B3" s="79" t="s">
        <v>254</v>
      </c>
      <c r="C3" s="79" t="s">
        <v>258</v>
      </c>
      <c r="D3" s="79" t="s">
        <v>257</v>
      </c>
      <c r="E3" s="86" t="s">
        <v>285</v>
      </c>
      <c r="F3" s="86" t="s">
        <v>284</v>
      </c>
      <c r="G3" s="86" t="s">
        <v>286</v>
      </c>
      <c r="H3" s="86" t="s">
        <v>334</v>
      </c>
      <c r="I3" s="86" t="s">
        <v>292</v>
      </c>
      <c r="J3" s="86" t="s">
        <v>295</v>
      </c>
      <c r="K3" s="86" t="s">
        <v>307</v>
      </c>
      <c r="L3" s="86" t="s">
        <v>312</v>
      </c>
      <c r="M3" s="86" t="s">
        <v>314</v>
      </c>
      <c r="N3" s="86" t="s">
        <v>331</v>
      </c>
    </row>
    <row r="4" spans="2:14" x14ac:dyDescent="0.3">
      <c r="B4" s="79" t="s">
        <v>255</v>
      </c>
      <c r="C4" s="79"/>
      <c r="D4" s="79" t="s">
        <v>256</v>
      </c>
      <c r="E4" s="86" t="s">
        <v>332</v>
      </c>
      <c r="F4" s="86"/>
      <c r="G4" s="86" t="s">
        <v>333</v>
      </c>
      <c r="H4" s="86"/>
      <c r="I4" s="86" t="s">
        <v>293</v>
      </c>
      <c r="J4" s="86" t="s">
        <v>296</v>
      </c>
      <c r="K4" s="86" t="s">
        <v>313</v>
      </c>
      <c r="L4" s="86"/>
      <c r="M4" s="86"/>
      <c r="N4" s="86"/>
    </row>
    <row r="5" spans="2:14" x14ac:dyDescent="0.3">
      <c r="B5" s="79" t="s">
        <v>253</v>
      </c>
      <c r="C5" s="79"/>
      <c r="D5" s="79"/>
      <c r="E5" s="86"/>
      <c r="F5" s="86"/>
      <c r="G5" s="86" t="s">
        <v>287</v>
      </c>
      <c r="H5" s="86"/>
      <c r="I5" s="86"/>
      <c r="J5" s="86"/>
      <c r="K5" s="86"/>
      <c r="L5" s="86"/>
      <c r="M5" s="86"/>
      <c r="N5" s="86"/>
    </row>
  </sheetData>
  <phoneticPr fontId="30" type="noConversion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E6"/>
  <sheetViews>
    <sheetView workbookViewId="0">
      <selection activeCell="C9" sqref="C9"/>
    </sheetView>
  </sheetViews>
  <sheetFormatPr defaultRowHeight="14.4" x14ac:dyDescent="0.3"/>
  <cols>
    <col min="2" max="2" width="18.88671875" customWidth="1"/>
    <col min="3" max="3" width="18.33203125" customWidth="1"/>
    <col min="4" max="4" width="19.5546875" customWidth="1"/>
    <col min="5" max="5" width="18" customWidth="1"/>
  </cols>
  <sheetData>
    <row r="2" spans="2:5" x14ac:dyDescent="0.3">
      <c r="B2" s="92" t="s">
        <v>316</v>
      </c>
      <c r="C2" s="92" t="s">
        <v>323</v>
      </c>
      <c r="D2" s="92" t="s">
        <v>320</v>
      </c>
      <c r="E2" s="92" t="s">
        <v>328</v>
      </c>
    </row>
    <row r="3" spans="2:5" x14ac:dyDescent="0.3">
      <c r="B3" s="91" t="s">
        <v>315</v>
      </c>
      <c r="C3" s="91" t="s">
        <v>319</v>
      </c>
      <c r="D3" s="91" t="s">
        <v>318</v>
      </c>
      <c r="E3" s="91" t="s">
        <v>326</v>
      </c>
    </row>
    <row r="4" spans="2:5" x14ac:dyDescent="0.3">
      <c r="B4" s="79" t="s">
        <v>317</v>
      </c>
      <c r="C4" s="79" t="s">
        <v>321</v>
      </c>
      <c r="D4" s="79" t="s">
        <v>324</v>
      </c>
      <c r="E4" s="79" t="s">
        <v>327</v>
      </c>
    </row>
    <row r="5" spans="2:5" x14ac:dyDescent="0.3">
      <c r="B5" s="79" t="s">
        <v>335</v>
      </c>
      <c r="C5" s="79" t="s">
        <v>322</v>
      </c>
      <c r="D5" s="79" t="s">
        <v>325</v>
      </c>
      <c r="E5" s="79"/>
    </row>
    <row r="6" spans="2:5" x14ac:dyDescent="0.3">
      <c r="B6" s="79"/>
    </row>
  </sheetData>
  <phoneticPr fontId="30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E6"/>
  <sheetViews>
    <sheetView workbookViewId="0">
      <selection activeCell="D10" sqref="D10"/>
    </sheetView>
  </sheetViews>
  <sheetFormatPr defaultRowHeight="14.4" x14ac:dyDescent="0.3"/>
  <cols>
    <col min="2" max="2" width="18.44140625" customWidth="1"/>
    <col min="3" max="3" width="19.5546875" customWidth="1"/>
    <col min="4" max="4" width="17.6640625" customWidth="1"/>
    <col min="5" max="5" width="19.109375" customWidth="1"/>
  </cols>
  <sheetData>
    <row r="2" spans="2:5" x14ac:dyDescent="0.3">
      <c r="B2" s="88" t="s">
        <v>339</v>
      </c>
      <c r="C2" s="88" t="s">
        <v>344</v>
      </c>
      <c r="D2" s="88" t="s">
        <v>349</v>
      </c>
      <c r="E2" s="88" t="s">
        <v>336</v>
      </c>
    </row>
    <row r="3" spans="2:5" x14ac:dyDescent="0.3">
      <c r="B3" s="90" t="s">
        <v>340</v>
      </c>
      <c r="C3" s="90" t="s">
        <v>345</v>
      </c>
      <c r="D3" s="94" t="s">
        <v>350</v>
      </c>
      <c r="E3" s="94" t="s">
        <v>337</v>
      </c>
    </row>
    <row r="4" spans="2:5" x14ac:dyDescent="0.3">
      <c r="B4" s="95" t="s">
        <v>341</v>
      </c>
      <c r="C4" s="95" t="s">
        <v>346</v>
      </c>
      <c r="D4" s="93" t="s">
        <v>351</v>
      </c>
      <c r="E4" s="93" t="s">
        <v>338</v>
      </c>
    </row>
    <row r="5" spans="2:5" x14ac:dyDescent="0.3">
      <c r="B5" s="95" t="s">
        <v>342</v>
      </c>
      <c r="C5" s="95" t="s">
        <v>347</v>
      </c>
      <c r="D5" s="93"/>
      <c r="E5" s="93"/>
    </row>
    <row r="6" spans="2:5" x14ac:dyDescent="0.3">
      <c r="B6" s="95" t="s">
        <v>343</v>
      </c>
      <c r="C6" s="95" t="s">
        <v>348</v>
      </c>
      <c r="D6" s="93"/>
      <c r="E6" s="93"/>
    </row>
  </sheetData>
  <phoneticPr fontId="30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zoomScaleNormal="100" workbookViewId="0">
      <selection activeCell="W16" sqref="W16:AA16"/>
    </sheetView>
  </sheetViews>
  <sheetFormatPr defaultColWidth="8.6640625" defaultRowHeight="14.4" x14ac:dyDescent="0.3"/>
  <cols>
    <col min="1" max="40" width="3.6640625" customWidth="1"/>
  </cols>
  <sheetData>
    <row r="1" spans="1:35" ht="18" x14ac:dyDescent="0.3">
      <c r="A1" s="124" t="s">
        <v>23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</row>
    <row r="2" spans="1:35" ht="18" x14ac:dyDescent="0.3">
      <c r="A2" s="124" t="s">
        <v>24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</row>
    <row r="3" spans="1:35" ht="18" x14ac:dyDescent="0.3">
      <c r="B3" s="48"/>
      <c r="C3" s="48"/>
      <c r="D3" s="48"/>
      <c r="E3" s="48"/>
      <c r="F3" s="48"/>
      <c r="G3" s="48"/>
      <c r="H3" s="48"/>
      <c r="I3" s="48"/>
      <c r="J3" s="48"/>
      <c r="K3" s="48"/>
      <c r="L3" s="48" t="s">
        <v>184</v>
      </c>
      <c r="M3" s="140" t="s">
        <v>365</v>
      </c>
      <c r="N3" s="140"/>
      <c r="O3" s="140"/>
      <c r="P3" s="140"/>
      <c r="Q3" s="140"/>
      <c r="R3" s="140"/>
      <c r="S3" s="140">
        <v>2022</v>
      </c>
      <c r="T3" s="140"/>
      <c r="U3" s="49"/>
      <c r="V3" s="49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</row>
    <row r="4" spans="1:35" ht="15" customHeight="1" x14ac:dyDescent="0.3">
      <c r="A4" s="125" t="s">
        <v>25</v>
      </c>
      <c r="B4" s="125"/>
      <c r="C4" s="125"/>
      <c r="D4" s="125"/>
      <c r="E4" s="125" t="s">
        <v>26</v>
      </c>
      <c r="F4" s="125"/>
      <c r="G4" s="125"/>
      <c r="H4" s="135" t="s">
        <v>27</v>
      </c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25" t="s">
        <v>28</v>
      </c>
      <c r="X4" s="125"/>
      <c r="Y4" s="125"/>
      <c r="Z4" s="125"/>
      <c r="AA4" s="125"/>
      <c r="AB4" s="125" t="s">
        <v>29</v>
      </c>
      <c r="AC4" s="125"/>
      <c r="AD4" s="125"/>
      <c r="AE4" s="125"/>
      <c r="AF4" s="125"/>
      <c r="AG4" s="125"/>
      <c r="AH4" s="125"/>
      <c r="AI4" s="125"/>
    </row>
    <row r="5" spans="1:35" ht="15" customHeight="1" x14ac:dyDescent="0.3">
      <c r="A5" s="125"/>
      <c r="B5" s="125"/>
      <c r="C5" s="125"/>
      <c r="D5" s="125"/>
      <c r="E5" s="125"/>
      <c r="F5" s="125"/>
      <c r="G5" s="125"/>
      <c r="H5" s="125" t="s">
        <v>30</v>
      </c>
      <c r="I5" s="125"/>
      <c r="J5" s="125"/>
      <c r="K5" s="125"/>
      <c r="L5" s="125"/>
      <c r="M5" s="125"/>
      <c r="N5" s="125" t="s">
        <v>31</v>
      </c>
      <c r="O5" s="125"/>
      <c r="P5" s="125"/>
      <c r="Q5" s="135" t="s">
        <v>32</v>
      </c>
      <c r="R5" s="135"/>
      <c r="S5" s="135"/>
      <c r="T5" s="135"/>
      <c r="U5" s="135"/>
      <c r="V5" s="13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</row>
    <row r="6" spans="1:35" ht="15" customHeight="1" x14ac:dyDescent="0.3">
      <c r="A6" s="125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35"/>
      <c r="R6" s="135"/>
      <c r="S6" s="135"/>
      <c r="T6" s="135"/>
      <c r="U6" s="135"/>
      <c r="V6" s="135"/>
      <c r="W6" s="125"/>
      <c r="X6" s="125"/>
      <c r="Y6" s="125"/>
      <c r="Z6" s="125"/>
      <c r="AA6" s="125"/>
      <c r="AB6" s="125" t="s">
        <v>33</v>
      </c>
      <c r="AC6" s="125"/>
      <c r="AD6" s="125"/>
      <c r="AE6" s="125"/>
      <c r="AF6" s="125"/>
      <c r="AG6" s="125" t="s">
        <v>34</v>
      </c>
      <c r="AH6" s="125"/>
      <c r="AI6" s="125"/>
    </row>
    <row r="7" spans="1:35" ht="18.75" customHeight="1" x14ac:dyDescent="0.3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35" t="s">
        <v>35</v>
      </c>
      <c r="R7" s="135"/>
      <c r="S7" s="135"/>
      <c r="T7" s="135" t="s">
        <v>36</v>
      </c>
      <c r="U7" s="135"/>
      <c r="V7" s="13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</row>
    <row r="8" spans="1:35" ht="17.100000000000001" customHeight="1" x14ac:dyDescent="0.3">
      <c r="A8" s="139" t="s">
        <v>37</v>
      </c>
      <c r="B8" s="139"/>
      <c r="C8" s="139"/>
      <c r="D8" s="139"/>
      <c r="E8" s="139" t="s">
        <v>38</v>
      </c>
      <c r="F8" s="139"/>
      <c r="G8" s="139"/>
      <c r="H8" s="139">
        <v>1</v>
      </c>
      <c r="I8" s="139"/>
      <c r="J8" s="139"/>
      <c r="K8" s="139"/>
      <c r="L8" s="139"/>
      <c r="M8" s="139"/>
      <c r="N8" s="139">
        <v>2</v>
      </c>
      <c r="O8" s="139"/>
      <c r="P8" s="139"/>
      <c r="Q8" s="139">
        <v>3</v>
      </c>
      <c r="R8" s="139"/>
      <c r="S8" s="139"/>
      <c r="T8" s="139">
        <v>4</v>
      </c>
      <c r="U8" s="139"/>
      <c r="V8" s="139"/>
      <c r="W8" s="139">
        <v>5</v>
      </c>
      <c r="X8" s="139"/>
      <c r="Y8" s="139"/>
      <c r="Z8" s="139"/>
      <c r="AA8" s="139"/>
      <c r="AB8" s="139">
        <v>6</v>
      </c>
      <c r="AC8" s="139"/>
      <c r="AD8" s="139"/>
      <c r="AE8" s="139"/>
      <c r="AF8" s="139"/>
      <c r="AG8" s="139">
        <v>7</v>
      </c>
      <c r="AH8" s="139"/>
      <c r="AI8" s="139"/>
    </row>
    <row r="9" spans="1:35" ht="15" customHeight="1" x14ac:dyDescent="0.3">
      <c r="A9" s="138" t="s">
        <v>39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</row>
    <row r="10" spans="1:35" ht="17.100000000000001" customHeight="1" x14ac:dyDescent="0.3">
      <c r="A10" s="134" t="s">
        <v>40</v>
      </c>
      <c r="B10" s="134"/>
      <c r="C10" s="134"/>
      <c r="D10" s="134"/>
      <c r="E10" s="135">
        <v>1103</v>
      </c>
      <c r="F10" s="135"/>
      <c r="G10" s="135"/>
      <c r="H10" s="136" t="s">
        <v>41</v>
      </c>
      <c r="I10" s="136"/>
      <c r="J10" s="136"/>
      <c r="K10" s="136"/>
      <c r="L10" s="136"/>
      <c r="M10" s="136"/>
      <c r="N10" s="136" t="s">
        <v>41</v>
      </c>
      <c r="O10" s="136"/>
      <c r="P10" s="136"/>
      <c r="Q10" s="136" t="s">
        <v>41</v>
      </c>
      <c r="R10" s="136"/>
      <c r="S10" s="136"/>
      <c r="T10" s="136" t="s">
        <v>41</v>
      </c>
      <c r="U10" s="136"/>
      <c r="V10" s="136"/>
      <c r="W10" s="136" t="s">
        <v>41</v>
      </c>
      <c r="X10" s="136"/>
      <c r="Y10" s="136"/>
      <c r="Z10" s="136"/>
      <c r="AA10" s="136"/>
      <c r="AB10" s="136" t="s">
        <v>41</v>
      </c>
      <c r="AC10" s="136"/>
      <c r="AD10" s="136"/>
      <c r="AE10" s="136"/>
      <c r="AF10" s="136"/>
      <c r="AG10" s="136" t="s">
        <v>41</v>
      </c>
      <c r="AH10" s="136"/>
      <c r="AI10" s="136"/>
    </row>
    <row r="11" spans="1:35" ht="17.100000000000001" customHeight="1" x14ac:dyDescent="0.3">
      <c r="A11" s="134" t="s">
        <v>42</v>
      </c>
      <c r="B11" s="134"/>
      <c r="C11" s="134"/>
      <c r="D11" s="134"/>
      <c r="E11" s="135">
        <v>1511</v>
      </c>
      <c r="F11" s="135"/>
      <c r="G11" s="135"/>
      <c r="H11" s="136">
        <v>1</v>
      </c>
      <c r="I11" s="136"/>
      <c r="J11" s="136"/>
      <c r="K11" s="136"/>
      <c r="L11" s="136"/>
      <c r="M11" s="136"/>
      <c r="N11" s="136">
        <v>1</v>
      </c>
      <c r="O11" s="136"/>
      <c r="P11" s="136"/>
      <c r="Q11" s="136" t="s">
        <v>41</v>
      </c>
      <c r="R11" s="136"/>
      <c r="S11" s="136"/>
      <c r="T11" s="136" t="s">
        <v>41</v>
      </c>
      <c r="U11" s="136"/>
      <c r="V11" s="136"/>
      <c r="W11" s="136">
        <v>1</v>
      </c>
      <c r="X11" s="136"/>
      <c r="Y11" s="136"/>
      <c r="Z11" s="136"/>
      <c r="AA11" s="136"/>
      <c r="AB11" s="136" t="s">
        <v>41</v>
      </c>
      <c r="AC11" s="136"/>
      <c r="AD11" s="136"/>
      <c r="AE11" s="136"/>
      <c r="AF11" s="136"/>
      <c r="AG11" s="136" t="s">
        <v>41</v>
      </c>
      <c r="AH11" s="136"/>
      <c r="AI11" s="136"/>
    </row>
    <row r="12" spans="1:35" ht="17.100000000000001" customHeight="1" x14ac:dyDescent="0.3">
      <c r="A12" s="134" t="s">
        <v>43</v>
      </c>
      <c r="B12" s="134"/>
      <c r="C12" s="134"/>
      <c r="D12" s="134"/>
      <c r="E12" s="135">
        <v>1711</v>
      </c>
      <c r="F12" s="135"/>
      <c r="G12" s="135"/>
      <c r="H12" s="136" t="s">
        <v>41</v>
      </c>
      <c r="I12" s="136"/>
      <c r="J12" s="136"/>
      <c r="K12" s="136"/>
      <c r="L12" s="136"/>
      <c r="M12" s="136"/>
      <c r="N12" s="136" t="s">
        <v>41</v>
      </c>
      <c r="O12" s="136"/>
      <c r="P12" s="136"/>
      <c r="Q12" s="136" t="s">
        <v>41</v>
      </c>
      <c r="R12" s="136"/>
      <c r="S12" s="136"/>
      <c r="T12" s="136" t="s">
        <v>41</v>
      </c>
      <c r="U12" s="136"/>
      <c r="V12" s="136"/>
      <c r="W12" s="136" t="s">
        <v>41</v>
      </c>
      <c r="X12" s="136"/>
      <c r="Y12" s="136"/>
      <c r="Z12" s="136"/>
      <c r="AA12" s="136"/>
      <c r="AB12" s="136" t="s">
        <v>41</v>
      </c>
      <c r="AC12" s="136"/>
      <c r="AD12" s="136"/>
      <c r="AE12" s="136"/>
      <c r="AF12" s="136"/>
      <c r="AG12" s="136" t="s">
        <v>41</v>
      </c>
      <c r="AH12" s="136"/>
      <c r="AI12" s="136"/>
    </row>
    <row r="13" spans="1:35" ht="17.100000000000001" customHeight="1" x14ac:dyDescent="0.3">
      <c r="A13" s="134" t="s">
        <v>44</v>
      </c>
      <c r="B13" s="134"/>
      <c r="C13" s="134"/>
      <c r="D13" s="134"/>
      <c r="E13" s="135">
        <v>1657</v>
      </c>
      <c r="F13" s="135"/>
      <c r="G13" s="135"/>
      <c r="H13" s="136" t="s">
        <v>41</v>
      </c>
      <c r="I13" s="136"/>
      <c r="J13" s="136"/>
      <c r="K13" s="136"/>
      <c r="L13" s="136"/>
      <c r="M13" s="136"/>
      <c r="N13" s="136" t="s">
        <v>41</v>
      </c>
      <c r="O13" s="136"/>
      <c r="P13" s="136"/>
      <c r="Q13" s="136" t="s">
        <v>41</v>
      </c>
      <c r="R13" s="136"/>
      <c r="S13" s="136"/>
      <c r="T13" s="136" t="s">
        <v>41</v>
      </c>
      <c r="U13" s="136"/>
      <c r="V13" s="136"/>
      <c r="W13" s="136" t="s">
        <v>41</v>
      </c>
      <c r="X13" s="136"/>
      <c r="Y13" s="136"/>
      <c r="Z13" s="136"/>
      <c r="AA13" s="136"/>
      <c r="AB13" s="136" t="s">
        <v>41</v>
      </c>
      <c r="AC13" s="136"/>
      <c r="AD13" s="136"/>
      <c r="AE13" s="136"/>
      <c r="AF13" s="136"/>
      <c r="AG13" s="136" t="s">
        <v>41</v>
      </c>
      <c r="AH13" s="136"/>
      <c r="AI13" s="136"/>
    </row>
    <row r="14" spans="1:35" ht="17.100000000000001" customHeight="1" x14ac:dyDescent="0.3">
      <c r="A14" s="134" t="s">
        <v>45</v>
      </c>
      <c r="B14" s="134"/>
      <c r="C14" s="134"/>
      <c r="D14" s="134"/>
      <c r="E14" s="135">
        <v>1502</v>
      </c>
      <c r="F14" s="135"/>
      <c r="G14" s="135"/>
      <c r="H14" s="136" t="s">
        <v>41</v>
      </c>
      <c r="I14" s="136"/>
      <c r="J14" s="136"/>
      <c r="K14" s="136"/>
      <c r="L14" s="136"/>
      <c r="M14" s="136"/>
      <c r="N14" s="136" t="s">
        <v>41</v>
      </c>
      <c r="O14" s="136"/>
      <c r="P14" s="136"/>
      <c r="Q14" s="136" t="s">
        <v>41</v>
      </c>
      <c r="R14" s="136"/>
      <c r="S14" s="136"/>
      <c r="T14" s="136" t="s">
        <v>41</v>
      </c>
      <c r="U14" s="136"/>
      <c r="V14" s="136"/>
      <c r="W14" s="136" t="s">
        <v>41</v>
      </c>
      <c r="X14" s="136"/>
      <c r="Y14" s="136"/>
      <c r="Z14" s="136"/>
      <c r="AA14" s="136"/>
      <c r="AB14" s="136" t="s">
        <v>41</v>
      </c>
      <c r="AC14" s="136"/>
      <c r="AD14" s="136"/>
      <c r="AE14" s="136"/>
      <c r="AF14" s="136"/>
      <c r="AG14" s="136" t="s">
        <v>41</v>
      </c>
      <c r="AH14" s="136"/>
      <c r="AI14" s="136"/>
    </row>
    <row r="15" spans="1:35" ht="17.100000000000001" customHeight="1" x14ac:dyDescent="0.3">
      <c r="A15" s="134" t="s">
        <v>46</v>
      </c>
      <c r="B15" s="134"/>
      <c r="C15" s="134"/>
      <c r="D15" s="134"/>
      <c r="E15" s="135">
        <v>1310</v>
      </c>
      <c r="F15" s="135"/>
      <c r="G15" s="135"/>
      <c r="H15" s="136" t="s">
        <v>41</v>
      </c>
      <c r="I15" s="136"/>
      <c r="J15" s="136"/>
      <c r="K15" s="136"/>
      <c r="L15" s="136"/>
      <c r="M15" s="136"/>
      <c r="N15" s="136" t="s">
        <v>41</v>
      </c>
      <c r="O15" s="136"/>
      <c r="P15" s="136"/>
      <c r="Q15" s="136" t="s">
        <v>41</v>
      </c>
      <c r="R15" s="136"/>
      <c r="S15" s="136"/>
      <c r="T15" s="136" t="s">
        <v>41</v>
      </c>
      <c r="U15" s="136"/>
      <c r="V15" s="136"/>
      <c r="W15" s="136" t="s">
        <v>41</v>
      </c>
      <c r="X15" s="136"/>
      <c r="Y15" s="136"/>
      <c r="Z15" s="136"/>
      <c r="AA15" s="136"/>
      <c r="AB15" s="136" t="s">
        <v>41</v>
      </c>
      <c r="AC15" s="136"/>
      <c r="AD15" s="136"/>
      <c r="AE15" s="136"/>
      <c r="AF15" s="136"/>
      <c r="AG15" s="136" t="s">
        <v>41</v>
      </c>
      <c r="AH15" s="136"/>
      <c r="AI15" s="136"/>
    </row>
    <row r="16" spans="1:35" ht="17.100000000000001" customHeight="1" x14ac:dyDescent="0.3">
      <c r="A16" s="134" t="s">
        <v>47</v>
      </c>
      <c r="B16" s="134"/>
      <c r="C16" s="134"/>
      <c r="D16" s="134"/>
      <c r="E16" s="135">
        <v>1409</v>
      </c>
      <c r="F16" s="135"/>
      <c r="G16" s="135"/>
      <c r="H16" s="136" t="s">
        <v>41</v>
      </c>
      <c r="I16" s="136"/>
      <c r="J16" s="136"/>
      <c r="K16" s="136"/>
      <c r="L16" s="136"/>
      <c r="M16" s="136"/>
      <c r="N16" s="136" t="s">
        <v>41</v>
      </c>
      <c r="O16" s="136"/>
      <c r="P16" s="136"/>
      <c r="Q16" s="136" t="s">
        <v>41</v>
      </c>
      <c r="R16" s="136"/>
      <c r="S16" s="136"/>
      <c r="T16" s="136" t="s">
        <v>41</v>
      </c>
      <c r="U16" s="136"/>
      <c r="V16" s="136"/>
      <c r="W16" s="136" t="s">
        <v>41</v>
      </c>
      <c r="X16" s="136"/>
      <c r="Y16" s="136"/>
      <c r="Z16" s="136"/>
      <c r="AA16" s="136"/>
      <c r="AB16" s="136" t="s">
        <v>41</v>
      </c>
      <c r="AC16" s="136"/>
      <c r="AD16" s="136"/>
      <c r="AE16" s="136"/>
      <c r="AF16" s="136"/>
      <c r="AG16" s="136" t="s">
        <v>41</v>
      </c>
      <c r="AH16" s="136"/>
      <c r="AI16" s="136"/>
    </row>
    <row r="17" spans="1:35" ht="17.100000000000001" customHeight="1" x14ac:dyDescent="0.3">
      <c r="A17" s="134" t="s">
        <v>48</v>
      </c>
      <c r="B17" s="134"/>
      <c r="C17" s="134"/>
      <c r="D17" s="134"/>
      <c r="E17" s="135">
        <v>1714</v>
      </c>
      <c r="F17" s="135"/>
      <c r="G17" s="135"/>
      <c r="H17" s="136" t="s">
        <v>41</v>
      </c>
      <c r="I17" s="136"/>
      <c r="J17" s="136"/>
      <c r="K17" s="136"/>
      <c r="L17" s="136"/>
      <c r="M17" s="136"/>
      <c r="N17" s="136" t="s">
        <v>41</v>
      </c>
      <c r="O17" s="136"/>
      <c r="P17" s="136"/>
      <c r="Q17" s="136" t="s">
        <v>41</v>
      </c>
      <c r="R17" s="136"/>
      <c r="S17" s="136"/>
      <c r="T17" s="136" t="s">
        <v>41</v>
      </c>
      <c r="U17" s="136"/>
      <c r="V17" s="136"/>
      <c r="W17" s="136" t="s">
        <v>41</v>
      </c>
      <c r="X17" s="136"/>
      <c r="Y17" s="136"/>
      <c r="Z17" s="136"/>
      <c r="AA17" s="136"/>
      <c r="AB17" s="136" t="s">
        <v>41</v>
      </c>
      <c r="AC17" s="136"/>
      <c r="AD17" s="136"/>
      <c r="AE17" s="136"/>
      <c r="AF17" s="136"/>
      <c r="AG17" s="136" t="s">
        <v>41</v>
      </c>
      <c r="AH17" s="136"/>
      <c r="AI17" s="136"/>
    </row>
    <row r="18" spans="1:35" ht="17.100000000000001" customHeight="1" x14ac:dyDescent="0.3">
      <c r="A18" s="134" t="s">
        <v>49</v>
      </c>
      <c r="B18" s="134"/>
      <c r="C18" s="134"/>
      <c r="D18" s="134"/>
      <c r="E18" s="135">
        <v>1416</v>
      </c>
      <c r="F18" s="135"/>
      <c r="G18" s="135"/>
      <c r="H18" s="136" t="s">
        <v>41</v>
      </c>
      <c r="I18" s="136"/>
      <c r="J18" s="136"/>
      <c r="K18" s="136"/>
      <c r="L18" s="136"/>
      <c r="M18" s="136"/>
      <c r="N18" s="136" t="s">
        <v>41</v>
      </c>
      <c r="O18" s="136"/>
      <c r="P18" s="136"/>
      <c r="Q18" s="136" t="s">
        <v>41</v>
      </c>
      <c r="R18" s="136"/>
      <c r="S18" s="136"/>
      <c r="T18" s="136" t="s">
        <v>41</v>
      </c>
      <c r="U18" s="136"/>
      <c r="V18" s="136"/>
      <c r="W18" s="136" t="s">
        <v>41</v>
      </c>
      <c r="X18" s="136"/>
      <c r="Y18" s="136"/>
      <c r="Z18" s="136"/>
      <c r="AA18" s="136"/>
      <c r="AB18" s="136" t="s">
        <v>41</v>
      </c>
      <c r="AC18" s="136"/>
      <c r="AD18" s="136"/>
      <c r="AE18" s="136"/>
      <c r="AF18" s="136"/>
      <c r="AG18" s="136" t="s">
        <v>41</v>
      </c>
      <c r="AH18" s="136"/>
      <c r="AI18" s="136"/>
    </row>
    <row r="19" spans="1:35" ht="17.100000000000001" customHeight="1" x14ac:dyDescent="0.3">
      <c r="A19" s="134" t="s">
        <v>50</v>
      </c>
      <c r="B19" s="134"/>
      <c r="C19" s="134"/>
      <c r="D19" s="134"/>
      <c r="E19" s="135">
        <v>1641</v>
      </c>
      <c r="F19" s="135"/>
      <c r="G19" s="135"/>
      <c r="H19" s="136" t="s">
        <v>41</v>
      </c>
      <c r="I19" s="136"/>
      <c r="J19" s="136"/>
      <c r="K19" s="136"/>
      <c r="L19" s="136"/>
      <c r="M19" s="136"/>
      <c r="N19" s="136" t="s">
        <v>41</v>
      </c>
      <c r="O19" s="136"/>
      <c r="P19" s="136"/>
      <c r="Q19" s="136" t="s">
        <v>41</v>
      </c>
      <c r="R19" s="136"/>
      <c r="S19" s="136"/>
      <c r="T19" s="136" t="s">
        <v>41</v>
      </c>
      <c r="U19" s="136"/>
      <c r="V19" s="136"/>
      <c r="W19" s="136" t="s">
        <v>41</v>
      </c>
      <c r="X19" s="136"/>
      <c r="Y19" s="136"/>
      <c r="Z19" s="136"/>
      <c r="AA19" s="136"/>
      <c r="AB19" s="136" t="s">
        <v>41</v>
      </c>
      <c r="AC19" s="136"/>
      <c r="AD19" s="136"/>
      <c r="AE19" s="136"/>
      <c r="AF19" s="136"/>
      <c r="AG19" s="136" t="s">
        <v>41</v>
      </c>
      <c r="AH19" s="136"/>
      <c r="AI19" s="136"/>
    </row>
    <row r="20" spans="1:35" ht="15" customHeight="1" x14ac:dyDescent="0.3">
      <c r="A20" s="138" t="s">
        <v>51</v>
      </c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</row>
    <row r="21" spans="1:35" ht="17.100000000000001" customHeight="1" x14ac:dyDescent="0.3">
      <c r="A21" s="134" t="s">
        <v>40</v>
      </c>
      <c r="B21" s="134"/>
      <c r="C21" s="134"/>
      <c r="D21" s="134"/>
      <c r="E21" s="135">
        <v>1103</v>
      </c>
      <c r="F21" s="135"/>
      <c r="G21" s="135"/>
      <c r="H21" s="136" t="s">
        <v>41</v>
      </c>
      <c r="I21" s="136"/>
      <c r="J21" s="136"/>
      <c r="K21" s="136"/>
      <c r="L21" s="136"/>
      <c r="M21" s="136"/>
      <c r="N21" s="136" t="s">
        <v>41</v>
      </c>
      <c r="O21" s="136"/>
      <c r="P21" s="136"/>
      <c r="Q21" s="136" t="s">
        <v>41</v>
      </c>
      <c r="R21" s="136"/>
      <c r="S21" s="136"/>
      <c r="T21" s="136" t="s">
        <v>41</v>
      </c>
      <c r="U21" s="136"/>
      <c r="V21" s="136"/>
      <c r="W21" s="137" t="s">
        <v>41</v>
      </c>
      <c r="X21" s="137"/>
      <c r="Y21" s="137"/>
      <c r="Z21" s="137"/>
      <c r="AA21" s="137"/>
      <c r="AB21" s="137" t="s">
        <v>41</v>
      </c>
      <c r="AC21" s="137"/>
      <c r="AD21" s="137"/>
      <c r="AE21" s="137"/>
      <c r="AF21" s="137"/>
      <c r="AG21" s="137" t="s">
        <v>41</v>
      </c>
      <c r="AH21" s="137"/>
      <c r="AI21" s="137"/>
    </row>
    <row r="22" spans="1:35" ht="17.100000000000001" customHeight="1" x14ac:dyDescent="0.3">
      <c r="A22" s="134" t="s">
        <v>47</v>
      </c>
      <c r="B22" s="134"/>
      <c r="C22" s="134"/>
      <c r="D22" s="134"/>
      <c r="E22" s="135">
        <v>1409</v>
      </c>
      <c r="F22" s="135"/>
      <c r="G22" s="135"/>
      <c r="H22" s="136">
        <v>1</v>
      </c>
      <c r="I22" s="136"/>
      <c r="J22" s="136"/>
      <c r="K22" s="136"/>
      <c r="L22" s="136"/>
      <c r="M22" s="136"/>
      <c r="N22" s="136">
        <v>2</v>
      </c>
      <c r="O22" s="136"/>
      <c r="P22" s="136"/>
      <c r="Q22" s="136" t="s">
        <v>41</v>
      </c>
      <c r="R22" s="136"/>
      <c r="S22" s="136"/>
      <c r="T22" s="136" t="s">
        <v>41</v>
      </c>
      <c r="U22" s="136"/>
      <c r="V22" s="136"/>
      <c r="W22" s="137">
        <v>1</v>
      </c>
      <c r="X22" s="137"/>
      <c r="Y22" s="137"/>
      <c r="Z22" s="137"/>
      <c r="AA22" s="137"/>
      <c r="AB22" s="137" t="s">
        <v>41</v>
      </c>
      <c r="AC22" s="137"/>
      <c r="AD22" s="137"/>
      <c r="AE22" s="137"/>
      <c r="AF22" s="137"/>
      <c r="AG22" s="137" t="s">
        <v>41</v>
      </c>
      <c r="AH22" s="137"/>
      <c r="AI22" s="137"/>
    </row>
    <row r="23" spans="1:35" ht="17.100000000000001" customHeight="1" x14ac:dyDescent="0.3">
      <c r="A23" s="134" t="s">
        <v>52</v>
      </c>
      <c r="B23" s="134"/>
      <c r="C23" s="134"/>
      <c r="D23" s="134"/>
      <c r="E23" s="135">
        <v>1713</v>
      </c>
      <c r="F23" s="135"/>
      <c r="G23" s="135"/>
      <c r="H23" s="136" t="s">
        <v>41</v>
      </c>
      <c r="I23" s="136"/>
      <c r="J23" s="136"/>
      <c r="K23" s="136"/>
      <c r="L23" s="136"/>
      <c r="M23" s="136"/>
      <c r="N23" s="136" t="s">
        <v>41</v>
      </c>
      <c r="O23" s="136"/>
      <c r="P23" s="136"/>
      <c r="Q23" s="136" t="s">
        <v>41</v>
      </c>
      <c r="R23" s="136"/>
      <c r="S23" s="136"/>
      <c r="T23" s="136" t="s">
        <v>41</v>
      </c>
      <c r="U23" s="136"/>
      <c r="V23" s="136"/>
      <c r="W23" s="137" t="s">
        <v>41</v>
      </c>
      <c r="X23" s="137"/>
      <c r="Y23" s="137"/>
      <c r="Z23" s="137"/>
      <c r="AA23" s="137"/>
      <c r="AB23" s="137" t="s">
        <v>41</v>
      </c>
      <c r="AC23" s="137"/>
      <c r="AD23" s="137"/>
      <c r="AE23" s="137"/>
      <c r="AF23" s="137"/>
      <c r="AG23" s="137" t="s">
        <v>41</v>
      </c>
      <c r="AH23" s="137"/>
      <c r="AI23" s="137"/>
    </row>
    <row r="24" spans="1:35" ht="17.100000000000001" customHeight="1" x14ac:dyDescent="0.3">
      <c r="A24" s="134" t="s">
        <v>48</v>
      </c>
      <c r="B24" s="134"/>
      <c r="C24" s="134"/>
      <c r="D24" s="134"/>
      <c r="E24" s="135">
        <v>1714</v>
      </c>
      <c r="F24" s="135"/>
      <c r="G24" s="135"/>
      <c r="H24" s="136" t="s">
        <v>41</v>
      </c>
      <c r="I24" s="136"/>
      <c r="J24" s="136"/>
      <c r="K24" s="136"/>
      <c r="L24" s="136"/>
      <c r="M24" s="136"/>
      <c r="N24" s="136" t="s">
        <v>41</v>
      </c>
      <c r="O24" s="136"/>
      <c r="P24" s="136"/>
      <c r="Q24" s="136" t="s">
        <v>41</v>
      </c>
      <c r="R24" s="136"/>
      <c r="S24" s="136"/>
      <c r="T24" s="136" t="s">
        <v>41</v>
      </c>
      <c r="U24" s="136"/>
      <c r="V24" s="136"/>
      <c r="W24" s="137" t="s">
        <v>41</v>
      </c>
      <c r="X24" s="137"/>
      <c r="Y24" s="137"/>
      <c r="Z24" s="137"/>
      <c r="AA24" s="137"/>
      <c r="AB24" s="137" t="s">
        <v>41</v>
      </c>
      <c r="AC24" s="137"/>
      <c r="AD24" s="137"/>
      <c r="AE24" s="137"/>
      <c r="AF24" s="137"/>
      <c r="AG24" s="137" t="s">
        <v>41</v>
      </c>
      <c r="AH24" s="137"/>
      <c r="AI24" s="137"/>
    </row>
    <row r="25" spans="1:35" ht="17.100000000000001" customHeight="1" x14ac:dyDescent="0.3">
      <c r="A25" s="134" t="s">
        <v>49</v>
      </c>
      <c r="B25" s="134"/>
      <c r="C25" s="134"/>
      <c r="D25" s="134"/>
      <c r="E25" s="135">
        <v>1416</v>
      </c>
      <c r="F25" s="135"/>
      <c r="G25" s="135"/>
      <c r="H25" s="136" t="s">
        <v>41</v>
      </c>
      <c r="I25" s="136"/>
      <c r="J25" s="136"/>
      <c r="K25" s="136"/>
      <c r="L25" s="136"/>
      <c r="M25" s="136"/>
      <c r="N25" s="136" t="s">
        <v>41</v>
      </c>
      <c r="O25" s="136"/>
      <c r="P25" s="136"/>
      <c r="Q25" s="136" t="s">
        <v>41</v>
      </c>
      <c r="R25" s="136"/>
      <c r="S25" s="136"/>
      <c r="T25" s="136" t="s">
        <v>41</v>
      </c>
      <c r="U25" s="136"/>
      <c r="V25" s="136"/>
      <c r="W25" s="137" t="s">
        <v>41</v>
      </c>
      <c r="X25" s="137"/>
      <c r="Y25" s="137"/>
      <c r="Z25" s="137"/>
      <c r="AA25" s="137"/>
      <c r="AB25" s="137" t="s">
        <v>41</v>
      </c>
      <c r="AC25" s="137"/>
      <c r="AD25" s="137"/>
      <c r="AE25" s="137"/>
      <c r="AF25" s="137"/>
      <c r="AG25" s="137" t="s">
        <v>41</v>
      </c>
      <c r="AH25" s="137"/>
      <c r="AI25" s="137"/>
    </row>
    <row r="26" spans="1:35" ht="17.100000000000001" customHeight="1" x14ac:dyDescent="0.3">
      <c r="A26" s="134" t="s">
        <v>53</v>
      </c>
      <c r="B26" s="134"/>
      <c r="C26" s="134"/>
      <c r="D26" s="134"/>
      <c r="E26" s="135">
        <v>1659</v>
      </c>
      <c r="F26" s="135"/>
      <c r="G26" s="135"/>
      <c r="H26" s="136" t="s">
        <v>41</v>
      </c>
      <c r="I26" s="136"/>
      <c r="J26" s="136"/>
      <c r="K26" s="136"/>
      <c r="L26" s="136"/>
      <c r="M26" s="136"/>
      <c r="N26" s="136" t="s">
        <v>41</v>
      </c>
      <c r="O26" s="136"/>
      <c r="P26" s="136"/>
      <c r="Q26" s="136" t="s">
        <v>41</v>
      </c>
      <c r="R26" s="136"/>
      <c r="S26" s="136"/>
      <c r="T26" s="136" t="s">
        <v>41</v>
      </c>
      <c r="U26" s="136"/>
      <c r="V26" s="136"/>
      <c r="W26" s="137" t="s">
        <v>41</v>
      </c>
      <c r="X26" s="137"/>
      <c r="Y26" s="137"/>
      <c r="Z26" s="137"/>
      <c r="AA26" s="137"/>
      <c r="AB26" s="137" t="s">
        <v>41</v>
      </c>
      <c r="AC26" s="137"/>
      <c r="AD26" s="137"/>
      <c r="AE26" s="137"/>
      <c r="AF26" s="137"/>
      <c r="AG26" s="137" t="s">
        <v>41</v>
      </c>
      <c r="AH26" s="137"/>
      <c r="AI26" s="137"/>
    </row>
    <row r="27" spans="1:35" ht="17.100000000000001" customHeight="1" x14ac:dyDescent="0.3">
      <c r="A27" s="134" t="s">
        <v>45</v>
      </c>
      <c r="B27" s="134"/>
      <c r="C27" s="134"/>
      <c r="D27" s="134"/>
      <c r="E27" s="135">
        <v>1502</v>
      </c>
      <c r="F27" s="135"/>
      <c r="G27" s="135"/>
      <c r="H27" s="136" t="s">
        <v>41</v>
      </c>
      <c r="I27" s="136"/>
      <c r="J27" s="136"/>
      <c r="K27" s="136"/>
      <c r="L27" s="136"/>
      <c r="M27" s="136"/>
      <c r="N27" s="136" t="s">
        <v>41</v>
      </c>
      <c r="O27" s="136"/>
      <c r="P27" s="136"/>
      <c r="Q27" s="136" t="s">
        <v>41</v>
      </c>
      <c r="R27" s="136"/>
      <c r="S27" s="136"/>
      <c r="T27" s="136" t="s">
        <v>41</v>
      </c>
      <c r="U27" s="136"/>
      <c r="V27" s="136"/>
      <c r="W27" s="137" t="s">
        <v>41</v>
      </c>
      <c r="X27" s="137"/>
      <c r="Y27" s="137"/>
      <c r="Z27" s="137"/>
      <c r="AA27" s="137"/>
      <c r="AB27" s="137" t="s">
        <v>41</v>
      </c>
      <c r="AC27" s="137"/>
      <c r="AD27" s="137"/>
      <c r="AE27" s="137"/>
      <c r="AF27" s="137"/>
      <c r="AG27" s="137" t="s">
        <v>41</v>
      </c>
      <c r="AH27" s="137"/>
      <c r="AI27" s="137"/>
    </row>
    <row r="28" spans="1:35" ht="17.100000000000001" customHeight="1" x14ac:dyDescent="0.3">
      <c r="A28" s="134" t="s">
        <v>43</v>
      </c>
      <c r="B28" s="134"/>
      <c r="C28" s="134"/>
      <c r="D28" s="134"/>
      <c r="E28" s="135">
        <v>1711</v>
      </c>
      <c r="F28" s="135"/>
      <c r="G28" s="135"/>
      <c r="H28" s="136" t="s">
        <v>41</v>
      </c>
      <c r="I28" s="136"/>
      <c r="J28" s="136"/>
      <c r="K28" s="136"/>
      <c r="L28" s="136"/>
      <c r="M28" s="136"/>
      <c r="N28" s="136" t="s">
        <v>41</v>
      </c>
      <c r="O28" s="136"/>
      <c r="P28" s="136"/>
      <c r="Q28" s="136" t="s">
        <v>41</v>
      </c>
      <c r="R28" s="136"/>
      <c r="S28" s="136"/>
      <c r="T28" s="136" t="s">
        <v>41</v>
      </c>
      <c r="U28" s="136"/>
      <c r="V28" s="136"/>
      <c r="W28" s="137" t="s">
        <v>41</v>
      </c>
      <c r="X28" s="137"/>
      <c r="Y28" s="137"/>
      <c r="Z28" s="137"/>
      <c r="AA28" s="137"/>
      <c r="AB28" s="137" t="s">
        <v>41</v>
      </c>
      <c r="AC28" s="137"/>
      <c r="AD28" s="137"/>
      <c r="AE28" s="137"/>
      <c r="AF28" s="137"/>
      <c r="AG28" s="137" t="s">
        <v>41</v>
      </c>
      <c r="AH28" s="137"/>
      <c r="AI28" s="137"/>
    </row>
    <row r="29" spans="1:35" ht="17.100000000000001" customHeight="1" x14ac:dyDescent="0.3">
      <c r="A29" s="134" t="s">
        <v>50</v>
      </c>
      <c r="B29" s="134"/>
      <c r="C29" s="134"/>
      <c r="D29" s="134"/>
      <c r="E29" s="135">
        <v>1641</v>
      </c>
      <c r="F29" s="135"/>
      <c r="G29" s="135"/>
      <c r="H29" s="136" t="s">
        <v>41</v>
      </c>
      <c r="I29" s="136"/>
      <c r="J29" s="136"/>
      <c r="K29" s="136"/>
      <c r="L29" s="136"/>
      <c r="M29" s="136"/>
      <c r="N29" s="136" t="s">
        <v>41</v>
      </c>
      <c r="O29" s="136"/>
      <c r="P29" s="136"/>
      <c r="Q29" s="136" t="s">
        <v>41</v>
      </c>
      <c r="R29" s="136"/>
      <c r="S29" s="136"/>
      <c r="T29" s="136" t="s">
        <v>41</v>
      </c>
      <c r="U29" s="136"/>
      <c r="V29" s="136"/>
      <c r="W29" s="136" t="s">
        <v>41</v>
      </c>
      <c r="X29" s="136"/>
      <c r="Y29" s="136"/>
      <c r="Z29" s="136"/>
      <c r="AA29" s="136"/>
      <c r="AB29" s="137" t="s">
        <v>41</v>
      </c>
      <c r="AC29" s="137"/>
      <c r="AD29" s="137"/>
      <c r="AE29" s="137"/>
      <c r="AF29" s="137"/>
      <c r="AG29" s="137" t="s">
        <v>41</v>
      </c>
      <c r="AH29" s="137"/>
      <c r="AI29" s="137"/>
    </row>
    <row r="31" spans="1:35" ht="15.6" x14ac:dyDescent="0.3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6" x14ac:dyDescent="0.3">
      <c r="A33" s="1"/>
      <c r="B33" s="129">
        <v>20</v>
      </c>
      <c r="C33" s="129"/>
      <c r="D33" s="130" t="s">
        <v>378</v>
      </c>
      <c r="E33" s="130"/>
      <c r="F33" s="130"/>
      <c r="G33" s="130"/>
      <c r="H33" s="130"/>
      <c r="I33" s="131" t="s">
        <v>395</v>
      </c>
      <c r="J33" s="131"/>
      <c r="K33" s="131"/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32" t="s">
        <v>56</v>
      </c>
      <c r="AC33" s="132"/>
      <c r="AD33" s="132"/>
      <c r="AE33" s="132"/>
      <c r="AF33" s="132"/>
      <c r="AG33" s="1"/>
      <c r="AH33" s="1"/>
      <c r="AI33" s="1"/>
    </row>
    <row r="34" spans="1:35" ht="15.6" x14ac:dyDescent="0.3">
      <c r="A34" s="1"/>
      <c r="B34" s="133" t="s">
        <v>57</v>
      </c>
      <c r="C34" s="133"/>
      <c r="D34" s="133"/>
      <c r="E34" s="133"/>
      <c r="F34" s="133"/>
      <c r="G34" s="133"/>
      <c r="H34" s="133"/>
      <c r="I34" s="133"/>
      <c r="J34" s="133"/>
      <c r="K34" s="133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33" t="s">
        <v>59</v>
      </c>
      <c r="AC34" s="133"/>
      <c r="AD34" s="133"/>
      <c r="AE34" s="133"/>
      <c r="AF34" s="133"/>
      <c r="AG34" s="1"/>
      <c r="AH34" s="1"/>
      <c r="AI34" s="1"/>
    </row>
    <row r="35" spans="1:35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33" t="s">
        <v>185</v>
      </c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" x14ac:dyDescent="0.35">
      <c r="A36" s="2"/>
    </row>
    <row r="37" spans="1:35" ht="18" x14ac:dyDescent="0.35">
      <c r="A37" s="2"/>
    </row>
    <row r="38" spans="1:35" ht="18" x14ac:dyDescent="0.35">
      <c r="A38" s="2"/>
    </row>
    <row r="39" spans="1:35" ht="18" x14ac:dyDescent="0.35">
      <c r="A39" s="2"/>
    </row>
    <row r="40" spans="1:35" ht="18" x14ac:dyDescent="0.35">
      <c r="A40" s="2"/>
    </row>
    <row r="41" spans="1:35" ht="18" x14ac:dyDescent="0.35">
      <c r="A41" s="2"/>
    </row>
    <row r="42" spans="1:35" ht="18" x14ac:dyDescent="0.35">
      <c r="A42" s="2"/>
    </row>
    <row r="43" spans="1:35" ht="18" x14ac:dyDescent="0.35">
      <c r="A43" s="2"/>
    </row>
  </sheetData>
  <mergeCells count="205"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B33:C33"/>
    <mergeCell ref="D33:H33"/>
    <mergeCell ref="I33:K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'Для випадаючих списків'!$B$54:$B$65</xm:f>
          </x14:formula1>
          <xm:sqref>M3:R3</xm:sqref>
        </x14:dataValidation>
        <x14:dataValidation type="list" allowBlank="1" showInputMessage="1" showErrorMessage="1">
          <x14:formula1>
            <xm:f>'Для випадаючих списків'!$E$54:$E$65</xm:f>
          </x14:formula1>
          <xm:sqref>D33:H33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H25"/>
  <sheetViews>
    <sheetView topLeftCell="A4" zoomScaleNormal="100" workbookViewId="0">
      <selection activeCell="B5" sqref="B5:G24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33.6640625" customWidth="1"/>
    <col min="4" max="4" width="10.88671875" customWidth="1"/>
    <col min="5" max="5" width="13.44140625" customWidth="1"/>
    <col min="6" max="6" width="5.6640625" customWidth="1"/>
    <col min="7" max="13" width="3.33203125" customWidth="1"/>
  </cols>
  <sheetData>
    <row r="2" spans="1:8" ht="18" x14ac:dyDescent="0.3">
      <c r="A2" s="124" t="s">
        <v>122</v>
      </c>
      <c r="B2" s="124"/>
      <c r="C2" s="124"/>
      <c r="D2" s="124"/>
      <c r="E2" s="124"/>
      <c r="F2" s="124"/>
      <c r="G2" s="124"/>
      <c r="H2" s="41"/>
    </row>
    <row r="3" spans="1:8" ht="15.6" x14ac:dyDescent="0.3">
      <c r="A3" s="1"/>
      <c r="B3" s="9"/>
      <c r="C3" s="1"/>
      <c r="D3" s="1"/>
      <c r="E3" s="1"/>
      <c r="F3" s="1"/>
    </row>
    <row r="4" spans="1:8" ht="38.25" customHeight="1" x14ac:dyDescent="0.3">
      <c r="A4" s="18" t="s">
        <v>102</v>
      </c>
      <c r="B4" s="96" t="s">
        <v>103</v>
      </c>
      <c r="C4" s="96" t="s">
        <v>104</v>
      </c>
      <c r="D4" s="141" t="s">
        <v>238</v>
      </c>
      <c r="E4" s="141"/>
      <c r="F4" s="141"/>
      <c r="G4" s="141"/>
    </row>
    <row r="5" spans="1:8" ht="15.6" x14ac:dyDescent="0.3">
      <c r="A5" s="52">
        <v>1</v>
      </c>
      <c r="B5" s="109" t="s">
        <v>479</v>
      </c>
      <c r="C5" s="109" t="s">
        <v>480</v>
      </c>
      <c r="D5" s="109" t="s">
        <v>481</v>
      </c>
      <c r="E5" s="109" t="s">
        <v>352</v>
      </c>
      <c r="F5" s="109" t="s">
        <v>385</v>
      </c>
      <c r="G5" s="106" t="s">
        <v>107</v>
      </c>
    </row>
    <row r="6" spans="1:8" ht="15.6" x14ac:dyDescent="0.3">
      <c r="A6" s="52">
        <f>IF(ISBLANK(B6),"",A5+1)</f>
        <v>2</v>
      </c>
      <c r="B6" s="109" t="s">
        <v>482</v>
      </c>
      <c r="C6" s="109" t="s">
        <v>483</v>
      </c>
      <c r="D6" s="109" t="s">
        <v>484</v>
      </c>
      <c r="E6" s="109" t="s">
        <v>352</v>
      </c>
      <c r="F6" s="109" t="s">
        <v>403</v>
      </c>
      <c r="G6" s="106" t="s">
        <v>107</v>
      </c>
    </row>
    <row r="7" spans="1:8" ht="15.6" x14ac:dyDescent="0.3">
      <c r="A7" s="52">
        <f t="shared" ref="A7:A25" si="0">IF(ISBLANK(B7),"",A6+1)</f>
        <v>3</v>
      </c>
      <c r="B7" s="109" t="s">
        <v>485</v>
      </c>
      <c r="C7" s="109" t="s">
        <v>486</v>
      </c>
      <c r="D7" s="109" t="s">
        <v>487</v>
      </c>
      <c r="E7" s="109" t="s">
        <v>108</v>
      </c>
      <c r="F7" s="109" t="s">
        <v>488</v>
      </c>
      <c r="G7" s="106" t="s">
        <v>109</v>
      </c>
    </row>
    <row r="8" spans="1:8" ht="15.6" x14ac:dyDescent="0.3">
      <c r="A8" s="52">
        <f t="shared" si="0"/>
        <v>4</v>
      </c>
      <c r="B8" s="109" t="s">
        <v>489</v>
      </c>
      <c r="C8" s="109" t="s">
        <v>490</v>
      </c>
      <c r="D8" s="109" t="s">
        <v>491</v>
      </c>
      <c r="E8" s="109" t="s">
        <v>352</v>
      </c>
      <c r="F8" s="109" t="s">
        <v>385</v>
      </c>
      <c r="G8" s="106" t="s">
        <v>107</v>
      </c>
    </row>
    <row r="9" spans="1:8" ht="15.6" x14ac:dyDescent="0.3">
      <c r="A9" s="52">
        <f t="shared" si="0"/>
        <v>5</v>
      </c>
      <c r="B9" s="109" t="s">
        <v>495</v>
      </c>
      <c r="C9" s="109" t="s">
        <v>496</v>
      </c>
      <c r="D9" s="109" t="s">
        <v>497</v>
      </c>
      <c r="E9" s="109" t="s">
        <v>108</v>
      </c>
      <c r="F9" s="109" t="s">
        <v>385</v>
      </c>
      <c r="G9" s="106" t="s">
        <v>107</v>
      </c>
    </row>
    <row r="10" spans="1:8" ht="15.6" x14ac:dyDescent="0.3">
      <c r="A10" s="52">
        <f t="shared" si="0"/>
        <v>6</v>
      </c>
      <c r="B10" s="109" t="s">
        <v>498</v>
      </c>
      <c r="C10" s="109" t="s">
        <v>499</v>
      </c>
      <c r="D10" s="109" t="s">
        <v>500</v>
      </c>
      <c r="E10" s="109" t="s">
        <v>108</v>
      </c>
      <c r="F10" s="109" t="s">
        <v>385</v>
      </c>
      <c r="G10" s="106" t="s">
        <v>107</v>
      </c>
    </row>
    <row r="11" spans="1:8" ht="15.6" x14ac:dyDescent="0.3">
      <c r="A11" s="52">
        <f t="shared" si="0"/>
        <v>7</v>
      </c>
      <c r="B11" s="109" t="s">
        <v>501</v>
      </c>
      <c r="C11" s="109" t="s">
        <v>502</v>
      </c>
      <c r="D11" s="109" t="s">
        <v>503</v>
      </c>
      <c r="E11" s="109" t="s">
        <v>504</v>
      </c>
      <c r="F11" s="109" t="s">
        <v>505</v>
      </c>
      <c r="G11" s="106" t="s">
        <v>109</v>
      </c>
    </row>
    <row r="12" spans="1:8" ht="15.6" x14ac:dyDescent="0.3">
      <c r="A12" s="52">
        <f t="shared" si="0"/>
        <v>8</v>
      </c>
      <c r="B12" s="109" t="s">
        <v>506</v>
      </c>
      <c r="C12" s="109" t="s">
        <v>507</v>
      </c>
      <c r="D12" s="109" t="s">
        <v>508</v>
      </c>
      <c r="E12" s="109" t="s">
        <v>108</v>
      </c>
      <c r="F12" s="109" t="s">
        <v>509</v>
      </c>
      <c r="G12" s="106" t="s">
        <v>109</v>
      </c>
    </row>
    <row r="13" spans="1:8" ht="15.6" x14ac:dyDescent="0.3">
      <c r="A13" s="52">
        <f>IF(ISBLANK(B13),"",A12+1)</f>
        <v>9</v>
      </c>
      <c r="B13" s="109" t="s">
        <v>408</v>
      </c>
      <c r="C13" s="109" t="s">
        <v>409</v>
      </c>
      <c r="D13" s="109" t="s">
        <v>410</v>
      </c>
      <c r="E13" s="109" t="s">
        <v>411</v>
      </c>
      <c r="F13" s="109" t="s">
        <v>444</v>
      </c>
      <c r="G13" s="106" t="s">
        <v>107</v>
      </c>
    </row>
    <row r="14" spans="1:8" ht="15.6" x14ac:dyDescent="0.3">
      <c r="A14" s="52">
        <f t="shared" si="0"/>
        <v>10</v>
      </c>
      <c r="B14" s="109" t="s">
        <v>510</v>
      </c>
      <c r="C14" s="109" t="s">
        <v>511</v>
      </c>
      <c r="D14" s="109" t="s">
        <v>512</v>
      </c>
      <c r="E14" s="109" t="s">
        <v>108</v>
      </c>
      <c r="F14" s="109" t="s">
        <v>391</v>
      </c>
      <c r="G14" s="106" t="s">
        <v>107</v>
      </c>
    </row>
    <row r="15" spans="1:8" ht="15.6" x14ac:dyDescent="0.3">
      <c r="A15" s="52">
        <f t="shared" si="0"/>
        <v>11</v>
      </c>
      <c r="B15" s="109" t="s">
        <v>492</v>
      </c>
      <c r="C15" s="109" t="s">
        <v>493</v>
      </c>
      <c r="D15" s="109" t="s">
        <v>494</v>
      </c>
      <c r="E15" s="109" t="s">
        <v>108</v>
      </c>
      <c r="F15" s="109" t="s">
        <v>403</v>
      </c>
      <c r="G15" s="106" t="s">
        <v>109</v>
      </c>
    </row>
    <row r="16" spans="1:8" ht="15.6" x14ac:dyDescent="0.3">
      <c r="A16" s="52">
        <f t="shared" si="0"/>
        <v>12</v>
      </c>
      <c r="B16" s="109" t="s">
        <v>513</v>
      </c>
      <c r="C16" s="109" t="s">
        <v>514</v>
      </c>
      <c r="D16" s="109" t="s">
        <v>515</v>
      </c>
      <c r="E16" s="109" t="s">
        <v>108</v>
      </c>
      <c r="F16" s="109" t="s">
        <v>405</v>
      </c>
      <c r="G16" s="106" t="s">
        <v>107</v>
      </c>
    </row>
    <row r="17" spans="1:7" ht="15.6" x14ac:dyDescent="0.3">
      <c r="A17" s="52">
        <f t="shared" si="0"/>
        <v>13</v>
      </c>
      <c r="B17" s="109" t="s">
        <v>516</v>
      </c>
      <c r="C17" s="109" t="s">
        <v>517</v>
      </c>
      <c r="D17" s="109" t="s">
        <v>518</v>
      </c>
      <c r="E17" s="109" t="s">
        <v>352</v>
      </c>
      <c r="F17" s="109" t="s">
        <v>391</v>
      </c>
      <c r="G17" s="106" t="s">
        <v>109</v>
      </c>
    </row>
    <row r="18" spans="1:7" ht="15.6" x14ac:dyDescent="0.3">
      <c r="A18" s="52">
        <f t="shared" si="0"/>
        <v>14</v>
      </c>
      <c r="B18" s="109" t="s">
        <v>519</v>
      </c>
      <c r="C18" s="109" t="s">
        <v>520</v>
      </c>
      <c r="D18" s="109" t="s">
        <v>521</v>
      </c>
      <c r="E18" s="109" t="s">
        <v>352</v>
      </c>
      <c r="F18" s="109" t="s">
        <v>389</v>
      </c>
      <c r="G18" s="106" t="s">
        <v>107</v>
      </c>
    </row>
    <row r="19" spans="1:7" ht="15.6" x14ac:dyDescent="0.3">
      <c r="A19" s="52">
        <f t="shared" si="0"/>
        <v>15</v>
      </c>
      <c r="B19" s="109" t="s">
        <v>522</v>
      </c>
      <c r="C19" s="109" t="s">
        <v>523</v>
      </c>
      <c r="D19" s="109" t="s">
        <v>524</v>
      </c>
      <c r="E19" s="109" t="s">
        <v>352</v>
      </c>
      <c r="F19" s="109" t="s">
        <v>388</v>
      </c>
      <c r="G19" s="106" t="s">
        <v>109</v>
      </c>
    </row>
    <row r="20" spans="1:7" ht="15.6" x14ac:dyDescent="0.3">
      <c r="A20" s="52">
        <f t="shared" si="0"/>
        <v>16</v>
      </c>
      <c r="B20" s="109" t="s">
        <v>441</v>
      </c>
      <c r="C20" s="109" t="s">
        <v>442</v>
      </c>
      <c r="D20" s="109" t="s">
        <v>443</v>
      </c>
      <c r="E20" s="109" t="s">
        <v>352</v>
      </c>
      <c r="F20" s="109" t="s">
        <v>525</v>
      </c>
      <c r="G20" s="106" t="s">
        <v>109</v>
      </c>
    </row>
    <row r="21" spans="1:7" ht="15.6" x14ac:dyDescent="0.3">
      <c r="A21" s="104">
        <f t="shared" si="0"/>
        <v>17</v>
      </c>
      <c r="B21" s="109" t="s">
        <v>526</v>
      </c>
      <c r="C21" s="109" t="s">
        <v>527</v>
      </c>
      <c r="D21" s="109" t="s">
        <v>528</v>
      </c>
      <c r="E21" s="109" t="s">
        <v>108</v>
      </c>
      <c r="F21" s="109" t="s">
        <v>419</v>
      </c>
      <c r="G21" s="106" t="s">
        <v>109</v>
      </c>
    </row>
    <row r="22" spans="1:7" ht="15.6" x14ac:dyDescent="0.3">
      <c r="A22" s="104">
        <f t="shared" si="0"/>
        <v>18</v>
      </c>
      <c r="B22" s="109" t="s">
        <v>529</v>
      </c>
      <c r="C22" s="109" t="s">
        <v>530</v>
      </c>
      <c r="D22" s="109" t="s">
        <v>531</v>
      </c>
      <c r="E22" s="109" t="s">
        <v>108</v>
      </c>
      <c r="F22" s="109" t="s">
        <v>388</v>
      </c>
      <c r="G22" s="106" t="s">
        <v>109</v>
      </c>
    </row>
    <row r="23" spans="1:7" ht="15.6" x14ac:dyDescent="0.3">
      <c r="A23" s="104">
        <f t="shared" si="0"/>
        <v>19</v>
      </c>
      <c r="B23" s="109" t="s">
        <v>532</v>
      </c>
      <c r="C23" s="109" t="s">
        <v>533</v>
      </c>
      <c r="D23" s="109" t="s">
        <v>534</v>
      </c>
      <c r="E23" s="109" t="s">
        <v>108</v>
      </c>
      <c r="F23" s="109" t="s">
        <v>387</v>
      </c>
      <c r="G23" s="106" t="s">
        <v>109</v>
      </c>
    </row>
    <row r="24" spans="1:7" ht="15.6" x14ac:dyDescent="0.3">
      <c r="A24" s="104">
        <f t="shared" si="0"/>
        <v>20</v>
      </c>
      <c r="B24" s="109" t="s">
        <v>532</v>
      </c>
      <c r="C24" s="109" t="s">
        <v>533</v>
      </c>
      <c r="D24" s="109" t="s">
        <v>535</v>
      </c>
      <c r="E24" s="109" t="s">
        <v>108</v>
      </c>
      <c r="F24" s="109" t="s">
        <v>400</v>
      </c>
      <c r="G24" s="106" t="s">
        <v>107</v>
      </c>
    </row>
    <row r="25" spans="1:7" ht="15.6" x14ac:dyDescent="0.3">
      <c r="A25" s="104" t="str">
        <f t="shared" si="0"/>
        <v/>
      </c>
      <c r="B25" s="109"/>
      <c r="C25" s="109"/>
      <c r="D25" s="109"/>
      <c r="E25" s="109"/>
      <c r="F25" s="109"/>
      <c r="G25" s="106"/>
    </row>
  </sheetData>
  <mergeCells count="2">
    <mergeCell ref="D4:G4"/>
    <mergeCell ref="A2:G2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52"/>
  <sheetViews>
    <sheetView tabSelected="1" topLeftCell="A10" zoomScaleNormal="100" workbookViewId="0">
      <selection activeCell="J25" sqref="J25"/>
    </sheetView>
  </sheetViews>
  <sheetFormatPr defaultColWidth="8.6640625" defaultRowHeight="14.4" x14ac:dyDescent="0.3"/>
  <cols>
    <col min="1" max="30" width="3.6640625" style="43" customWidth="1"/>
    <col min="31" max="31" width="24.6640625" style="43" bestFit="1" customWidth="1"/>
    <col min="32" max="32" width="3" style="43" bestFit="1" customWidth="1"/>
    <col min="33" max="16384" width="8.6640625" style="43"/>
  </cols>
  <sheetData>
    <row r="1" spans="1:24" ht="15" customHeight="1" x14ac:dyDescent="0.3">
      <c r="A1" s="149" t="s">
        <v>60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</row>
    <row r="2" spans="1:24" ht="15" customHeight="1" x14ac:dyDescent="0.3">
      <c r="A2" s="149" t="s">
        <v>392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</row>
    <row r="3" spans="1:24" ht="15" customHeight="1" x14ac:dyDescent="0.3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</row>
    <row r="4" spans="1:24" ht="15" customHeight="1" x14ac:dyDescent="0.3">
      <c r="A4" s="150" t="s">
        <v>61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</row>
    <row r="5" spans="1:24" ht="15" customHeight="1" x14ac:dyDescent="0.3">
      <c r="A5" s="153">
        <v>20</v>
      </c>
      <c r="B5" s="153"/>
      <c r="C5" s="154" t="str">
        <f>'2-я 1-ВЕТ'!D33</f>
        <v>Червня</v>
      </c>
      <c r="D5" s="154"/>
      <c r="E5" s="154"/>
      <c r="F5" s="154"/>
      <c r="G5" s="153">
        <f>'2-я 1-ВЕТ'!S3</f>
        <v>2022</v>
      </c>
      <c r="H5" s="153"/>
      <c r="I5" s="43" t="s">
        <v>145</v>
      </c>
    </row>
    <row r="7" spans="1:24" ht="15" customHeight="1" x14ac:dyDescent="0.3">
      <c r="A7" s="67"/>
      <c r="B7" s="67"/>
      <c r="C7" s="151" t="s">
        <v>62</v>
      </c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</row>
    <row r="8" spans="1:24" ht="15" customHeight="1" x14ac:dyDescent="0.3">
      <c r="A8" s="68" t="s">
        <v>63</v>
      </c>
      <c r="B8" s="67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</row>
    <row r="9" spans="1:24" ht="15" customHeight="1" x14ac:dyDescent="0.3">
      <c r="A9" s="67" t="s">
        <v>64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</row>
    <row r="10" spans="1:24" ht="15" customHeight="1" x14ac:dyDescent="0.3">
      <c r="A10" s="67" t="s">
        <v>65</v>
      </c>
      <c r="B10" s="67"/>
      <c r="C10" s="67"/>
      <c r="D10" s="67"/>
      <c r="E10" s="67"/>
      <c r="F10" s="67"/>
      <c r="G10" s="9" t="str">
        <f>'Список коти R'!B5</f>
        <v>Бабій В.В.</v>
      </c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</row>
    <row r="11" spans="1:24" ht="15.6" x14ac:dyDescent="0.3">
      <c r="A11" s="67" t="s">
        <v>118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9" t="s">
        <v>536</v>
      </c>
      <c r="M11"/>
      <c r="S11" s="67"/>
      <c r="T11" s="67"/>
      <c r="U11" s="67"/>
      <c r="V11" s="67"/>
      <c r="W11" s="67"/>
      <c r="X11" s="67"/>
    </row>
    <row r="12" spans="1:24" ht="15.6" x14ac:dyDescent="0.3">
      <c r="A12" s="67" t="s">
        <v>119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</row>
    <row r="13" spans="1:24" ht="15.6" x14ac:dyDescent="0.3">
      <c r="A13" s="67" t="s">
        <v>69</v>
      </c>
      <c r="B13" s="67"/>
      <c r="C13" s="67"/>
      <c r="D13" s="67"/>
      <c r="E13" s="156">
        <f>MAX('Список коти R'!A5:A30)</f>
        <v>20</v>
      </c>
      <c r="F13" s="156"/>
      <c r="G13" s="132" t="str">
        <f>IF(COUNTIF(ДОЗА,F34),"голова",IF(COUNTIF(ДОЗИ,F34),"голови","голів"))</f>
        <v>голів</v>
      </c>
      <c r="H13" s="132"/>
      <c r="I13" s="132"/>
      <c r="J13" s="132"/>
      <c r="K13" s="67" t="s">
        <v>250</v>
      </c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</row>
    <row r="14" spans="1:24" ht="15.6" x14ac:dyDescent="0.3">
      <c r="A14" s="67" t="s">
        <v>71</v>
      </c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</row>
    <row r="15" spans="1:24" ht="15.6" x14ac:dyDescent="0.3">
      <c r="A15" s="67" t="s">
        <v>72</v>
      </c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</row>
    <row r="16" spans="1:24" ht="15.6" x14ac:dyDescent="0.3">
      <c r="A16" s="67" t="s">
        <v>73</v>
      </c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</row>
    <row r="17" spans="1:27" ht="15.6" x14ac:dyDescent="0.3">
      <c r="A17" s="67" t="s">
        <v>236</v>
      </c>
      <c r="B17" s="68"/>
      <c r="C17" s="67"/>
      <c r="D17" s="67"/>
      <c r="E17" s="67"/>
      <c r="F17" s="68"/>
      <c r="G17" s="68"/>
      <c r="H17" s="68"/>
      <c r="I17" s="68"/>
      <c r="J17" s="68"/>
      <c r="K17" s="68"/>
      <c r="L17" s="68"/>
      <c r="O17" s="147" t="s">
        <v>406</v>
      </c>
      <c r="P17" s="147"/>
      <c r="Q17" s="147"/>
      <c r="R17" s="67" t="s">
        <v>120</v>
      </c>
      <c r="S17" s="71"/>
      <c r="T17" s="71"/>
      <c r="U17" s="67"/>
      <c r="V17" s="148">
        <v>44774</v>
      </c>
      <c r="W17" s="148"/>
      <c r="X17" s="148"/>
    </row>
    <row r="18" spans="1:27" ht="15.6" x14ac:dyDescent="0.3">
      <c r="A18" s="67"/>
      <c r="B18" s="67" t="s">
        <v>74</v>
      </c>
      <c r="C18" s="67"/>
      <c r="D18" s="67"/>
      <c r="E18" s="67"/>
      <c r="F18" s="67"/>
      <c r="G18" s="68"/>
      <c r="H18" s="68"/>
      <c r="I18" s="72">
        <v>1</v>
      </c>
      <c r="J18" s="132" t="str">
        <f>IF(COUNTIF(ДОЗА,I18),"доза",IF(COUNTIF(ДОЗИ,I18),"дози","доз"))</f>
        <v>доза</v>
      </c>
      <c r="K18" s="132"/>
      <c r="L18" s="68"/>
      <c r="M18" s="68"/>
      <c r="N18" s="67"/>
      <c r="O18" s="73"/>
      <c r="P18" s="74"/>
      <c r="Q18" s="74"/>
      <c r="R18" s="74"/>
      <c r="S18" s="67"/>
      <c r="T18" s="67"/>
      <c r="U18" s="67"/>
      <c r="V18" s="67"/>
      <c r="W18" s="67"/>
      <c r="X18" s="67"/>
    </row>
    <row r="19" spans="1:27" ht="15.6" x14ac:dyDescent="0.3">
      <c r="A19" s="67" t="s">
        <v>538</v>
      </c>
      <c r="B19" s="68"/>
      <c r="C19" s="67"/>
      <c r="D19" s="67"/>
      <c r="E19" s="67"/>
      <c r="F19" s="68"/>
      <c r="G19" s="68"/>
      <c r="H19" s="68"/>
      <c r="I19" s="68"/>
      <c r="J19" s="68"/>
      <c r="K19" s="68"/>
      <c r="L19" s="68"/>
      <c r="O19" s="147" t="s">
        <v>537</v>
      </c>
      <c r="P19" s="147"/>
      <c r="Q19" s="147"/>
      <c r="R19" s="67" t="s">
        <v>120</v>
      </c>
      <c r="S19" s="71"/>
      <c r="T19" s="71"/>
      <c r="U19" s="67"/>
      <c r="V19" s="148">
        <v>44958</v>
      </c>
      <c r="W19" s="148"/>
      <c r="X19" s="148"/>
    </row>
    <row r="20" spans="1:27" ht="15.6" x14ac:dyDescent="0.3">
      <c r="A20" s="67"/>
      <c r="B20" s="67" t="s">
        <v>74</v>
      </c>
      <c r="C20" s="67"/>
      <c r="D20" s="67"/>
      <c r="E20" s="67"/>
      <c r="F20" s="67"/>
      <c r="G20" s="68"/>
      <c r="H20" s="68"/>
      <c r="I20" s="72">
        <v>1</v>
      </c>
      <c r="J20" s="132" t="str">
        <f>IF(COUNTIF(ДОЗА,I20),"доза",IF(COUNTIF(ДОЗИ,I20),"дози","доз"))</f>
        <v>доза</v>
      </c>
      <c r="K20" s="132"/>
      <c r="L20" s="68"/>
      <c r="M20" s="68"/>
      <c r="N20" s="67"/>
      <c r="O20" s="73"/>
      <c r="P20" s="74"/>
      <c r="Q20" s="74"/>
      <c r="R20" s="74"/>
      <c r="S20" s="67"/>
      <c r="T20" s="67"/>
      <c r="U20" s="67"/>
      <c r="V20" s="67"/>
      <c r="W20" s="67"/>
      <c r="X20" s="67"/>
    </row>
    <row r="21" spans="1:27" ht="15.6" x14ac:dyDescent="0.3">
      <c r="A21" s="1" t="s">
        <v>539</v>
      </c>
      <c r="B21"/>
      <c r="C21"/>
      <c r="D21"/>
      <c r="E21"/>
      <c r="F21"/>
      <c r="G21"/>
      <c r="H21"/>
      <c r="I21"/>
      <c r="J21"/>
      <c r="K21"/>
      <c r="L21"/>
      <c r="M21"/>
      <c r="N21" s="155" t="s">
        <v>437</v>
      </c>
      <c r="O21" s="155"/>
      <c r="P21" s="155"/>
      <c r="Q21" s="155"/>
      <c r="R21" s="22" t="s">
        <v>192</v>
      </c>
      <c r="S21"/>
      <c r="T21" s="22"/>
      <c r="U21" s="22"/>
      <c r="V21" s="142" t="s">
        <v>438</v>
      </c>
      <c r="W21" s="142"/>
      <c r="X21" s="142"/>
    </row>
    <row r="22" spans="1:27" ht="15.6" x14ac:dyDescent="0.3">
      <c r="A22" s="22"/>
      <c r="B22" s="22" t="s">
        <v>439</v>
      </c>
      <c r="C22" s="22"/>
      <c r="D22" s="22"/>
      <c r="E22" s="22"/>
      <c r="I22" s="105">
        <v>1</v>
      </c>
      <c r="J22" s="22" t="str">
        <f>IF(COUNTIF(ДОЗА,I22),"доза",IF(COUNTIF(ДОЗИ,I22),"дози","доз"))</f>
        <v>доза</v>
      </c>
      <c r="L22" s="22"/>
      <c r="M22" s="22"/>
      <c r="N22" s="22"/>
      <c r="O22" s="22"/>
      <c r="P22" s="23"/>
      <c r="Q22" s="23"/>
      <c r="T22" s="22"/>
      <c r="U22" s="22"/>
    </row>
    <row r="23" spans="1:27" ht="15.6" x14ac:dyDescent="0.3">
      <c r="A23" s="1" t="s">
        <v>540</v>
      </c>
      <c r="B23"/>
      <c r="C23"/>
      <c r="D23"/>
      <c r="E23"/>
      <c r="F23"/>
      <c r="G23"/>
      <c r="H23"/>
      <c r="I23"/>
      <c r="J23"/>
      <c r="K23"/>
      <c r="L23"/>
      <c r="M23"/>
      <c r="N23" s="155" t="s">
        <v>541</v>
      </c>
      <c r="O23" s="155"/>
      <c r="P23" s="155"/>
      <c r="Q23" s="155"/>
      <c r="R23" s="22" t="s">
        <v>192</v>
      </c>
      <c r="S23"/>
      <c r="T23" s="22"/>
      <c r="U23" s="22"/>
      <c r="V23" s="142" t="s">
        <v>422</v>
      </c>
      <c r="W23" s="142"/>
      <c r="X23" s="142"/>
      <c r="Y23" s="107"/>
    </row>
    <row r="24" spans="1:27" ht="15.6" x14ac:dyDescent="0.3">
      <c r="A24" s="22"/>
      <c r="B24" s="22" t="s">
        <v>439</v>
      </c>
      <c r="C24" s="22"/>
      <c r="D24" s="22"/>
      <c r="E24" s="22"/>
      <c r="I24" s="25">
        <v>1</v>
      </c>
      <c r="J24" s="22" t="str">
        <f>IF(COUNTIF(ДОЗА,I24),"доза",IF(COUNTIF(ДОЗИ,I24),"дози","доз"))</f>
        <v>доза</v>
      </c>
      <c r="L24" s="22"/>
      <c r="M24" s="22"/>
      <c r="N24" s="22"/>
      <c r="O24" s="22"/>
      <c r="P24" s="23"/>
      <c r="Q24" s="23"/>
      <c r="T24" s="22"/>
      <c r="U24" s="22"/>
    </row>
    <row r="25" spans="1:27" ht="15.6" x14ac:dyDescent="0.3">
      <c r="A25" s="67" t="s">
        <v>542</v>
      </c>
      <c r="B25" s="68"/>
      <c r="C25" s="67"/>
      <c r="D25" s="67"/>
      <c r="E25" s="67"/>
      <c r="F25" s="67"/>
      <c r="G25" s="68"/>
      <c r="H25" s="68"/>
      <c r="I25" s="68"/>
      <c r="J25" s="68"/>
      <c r="K25" s="68"/>
      <c r="L25" s="68"/>
      <c r="M25" s="68"/>
      <c r="N25" s="67"/>
      <c r="O25" s="152" t="s">
        <v>543</v>
      </c>
      <c r="P25" s="152"/>
      <c r="Q25" s="152"/>
      <c r="R25" s="67" t="s">
        <v>120</v>
      </c>
      <c r="S25" s="71"/>
      <c r="T25" s="71"/>
      <c r="U25" s="67"/>
      <c r="V25" s="147" t="s">
        <v>357</v>
      </c>
      <c r="W25" s="147"/>
      <c r="X25" s="147"/>
    </row>
    <row r="26" spans="1:27" ht="15.6" x14ac:dyDescent="0.3">
      <c r="A26" s="67"/>
      <c r="B26" s="144" t="s">
        <v>74</v>
      </c>
      <c r="C26" s="144"/>
      <c r="D26" s="144"/>
      <c r="E26" s="144"/>
      <c r="F26" s="144"/>
      <c r="G26" s="144"/>
      <c r="H26" s="144"/>
      <c r="I26" s="72">
        <v>2</v>
      </c>
      <c r="J26" s="132" t="str">
        <f>IF(COUNTIF(ДОЗА,I26),"доза",IF(COUNTIF(ДОЗИ,I26),"дози","доз"))</f>
        <v>дози</v>
      </c>
      <c r="K26" s="132"/>
      <c r="L26" s="71"/>
      <c r="M26" s="71"/>
      <c r="N26" s="71"/>
    </row>
    <row r="27" spans="1:27" ht="15.6" x14ac:dyDescent="0.3">
      <c r="A27" s="67" t="s">
        <v>544</v>
      </c>
      <c r="B27" s="68"/>
      <c r="C27" s="67"/>
      <c r="D27" s="67"/>
      <c r="E27" s="67"/>
      <c r="F27" s="67"/>
      <c r="G27" s="68"/>
      <c r="H27" s="68"/>
      <c r="I27" s="68"/>
      <c r="J27" s="68"/>
      <c r="K27" s="68"/>
      <c r="L27" s="68"/>
      <c r="M27" s="68"/>
      <c r="N27" s="67"/>
      <c r="O27" s="152" t="s">
        <v>440</v>
      </c>
      <c r="P27" s="152"/>
      <c r="Q27" s="152"/>
      <c r="R27" s="67" t="s">
        <v>120</v>
      </c>
      <c r="S27" s="71"/>
      <c r="T27" s="71"/>
      <c r="U27" s="67"/>
      <c r="V27" s="147" t="s">
        <v>357</v>
      </c>
      <c r="W27" s="147"/>
      <c r="X27" s="147"/>
    </row>
    <row r="28" spans="1:27" ht="15.6" x14ac:dyDescent="0.3">
      <c r="A28" s="67"/>
      <c r="B28" s="144" t="s">
        <v>74</v>
      </c>
      <c r="C28" s="144"/>
      <c r="D28" s="144"/>
      <c r="E28" s="144"/>
      <c r="F28" s="144"/>
      <c r="G28" s="144"/>
      <c r="H28" s="144"/>
      <c r="I28" s="72">
        <v>11</v>
      </c>
      <c r="J28" s="132" t="str">
        <f>IF(COUNTIF(ДОЗА,I28),"доза",IF(COUNTIF(ДОЗИ,I28),"дози","доз"))</f>
        <v>доз</v>
      </c>
      <c r="K28" s="132"/>
      <c r="L28" s="71"/>
      <c r="M28" s="71"/>
      <c r="N28" s="71"/>
    </row>
    <row r="29" spans="1:27" x14ac:dyDescent="0.3">
      <c r="A29" s="43" t="s">
        <v>545</v>
      </c>
      <c r="O29" s="143" t="s">
        <v>407</v>
      </c>
      <c r="P29" s="143"/>
      <c r="Q29" s="143"/>
      <c r="R29" s="43" t="s">
        <v>120</v>
      </c>
      <c r="V29" s="143" t="s">
        <v>393</v>
      </c>
      <c r="W29" s="143"/>
      <c r="X29" s="143"/>
    </row>
    <row r="30" spans="1:27" ht="15.6" x14ac:dyDescent="0.3">
      <c r="B30" s="43" t="s">
        <v>74</v>
      </c>
      <c r="I30" s="100">
        <v>3</v>
      </c>
      <c r="J30" s="22" t="str">
        <f>IF(COUNTIF(ДОЗА,I30),"доза",IF(COUNTIF(ДОЗИ,I30),"дози","доз"))</f>
        <v>дози</v>
      </c>
    </row>
    <row r="31" spans="1:27" ht="15.6" x14ac:dyDescent="0.3">
      <c r="A31" s="67"/>
      <c r="B31" s="144" t="s">
        <v>74</v>
      </c>
      <c r="C31" s="144"/>
      <c r="D31" s="144"/>
      <c r="E31" s="144"/>
      <c r="F31" s="144"/>
      <c r="G31" s="144"/>
      <c r="H31" s="144"/>
      <c r="I31" s="72">
        <f>E13</f>
        <v>20</v>
      </c>
      <c r="J31" s="132" t="str">
        <f>IF(COUNTIF(ДОЗА,I31),"доза",IF(COUNTIF(ДОЗИ,I31),"дози","доз"))</f>
        <v>доз</v>
      </c>
      <c r="K31" s="132"/>
      <c r="L31" s="71"/>
      <c r="M31" s="71"/>
      <c r="N31" s="71"/>
    </row>
    <row r="32" spans="1:27" ht="15.6" x14ac:dyDescent="0.3">
      <c r="A32" s="67" t="s">
        <v>76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AA32" s="75"/>
    </row>
    <row r="33" spans="1:27" x14ac:dyDescent="0.3">
      <c r="AA33" s="75"/>
    </row>
    <row r="34" spans="1:27" ht="15.6" x14ac:dyDescent="0.3">
      <c r="A34" s="67" t="s">
        <v>77</v>
      </c>
      <c r="B34" s="67"/>
      <c r="C34" s="67"/>
      <c r="D34" s="67"/>
      <c r="E34" s="67"/>
      <c r="F34" s="145">
        <f>E13</f>
        <v>20</v>
      </c>
      <c r="G34" s="145"/>
      <c r="H34" s="146" t="str">
        <f>IF(COUNTIF(ДОЗА,F34),"доза",IF(COUNTIF(ДОЗИ,F34),"дози","доз"))</f>
        <v>доз</v>
      </c>
      <c r="I34" s="146"/>
      <c r="J34" s="67" t="s">
        <v>249</v>
      </c>
      <c r="K34" s="67"/>
      <c r="L34" s="67"/>
      <c r="M34" s="67"/>
      <c r="N34" s="67"/>
      <c r="O34" s="67"/>
      <c r="P34" s="67"/>
      <c r="Q34" s="67"/>
      <c r="R34" s="67"/>
      <c r="S34" s="145">
        <f>F34</f>
        <v>20</v>
      </c>
      <c r="T34" s="145"/>
      <c r="U34" s="67" t="s">
        <v>79</v>
      </c>
      <c r="V34" s="67"/>
      <c r="W34" s="67"/>
      <c r="X34" s="67"/>
      <c r="AA34" s="75"/>
    </row>
    <row r="35" spans="1:27" ht="15.6" x14ac:dyDescent="0.3">
      <c r="A35" s="67"/>
      <c r="B35" s="67" t="s">
        <v>80</v>
      </c>
      <c r="C35" s="67"/>
      <c r="D35" s="67"/>
      <c r="E35" s="67"/>
      <c r="F35" s="67"/>
      <c r="G35" s="67"/>
      <c r="H35" s="67"/>
      <c r="I35" s="145">
        <f>F34*0.5</f>
        <v>10</v>
      </c>
      <c r="J35" s="145"/>
      <c r="K35" s="67" t="s">
        <v>81</v>
      </c>
      <c r="L35" s="67"/>
      <c r="M35" s="67"/>
      <c r="N35" s="67"/>
      <c r="O35" s="145">
        <f>F34*0.5</f>
        <v>10</v>
      </c>
      <c r="P35" s="145"/>
      <c r="Q35" s="67" t="s">
        <v>82</v>
      </c>
      <c r="R35" s="67"/>
      <c r="S35" s="67"/>
      <c r="T35" s="67"/>
      <c r="U35" s="67"/>
      <c r="V35" s="67"/>
      <c r="W35" s="67"/>
      <c r="X35" s="67"/>
      <c r="AA35" s="75"/>
    </row>
    <row r="36" spans="1:27" ht="15.6" x14ac:dyDescent="0.3">
      <c r="A36" s="67"/>
      <c r="B36" s="67" t="s">
        <v>83</v>
      </c>
      <c r="C36" s="67"/>
      <c r="D36" s="67"/>
      <c r="E36" s="67"/>
      <c r="F36" s="67"/>
      <c r="G36" s="145">
        <f>F34</f>
        <v>20</v>
      </c>
      <c r="H36" s="145"/>
      <c r="I36" s="146" t="str">
        <f>IF(COUNTIF(ДОЗА,G36),"пара",IF(COUNTIF(ДОЗИ,G36),"парии","пар"))</f>
        <v>пар</v>
      </c>
      <c r="J36" s="146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AA36" s="75"/>
    </row>
    <row r="37" spans="1:27" ht="15.6" x14ac:dyDescent="0.3">
      <c r="A37" s="67" t="s">
        <v>85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</row>
    <row r="38" spans="1:27" ht="15.6" x14ac:dyDescent="0.3">
      <c r="A38" s="67"/>
      <c r="B38" s="67"/>
      <c r="C38" s="67" t="s">
        <v>86</v>
      </c>
      <c r="D38" s="67"/>
      <c r="E38" s="67"/>
      <c r="F38" s="67"/>
      <c r="G38" s="67"/>
      <c r="H38" s="67"/>
      <c r="I38" s="67"/>
      <c r="J38" s="67"/>
      <c r="K38" s="67"/>
      <c r="L38" s="145">
        <f>F34</f>
        <v>20</v>
      </c>
      <c r="M38" s="145"/>
      <c r="N38" s="67" t="s">
        <v>87</v>
      </c>
      <c r="O38" s="67"/>
      <c r="P38" s="67"/>
      <c r="Q38" s="67"/>
      <c r="R38" s="67"/>
      <c r="S38" s="67"/>
      <c r="T38" s="67"/>
      <c r="U38" s="67"/>
      <c r="V38" s="67"/>
      <c r="W38" s="67"/>
      <c r="X38" s="67"/>
    </row>
    <row r="39" spans="1:27" ht="15.6" x14ac:dyDescent="0.3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76"/>
      <c r="M39" s="76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</row>
    <row r="40" spans="1:27" ht="15.6" x14ac:dyDescent="0.3">
      <c r="A40" s="67" t="s">
        <v>88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</row>
    <row r="41" spans="1:27" ht="15.6" x14ac:dyDescent="0.3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</row>
    <row r="42" spans="1:27" ht="15.6" x14ac:dyDescent="0.3">
      <c r="A42" s="70" t="s">
        <v>89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</row>
    <row r="43" spans="1:27" ht="15.6" x14ac:dyDescent="0.3">
      <c r="A43" s="70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</row>
    <row r="44" spans="1:27" ht="15.6" x14ac:dyDescent="0.3">
      <c r="A44" s="77" t="s">
        <v>90</v>
      </c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</row>
    <row r="45" spans="1:27" ht="15.6" x14ac:dyDescent="0.3">
      <c r="A45" s="77"/>
      <c r="B45" s="77" t="s">
        <v>91</v>
      </c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</row>
    <row r="46" spans="1:27" ht="15.6" x14ac:dyDescent="0.3">
      <c r="A46" s="77"/>
      <c r="B46" s="67" t="s">
        <v>92</v>
      </c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70" t="s">
        <v>93</v>
      </c>
      <c r="N46" s="67"/>
      <c r="O46" s="67"/>
      <c r="P46" s="67"/>
      <c r="Q46" s="67"/>
      <c r="R46" s="67"/>
      <c r="S46" s="144" t="s">
        <v>94</v>
      </c>
      <c r="T46" s="144"/>
      <c r="U46" s="144"/>
      <c r="V46" s="144"/>
      <c r="W46" s="144"/>
      <c r="X46" s="67"/>
    </row>
    <row r="47" spans="1:27" ht="15.6" x14ac:dyDescent="0.3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</row>
    <row r="48" spans="1:27" ht="15.6" x14ac:dyDescent="0.3">
      <c r="A48" s="67"/>
      <c r="B48" s="67" t="s">
        <v>95</v>
      </c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</row>
    <row r="49" spans="1:24" ht="15.6" x14ac:dyDescent="0.3">
      <c r="A49" s="67"/>
      <c r="B49" s="78" t="s">
        <v>96</v>
      </c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70" t="s">
        <v>97</v>
      </c>
      <c r="N49" s="67"/>
      <c r="O49" s="67"/>
      <c r="P49" s="67"/>
      <c r="Q49" s="67"/>
      <c r="R49" s="67"/>
      <c r="S49" s="144" t="s">
        <v>94</v>
      </c>
      <c r="T49" s="144"/>
      <c r="U49" s="144"/>
      <c r="V49" s="144"/>
      <c r="W49" s="144"/>
      <c r="X49" s="67"/>
    </row>
    <row r="50" spans="1:24" ht="15.6" x14ac:dyDescent="0.3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</row>
    <row r="51" spans="1:24" ht="15.6" x14ac:dyDescent="0.3">
      <c r="B51" s="67" t="s">
        <v>190</v>
      </c>
      <c r="M51" s="70" t="str">
        <f>'Акт коты PCHCh'!M46</f>
        <v>Бабій В.В.</v>
      </c>
      <c r="S51" s="144" t="s">
        <v>94</v>
      </c>
      <c r="T51" s="144"/>
      <c r="U51" s="144"/>
      <c r="V51" s="144"/>
      <c r="W51" s="144"/>
    </row>
    <row r="52" spans="1:24" ht="15.6" x14ac:dyDescent="0.3">
      <c r="B52" s="78"/>
    </row>
  </sheetData>
  <mergeCells count="42">
    <mergeCell ref="A1:X1"/>
    <mergeCell ref="A2:X2"/>
    <mergeCell ref="A4:X4"/>
    <mergeCell ref="C7:X7"/>
    <mergeCell ref="O25:Q25"/>
    <mergeCell ref="V25:X25"/>
    <mergeCell ref="A5:B5"/>
    <mergeCell ref="G5:H5"/>
    <mergeCell ref="C5:F5"/>
    <mergeCell ref="O17:Q17"/>
    <mergeCell ref="V17:X17"/>
    <mergeCell ref="N23:Q23"/>
    <mergeCell ref="E13:F13"/>
    <mergeCell ref="G13:J13"/>
    <mergeCell ref="J20:K20"/>
    <mergeCell ref="N21:Q21"/>
    <mergeCell ref="S51:W51"/>
    <mergeCell ref="S34:T34"/>
    <mergeCell ref="I35:J35"/>
    <mergeCell ref="O35:P35"/>
    <mergeCell ref="L38:M38"/>
    <mergeCell ref="S46:W46"/>
    <mergeCell ref="H34:I34"/>
    <mergeCell ref="G36:H36"/>
    <mergeCell ref="S49:W49"/>
    <mergeCell ref="I36:J36"/>
    <mergeCell ref="F34:G34"/>
    <mergeCell ref="V21:X21"/>
    <mergeCell ref="O29:Q29"/>
    <mergeCell ref="V29:X29"/>
    <mergeCell ref="B31:H31"/>
    <mergeCell ref="J18:K18"/>
    <mergeCell ref="J31:K31"/>
    <mergeCell ref="O19:Q19"/>
    <mergeCell ref="V19:X19"/>
    <mergeCell ref="O27:Q27"/>
    <mergeCell ref="V27:X27"/>
    <mergeCell ref="B28:H28"/>
    <mergeCell ref="J28:K28"/>
    <mergeCell ref="V23:X23"/>
    <mergeCell ref="B26:H26"/>
    <mergeCell ref="J26:K26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G37"/>
  <sheetViews>
    <sheetView topLeftCell="A22" zoomScaleNormal="100" workbookViewId="0">
      <selection activeCell="G28" sqref="G28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33.5546875" customWidth="1"/>
    <col min="4" max="4" width="14.44140625" customWidth="1"/>
    <col min="5" max="5" width="13" customWidth="1"/>
    <col min="6" max="6" width="5.109375" customWidth="1"/>
    <col min="7" max="7" width="2.44140625" bestFit="1" customWidth="1"/>
    <col min="8" max="11" width="3.33203125" customWidth="1"/>
  </cols>
  <sheetData>
    <row r="2" spans="1:7" ht="18" x14ac:dyDescent="0.3">
      <c r="A2" s="124" t="s">
        <v>100</v>
      </c>
      <c r="B2" s="124"/>
      <c r="C2" s="124"/>
      <c r="D2" s="124"/>
      <c r="E2" s="124"/>
      <c r="F2" s="124"/>
      <c r="G2" s="124"/>
    </row>
    <row r="3" spans="1:7" ht="18" x14ac:dyDescent="0.3">
      <c r="A3" s="124" t="s">
        <v>101</v>
      </c>
      <c r="B3" s="124"/>
      <c r="C3" s="124"/>
      <c r="D3" s="124"/>
      <c r="E3" s="124"/>
      <c r="F3" s="124"/>
      <c r="G3" s="124"/>
    </row>
    <row r="4" spans="1:7" ht="15.6" x14ac:dyDescent="0.3">
      <c r="A4" s="1"/>
      <c r="B4" s="9"/>
      <c r="C4" s="1"/>
      <c r="D4" s="1"/>
      <c r="E4" s="1"/>
      <c r="F4" s="1"/>
    </row>
    <row r="5" spans="1:7" ht="38.25" customHeight="1" x14ac:dyDescent="0.3">
      <c r="A5" s="18" t="s">
        <v>102</v>
      </c>
      <c r="B5" s="42" t="s">
        <v>103</v>
      </c>
      <c r="C5" s="54" t="s">
        <v>104</v>
      </c>
      <c r="D5" s="157" t="s">
        <v>105</v>
      </c>
      <c r="E5" s="157"/>
      <c r="F5" s="157"/>
      <c r="G5" s="157"/>
    </row>
    <row r="6" spans="1:7" ht="15.6" x14ac:dyDescent="0.3">
      <c r="A6" s="52">
        <v>1</v>
      </c>
      <c r="B6" s="109" t="s">
        <v>492</v>
      </c>
      <c r="C6" s="109" t="s">
        <v>493</v>
      </c>
      <c r="D6" s="109" t="s">
        <v>494</v>
      </c>
      <c r="E6" s="109" t="s">
        <v>108</v>
      </c>
      <c r="F6" s="109" t="s">
        <v>403</v>
      </c>
      <c r="G6" s="106" t="s">
        <v>109</v>
      </c>
    </row>
    <row r="7" spans="1:7" ht="15.75" customHeight="1" x14ac:dyDescent="0.3">
      <c r="A7" s="52">
        <f>IF(ISBLANK(B7),"",A6+1)</f>
        <v>2</v>
      </c>
      <c r="B7" s="109" t="s">
        <v>513</v>
      </c>
      <c r="C7" s="109" t="s">
        <v>514</v>
      </c>
      <c r="D7" s="109" t="s">
        <v>515</v>
      </c>
      <c r="E7" s="109" t="s">
        <v>108</v>
      </c>
      <c r="F7" s="109" t="s">
        <v>405</v>
      </c>
      <c r="G7" s="106" t="s">
        <v>107</v>
      </c>
    </row>
    <row r="8" spans="1:7" ht="15.6" x14ac:dyDescent="0.3">
      <c r="A8" s="52">
        <f t="shared" ref="A8:A37" si="0">IF(ISBLANK(B8),"",A7+1)</f>
        <v>3</v>
      </c>
      <c r="B8" s="109" t="s">
        <v>519</v>
      </c>
      <c r="C8" s="109" t="s">
        <v>520</v>
      </c>
      <c r="D8" s="109" t="s">
        <v>521</v>
      </c>
      <c r="E8" s="109" t="s">
        <v>352</v>
      </c>
      <c r="F8" s="109" t="s">
        <v>389</v>
      </c>
      <c r="G8" s="106" t="s">
        <v>107</v>
      </c>
    </row>
    <row r="9" spans="1:7" ht="15.6" x14ac:dyDescent="0.3">
      <c r="A9" s="52">
        <f t="shared" si="0"/>
        <v>4</v>
      </c>
      <c r="B9" s="109" t="s">
        <v>495</v>
      </c>
      <c r="C9" s="109" t="s">
        <v>496</v>
      </c>
      <c r="D9" s="109" t="s">
        <v>497</v>
      </c>
      <c r="E9" s="109" t="s">
        <v>108</v>
      </c>
      <c r="F9" s="109" t="s">
        <v>385</v>
      </c>
      <c r="G9" s="106" t="s">
        <v>107</v>
      </c>
    </row>
    <row r="10" spans="1:7" ht="15.6" x14ac:dyDescent="0.3">
      <c r="A10" s="52">
        <f t="shared" si="0"/>
        <v>5</v>
      </c>
      <c r="B10" s="109" t="s">
        <v>441</v>
      </c>
      <c r="C10" s="109" t="s">
        <v>442</v>
      </c>
      <c r="D10" s="109" t="s">
        <v>443</v>
      </c>
      <c r="E10" s="109" t="s">
        <v>352</v>
      </c>
      <c r="F10" s="109" t="s">
        <v>525</v>
      </c>
      <c r="G10" s="106" t="s">
        <v>109</v>
      </c>
    </row>
    <row r="11" spans="1:7" ht="15.6" x14ac:dyDescent="0.3">
      <c r="A11" s="52">
        <f t="shared" si="0"/>
        <v>6</v>
      </c>
      <c r="B11" s="109" t="s">
        <v>546</v>
      </c>
      <c r="C11" s="109" t="s">
        <v>547</v>
      </c>
      <c r="D11" s="109" t="s">
        <v>410</v>
      </c>
      <c r="E11" s="109" t="s">
        <v>411</v>
      </c>
      <c r="F11" s="109" t="s">
        <v>386</v>
      </c>
      <c r="G11" s="106" t="s">
        <v>107</v>
      </c>
    </row>
    <row r="12" spans="1:7" ht="15.75" customHeight="1" x14ac:dyDescent="0.3">
      <c r="A12" s="52">
        <f t="shared" si="0"/>
        <v>7</v>
      </c>
      <c r="B12" s="109" t="s">
        <v>546</v>
      </c>
      <c r="C12" s="109" t="s">
        <v>547</v>
      </c>
      <c r="D12" s="109" t="s">
        <v>548</v>
      </c>
      <c r="E12" s="109" t="s">
        <v>411</v>
      </c>
      <c r="F12" s="109" t="s">
        <v>385</v>
      </c>
      <c r="G12" s="106" t="s">
        <v>107</v>
      </c>
    </row>
    <row r="13" spans="1:7" ht="15.6" x14ac:dyDescent="0.3">
      <c r="A13" s="52">
        <f t="shared" si="0"/>
        <v>8</v>
      </c>
      <c r="B13" s="109" t="s">
        <v>546</v>
      </c>
      <c r="C13" s="109" t="s">
        <v>547</v>
      </c>
      <c r="D13" s="109" t="s">
        <v>549</v>
      </c>
      <c r="E13" s="109" t="s">
        <v>411</v>
      </c>
      <c r="F13" s="109" t="s">
        <v>388</v>
      </c>
      <c r="G13" s="106" t="s">
        <v>109</v>
      </c>
    </row>
    <row r="14" spans="1:7" ht="15.6" x14ac:dyDescent="0.3">
      <c r="A14" s="52">
        <f t="shared" si="0"/>
        <v>9</v>
      </c>
      <c r="B14" s="109" t="s">
        <v>441</v>
      </c>
      <c r="C14" s="109" t="s">
        <v>442</v>
      </c>
      <c r="D14" s="109" t="s">
        <v>443</v>
      </c>
      <c r="E14" s="109" t="s">
        <v>352</v>
      </c>
      <c r="F14" s="109" t="s">
        <v>525</v>
      </c>
      <c r="G14" s="106" t="s">
        <v>109</v>
      </c>
    </row>
    <row r="15" spans="1:7" ht="15.6" x14ac:dyDescent="0.3">
      <c r="A15" s="52">
        <f t="shared" si="0"/>
        <v>10</v>
      </c>
      <c r="B15" s="109" t="s">
        <v>495</v>
      </c>
      <c r="C15" s="109" t="s">
        <v>496</v>
      </c>
      <c r="D15" s="109" t="s">
        <v>497</v>
      </c>
      <c r="E15" s="109" t="s">
        <v>108</v>
      </c>
      <c r="F15" s="109" t="s">
        <v>385</v>
      </c>
      <c r="G15" s="106" t="s">
        <v>107</v>
      </c>
    </row>
    <row r="16" spans="1:7" ht="15.6" x14ac:dyDescent="0.3">
      <c r="A16" s="52">
        <f t="shared" si="0"/>
        <v>11</v>
      </c>
      <c r="B16" s="109" t="s">
        <v>498</v>
      </c>
      <c r="C16" s="109" t="s">
        <v>499</v>
      </c>
      <c r="D16" s="109" t="s">
        <v>500</v>
      </c>
      <c r="E16" s="109" t="s">
        <v>108</v>
      </c>
      <c r="F16" s="109" t="s">
        <v>385</v>
      </c>
      <c r="G16" s="106" t="s">
        <v>107</v>
      </c>
    </row>
    <row r="17" spans="1:7" ht="15.75" customHeight="1" x14ac:dyDescent="0.3">
      <c r="A17" s="52">
        <f t="shared" si="0"/>
        <v>12</v>
      </c>
      <c r="B17" s="109" t="s">
        <v>550</v>
      </c>
      <c r="C17" s="109" t="s">
        <v>551</v>
      </c>
      <c r="D17" s="109" t="s">
        <v>552</v>
      </c>
      <c r="E17" s="109" t="s">
        <v>111</v>
      </c>
      <c r="F17" s="109" t="s">
        <v>488</v>
      </c>
      <c r="G17" s="106" t="s">
        <v>109</v>
      </c>
    </row>
    <row r="18" spans="1:7" ht="15.6" x14ac:dyDescent="0.3">
      <c r="A18" s="52">
        <f t="shared" si="0"/>
        <v>13</v>
      </c>
      <c r="B18" s="109" t="s">
        <v>553</v>
      </c>
      <c r="C18" s="109" t="s">
        <v>554</v>
      </c>
      <c r="D18" s="109" t="s">
        <v>555</v>
      </c>
      <c r="E18" s="109" t="s">
        <v>556</v>
      </c>
      <c r="F18" s="109" t="s">
        <v>186</v>
      </c>
      <c r="G18" s="106" t="s">
        <v>109</v>
      </c>
    </row>
    <row r="19" spans="1:7" ht="15.6" x14ac:dyDescent="0.3">
      <c r="A19" s="52">
        <f t="shared" si="0"/>
        <v>14</v>
      </c>
      <c r="B19" s="109" t="s">
        <v>557</v>
      </c>
      <c r="C19" s="109" t="s">
        <v>558</v>
      </c>
      <c r="D19" s="109" t="s">
        <v>559</v>
      </c>
      <c r="E19" s="109" t="s">
        <v>108</v>
      </c>
      <c r="F19" s="109" t="s">
        <v>386</v>
      </c>
      <c r="G19" s="106" t="s">
        <v>109</v>
      </c>
    </row>
    <row r="20" spans="1:7" ht="15.75" customHeight="1" x14ac:dyDescent="0.3">
      <c r="A20" s="52">
        <f t="shared" si="0"/>
        <v>15</v>
      </c>
      <c r="B20" s="109" t="s">
        <v>506</v>
      </c>
      <c r="C20" s="109" t="s">
        <v>507</v>
      </c>
      <c r="D20" s="109" t="s">
        <v>508</v>
      </c>
      <c r="E20" s="109" t="s">
        <v>108</v>
      </c>
      <c r="F20" s="109" t="s">
        <v>509</v>
      </c>
      <c r="G20" s="106" t="s">
        <v>109</v>
      </c>
    </row>
    <row r="21" spans="1:7" ht="15.6" x14ac:dyDescent="0.3">
      <c r="A21" s="52">
        <f t="shared" si="0"/>
        <v>16</v>
      </c>
      <c r="B21" s="109" t="s">
        <v>560</v>
      </c>
      <c r="C21" s="109" t="s">
        <v>561</v>
      </c>
      <c r="D21" s="109" t="s">
        <v>562</v>
      </c>
      <c r="E21" s="109" t="s">
        <v>108</v>
      </c>
      <c r="F21" s="109" t="s">
        <v>563</v>
      </c>
      <c r="G21" s="106" t="s">
        <v>107</v>
      </c>
    </row>
    <row r="22" spans="1:7" ht="15.6" x14ac:dyDescent="0.3">
      <c r="A22" s="52">
        <f t="shared" si="0"/>
        <v>17</v>
      </c>
      <c r="B22" s="109" t="s">
        <v>408</v>
      </c>
      <c r="C22" s="109" t="s">
        <v>409</v>
      </c>
      <c r="D22" s="109" t="s">
        <v>410</v>
      </c>
      <c r="E22" s="109" t="s">
        <v>411</v>
      </c>
      <c r="F22" s="109" t="s">
        <v>444</v>
      </c>
      <c r="G22" s="106" t="s">
        <v>107</v>
      </c>
    </row>
    <row r="23" spans="1:7" ht="15.6" x14ac:dyDescent="0.3">
      <c r="A23" s="52">
        <f t="shared" si="0"/>
        <v>18</v>
      </c>
      <c r="B23" s="109" t="s">
        <v>510</v>
      </c>
      <c r="C23" s="109" t="s">
        <v>511</v>
      </c>
      <c r="D23" s="109" t="s">
        <v>512</v>
      </c>
      <c r="E23" s="109" t="s">
        <v>108</v>
      </c>
      <c r="F23" s="109" t="s">
        <v>391</v>
      </c>
      <c r="G23" s="106" t="s">
        <v>107</v>
      </c>
    </row>
    <row r="24" spans="1:7" ht="15.6" x14ac:dyDescent="0.3">
      <c r="A24" s="52">
        <f t="shared" si="0"/>
        <v>19</v>
      </c>
      <c r="B24" s="109" t="s">
        <v>564</v>
      </c>
      <c r="C24" s="109" t="s">
        <v>565</v>
      </c>
      <c r="D24" s="109" t="s">
        <v>566</v>
      </c>
      <c r="E24" s="109" t="s">
        <v>352</v>
      </c>
      <c r="F24" s="109" t="s">
        <v>388</v>
      </c>
      <c r="G24" s="106" t="s">
        <v>109</v>
      </c>
    </row>
    <row r="25" spans="1:7" ht="15.6" x14ac:dyDescent="0.3">
      <c r="A25" s="52">
        <f t="shared" si="0"/>
        <v>20</v>
      </c>
      <c r="B25" s="109" t="s">
        <v>567</v>
      </c>
      <c r="C25" s="109" t="s">
        <v>568</v>
      </c>
      <c r="D25" s="109" t="s">
        <v>569</v>
      </c>
      <c r="E25" s="109" t="s">
        <v>570</v>
      </c>
      <c r="F25" s="109" t="s">
        <v>385</v>
      </c>
      <c r="G25" s="106" t="s">
        <v>109</v>
      </c>
    </row>
    <row r="26" spans="1:7" ht="15.6" x14ac:dyDescent="0.3">
      <c r="A26" s="52">
        <f t="shared" si="0"/>
        <v>21</v>
      </c>
      <c r="B26" s="109" t="s">
        <v>522</v>
      </c>
      <c r="C26" s="109" t="s">
        <v>523</v>
      </c>
      <c r="D26" s="109" t="s">
        <v>524</v>
      </c>
      <c r="E26" s="109" t="s">
        <v>352</v>
      </c>
      <c r="F26" s="109" t="s">
        <v>388</v>
      </c>
      <c r="G26" s="106" t="s">
        <v>109</v>
      </c>
    </row>
    <row r="27" spans="1:7" ht="15.6" x14ac:dyDescent="0.3">
      <c r="A27" s="104">
        <f t="shared" si="0"/>
        <v>22</v>
      </c>
      <c r="B27" s="109" t="s">
        <v>546</v>
      </c>
      <c r="C27" s="109" t="s">
        <v>547</v>
      </c>
      <c r="D27" s="109" t="s">
        <v>571</v>
      </c>
      <c r="E27" s="109" t="s">
        <v>411</v>
      </c>
      <c r="F27" s="109" t="s">
        <v>387</v>
      </c>
      <c r="G27" s="106" t="s">
        <v>107</v>
      </c>
    </row>
    <row r="28" spans="1:7" ht="15.6" x14ac:dyDescent="0.3">
      <c r="A28" s="104">
        <f t="shared" si="0"/>
        <v>23</v>
      </c>
      <c r="B28" s="109" t="s">
        <v>526</v>
      </c>
      <c r="C28" s="109" t="s">
        <v>527</v>
      </c>
      <c r="D28" s="109" t="s">
        <v>528</v>
      </c>
      <c r="E28" s="109" t="s">
        <v>108</v>
      </c>
      <c r="F28" s="109" t="s">
        <v>419</v>
      </c>
      <c r="G28" s="106" t="s">
        <v>109</v>
      </c>
    </row>
    <row r="29" spans="1:7" ht="15.6" x14ac:dyDescent="0.3">
      <c r="A29" s="104">
        <f t="shared" si="0"/>
        <v>24</v>
      </c>
      <c r="B29" s="110" t="s">
        <v>572</v>
      </c>
      <c r="C29" s="110" t="s">
        <v>573</v>
      </c>
      <c r="D29" s="110" t="s">
        <v>574</v>
      </c>
      <c r="E29" s="109" t="s">
        <v>108</v>
      </c>
      <c r="F29" s="110" t="s">
        <v>575</v>
      </c>
      <c r="G29" s="106" t="s">
        <v>107</v>
      </c>
    </row>
    <row r="30" spans="1:7" ht="15.6" x14ac:dyDescent="0.3">
      <c r="A30" s="104">
        <f t="shared" si="0"/>
        <v>25</v>
      </c>
      <c r="B30" s="109" t="s">
        <v>485</v>
      </c>
      <c r="C30" s="109" t="s">
        <v>486</v>
      </c>
      <c r="D30" s="109" t="s">
        <v>487</v>
      </c>
      <c r="E30" s="109" t="s">
        <v>108</v>
      </c>
      <c r="F30" s="109" t="s">
        <v>488</v>
      </c>
      <c r="G30" s="106" t="s">
        <v>109</v>
      </c>
    </row>
    <row r="31" spans="1:7" ht="15.6" x14ac:dyDescent="0.3">
      <c r="A31" s="104">
        <f t="shared" si="0"/>
        <v>26</v>
      </c>
      <c r="B31" s="109" t="s">
        <v>576</v>
      </c>
      <c r="C31" s="109" t="s">
        <v>577</v>
      </c>
      <c r="D31" s="109" t="s">
        <v>578</v>
      </c>
      <c r="E31" s="109" t="s">
        <v>352</v>
      </c>
      <c r="F31" s="109" t="s">
        <v>444</v>
      </c>
      <c r="G31" s="106" t="s">
        <v>107</v>
      </c>
    </row>
    <row r="32" spans="1:7" ht="15.6" x14ac:dyDescent="0.3">
      <c r="A32" s="104">
        <f t="shared" si="0"/>
        <v>27</v>
      </c>
      <c r="B32" s="109" t="s">
        <v>579</v>
      </c>
      <c r="C32" s="109" t="s">
        <v>580</v>
      </c>
      <c r="D32" s="109" t="s">
        <v>581</v>
      </c>
      <c r="E32" s="109" t="s">
        <v>352</v>
      </c>
      <c r="F32" s="109" t="s">
        <v>187</v>
      </c>
      <c r="G32" s="106" t="s">
        <v>107</v>
      </c>
    </row>
    <row r="33" spans="1:7" ht="15.6" x14ac:dyDescent="0.3">
      <c r="A33" s="104">
        <f t="shared" si="0"/>
        <v>28</v>
      </c>
      <c r="B33" s="109" t="s">
        <v>582</v>
      </c>
      <c r="C33" s="109" t="s">
        <v>583</v>
      </c>
      <c r="D33" s="109" t="s">
        <v>584</v>
      </c>
      <c r="E33" s="109" t="s">
        <v>108</v>
      </c>
      <c r="F33" s="109" t="s">
        <v>400</v>
      </c>
      <c r="G33" s="106" t="s">
        <v>107</v>
      </c>
    </row>
    <row r="34" spans="1:7" ht="15.6" x14ac:dyDescent="0.3">
      <c r="A34" s="104">
        <f t="shared" si="0"/>
        <v>29</v>
      </c>
      <c r="B34" s="109" t="s">
        <v>489</v>
      </c>
      <c r="C34" s="109" t="s">
        <v>490</v>
      </c>
      <c r="D34" s="109" t="s">
        <v>491</v>
      </c>
      <c r="E34" s="109" t="s">
        <v>352</v>
      </c>
      <c r="F34" s="109" t="s">
        <v>385</v>
      </c>
      <c r="G34" s="106" t="s">
        <v>107</v>
      </c>
    </row>
    <row r="35" spans="1:7" ht="15.6" x14ac:dyDescent="0.3">
      <c r="A35" s="104">
        <f t="shared" si="0"/>
        <v>30</v>
      </c>
      <c r="B35" s="109" t="s">
        <v>479</v>
      </c>
      <c r="C35" s="109" t="s">
        <v>480</v>
      </c>
      <c r="D35" s="109" t="s">
        <v>481</v>
      </c>
      <c r="E35" s="109" t="s">
        <v>352</v>
      </c>
      <c r="F35" s="109" t="s">
        <v>385</v>
      </c>
      <c r="G35" s="106" t="s">
        <v>107</v>
      </c>
    </row>
    <row r="36" spans="1:7" ht="15.6" x14ac:dyDescent="0.3">
      <c r="A36" s="104">
        <f t="shared" si="0"/>
        <v>31</v>
      </c>
      <c r="B36" s="109" t="s">
        <v>445</v>
      </c>
      <c r="C36" s="109" t="s">
        <v>446</v>
      </c>
      <c r="D36" s="109" t="s">
        <v>413</v>
      </c>
      <c r="E36" s="109" t="s">
        <v>447</v>
      </c>
      <c r="F36" s="109" t="s">
        <v>186</v>
      </c>
      <c r="G36" s="106" t="s">
        <v>109</v>
      </c>
    </row>
    <row r="37" spans="1:7" ht="15.6" x14ac:dyDescent="0.3">
      <c r="A37" s="104">
        <f t="shared" si="0"/>
        <v>32</v>
      </c>
      <c r="B37" s="109" t="s">
        <v>482</v>
      </c>
      <c r="C37" s="109" t="s">
        <v>483</v>
      </c>
      <c r="D37" s="109" t="s">
        <v>484</v>
      </c>
      <c r="E37" s="109" t="s">
        <v>352</v>
      </c>
      <c r="F37" s="109" t="s">
        <v>403</v>
      </c>
      <c r="G37" s="106" t="s">
        <v>107</v>
      </c>
    </row>
  </sheetData>
  <mergeCells count="3">
    <mergeCell ref="A2:G2"/>
    <mergeCell ref="A3:G3"/>
    <mergeCell ref="D5:G5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46"/>
  <sheetViews>
    <sheetView topLeftCell="A19" zoomScaleNormal="100" workbookViewId="0">
      <selection activeCell="AB35" activeCellId="1" sqref="AB26 AB35"/>
    </sheetView>
  </sheetViews>
  <sheetFormatPr defaultColWidth="8.6640625" defaultRowHeight="14.4" x14ac:dyDescent="0.3"/>
  <cols>
    <col min="1" max="27" width="3.6640625" customWidth="1"/>
    <col min="29" max="29" width="31.109375" bestFit="1" customWidth="1"/>
    <col min="30" max="30" width="3.21875" bestFit="1" customWidth="1"/>
  </cols>
  <sheetData>
    <row r="1" spans="1:27" x14ac:dyDescent="0.3">
      <c r="A1" s="163" t="s">
        <v>60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</row>
    <row r="2" spans="1:27" x14ac:dyDescent="0.3">
      <c r="A2" s="163" t="s">
        <v>392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</row>
    <row r="3" spans="1:27" ht="15" customHeight="1" x14ac:dyDescent="0.3">
      <c r="A3" s="164" t="s">
        <v>61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4"/>
      <c r="Z3" s="4"/>
      <c r="AA3" s="4"/>
    </row>
    <row r="4" spans="1:27" ht="21" x14ac:dyDescent="0.4">
      <c r="A4" s="166">
        <f>'Акт коты R'!A5</f>
        <v>20</v>
      </c>
      <c r="B4" s="166"/>
      <c r="C4" s="167" t="str">
        <f>'Акт коты R'!C5</f>
        <v>Червня</v>
      </c>
      <c r="D4" s="167"/>
      <c r="E4" s="167"/>
      <c r="F4" s="167"/>
      <c r="G4" s="166">
        <f>'Акт коты R'!G5</f>
        <v>2022</v>
      </c>
      <c r="H4" s="166"/>
      <c r="I4" t="s">
        <v>145</v>
      </c>
      <c r="R4" s="61"/>
      <c r="S4" s="61"/>
      <c r="T4" s="61"/>
      <c r="U4" s="61"/>
      <c r="V4" s="61"/>
      <c r="W4" s="61"/>
      <c r="X4" s="61"/>
      <c r="Y4" s="5"/>
      <c r="Z4" s="6"/>
      <c r="AA4" s="6"/>
    </row>
    <row r="6" spans="1:27" s="1" customFormat="1" ht="15.6" x14ac:dyDescent="0.3">
      <c r="C6" s="165" t="s">
        <v>62</v>
      </c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7"/>
    </row>
    <row r="7" spans="1:27" s="1" customFormat="1" ht="15.6" x14ac:dyDescent="0.3">
      <c r="A7" s="8" t="s">
        <v>63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7" s="1" customFormat="1" ht="15.6" x14ac:dyDescent="0.3">
      <c r="A8" s="1" t="s">
        <v>64</v>
      </c>
    </row>
    <row r="9" spans="1:27" s="1" customFormat="1" ht="15.6" x14ac:dyDescent="0.3">
      <c r="A9" s="1" t="s">
        <v>65</v>
      </c>
      <c r="G9" s="9" t="str">
        <f>'Акт коты R'!G10</f>
        <v>Бабій В.В.</v>
      </c>
      <c r="H9" s="9"/>
      <c r="I9" s="9"/>
      <c r="J9" s="9"/>
      <c r="K9" s="9"/>
      <c r="L9" s="9"/>
      <c r="M9" s="9"/>
      <c r="N9" s="9"/>
    </row>
    <row r="10" spans="1:27" s="1" customFormat="1" ht="15.6" x14ac:dyDescent="0.3">
      <c r="A10" s="1" t="s">
        <v>66</v>
      </c>
      <c r="L10" s="9" t="str">
        <f>'Акт коты R'!L11</f>
        <v xml:space="preserve"> 21.05.2021 по 20.06.2022 року </v>
      </c>
    </row>
    <row r="11" spans="1:27" s="1" customFormat="1" ht="15.6" x14ac:dyDescent="0.3">
      <c r="A11" s="1" t="s">
        <v>67</v>
      </c>
    </row>
    <row r="12" spans="1:27" s="1" customFormat="1" ht="15.6" x14ac:dyDescent="0.3">
      <c r="B12" s="9" t="s">
        <v>68</v>
      </c>
    </row>
    <row r="13" spans="1:27" s="1" customFormat="1" ht="15.6" x14ac:dyDescent="0.3">
      <c r="A13" s="1" t="s">
        <v>69</v>
      </c>
      <c r="E13" s="156">
        <f>MAX('Список коти PCHCh'!A6:A40)</f>
        <v>32</v>
      </c>
      <c r="F13" s="156"/>
      <c r="G13" s="1" t="s">
        <v>70</v>
      </c>
    </row>
    <row r="14" spans="1:27" s="1" customFormat="1" ht="15.6" x14ac:dyDescent="0.3">
      <c r="A14" s="1" t="s">
        <v>71</v>
      </c>
    </row>
    <row r="15" spans="1:27" s="1" customFormat="1" ht="15.6" x14ac:dyDescent="0.3">
      <c r="A15" s="1" t="s">
        <v>72</v>
      </c>
    </row>
    <row r="16" spans="1:27" ht="15.6" x14ac:dyDescent="0.3">
      <c r="A16" s="1" t="s">
        <v>73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5" ht="15.6" x14ac:dyDescent="0.3">
      <c r="A17" s="1" t="s">
        <v>158</v>
      </c>
      <c r="B17" s="8"/>
      <c r="C17" s="1"/>
      <c r="D17" s="1"/>
      <c r="E17" s="1"/>
      <c r="F17" s="1"/>
      <c r="G17" s="12"/>
      <c r="H17" s="12"/>
      <c r="I17" s="12"/>
      <c r="J17" s="8"/>
      <c r="K17" s="8"/>
      <c r="L17" s="8"/>
      <c r="M17" s="8"/>
      <c r="N17" s="1"/>
      <c r="O17" s="13"/>
      <c r="P17" s="14"/>
      <c r="Q17" s="14"/>
      <c r="R17" s="14"/>
      <c r="S17" s="1"/>
      <c r="T17" s="161" t="s">
        <v>414</v>
      </c>
      <c r="U17" s="161"/>
      <c r="V17" s="161"/>
      <c r="W17" s="161"/>
    </row>
    <row r="18" spans="1:25" ht="15.6" x14ac:dyDescent="0.3">
      <c r="A18" s="1"/>
      <c r="B18" s="14" t="s">
        <v>192</v>
      </c>
      <c r="C18" s="14"/>
      <c r="D18" s="1"/>
      <c r="E18" s="1"/>
      <c r="F18" s="162" t="s">
        <v>415</v>
      </c>
      <c r="G18" s="162"/>
      <c r="H18" s="162"/>
      <c r="I18" s="12"/>
      <c r="J18" s="1" t="s">
        <v>74</v>
      </c>
      <c r="K18" s="1"/>
      <c r="L18" s="1"/>
      <c r="M18" s="1"/>
      <c r="N18" s="1"/>
      <c r="O18" s="1"/>
      <c r="P18" s="1"/>
      <c r="Q18" s="10">
        <v>8</v>
      </c>
      <c r="R18" s="1" t="str">
        <f>IF(COUNTIF(ДОЗА,Q18),"доза",IF(COUNTIF(ДОЗИ,Q18),"дози","доз"))</f>
        <v>доз</v>
      </c>
      <c r="S18" s="11"/>
      <c r="T18" s="1"/>
      <c r="U18" s="1"/>
      <c r="V18" s="1"/>
      <c r="W18" s="1"/>
    </row>
    <row r="19" spans="1:25" ht="15.6" x14ac:dyDescent="0.3">
      <c r="A19" s="1" t="s">
        <v>448</v>
      </c>
      <c r="B19" s="8"/>
      <c r="C19" s="1"/>
      <c r="D19" s="1"/>
      <c r="E19" s="1"/>
      <c r="F19" s="1"/>
      <c r="G19" s="12"/>
      <c r="H19" s="12"/>
      <c r="I19" s="12"/>
      <c r="J19" s="8"/>
      <c r="K19" s="8"/>
      <c r="L19" s="8"/>
      <c r="M19" s="8"/>
      <c r="N19" s="1"/>
      <c r="O19" s="13"/>
      <c r="P19" s="14"/>
      <c r="Q19" s="14"/>
      <c r="R19" s="14"/>
      <c r="S19" s="1"/>
      <c r="T19" s="161" t="s">
        <v>450</v>
      </c>
      <c r="U19" s="161"/>
      <c r="V19" s="161"/>
      <c r="W19" s="161"/>
    </row>
    <row r="20" spans="1:25" ht="15.6" x14ac:dyDescent="0.3">
      <c r="A20" s="1"/>
      <c r="B20" s="14" t="s">
        <v>192</v>
      </c>
      <c r="C20" s="14"/>
      <c r="D20" s="1"/>
      <c r="E20" s="1"/>
      <c r="F20" s="162" t="s">
        <v>451</v>
      </c>
      <c r="G20" s="162"/>
      <c r="H20" s="162"/>
      <c r="I20" s="12"/>
      <c r="J20" s="1" t="s">
        <v>74</v>
      </c>
      <c r="K20" s="1"/>
      <c r="L20" s="1"/>
      <c r="M20" s="1"/>
      <c r="N20" s="1"/>
      <c r="O20" s="1"/>
      <c r="P20" s="1"/>
      <c r="Q20" s="10">
        <v>16</v>
      </c>
      <c r="R20" s="1" t="str">
        <f>IF(COUNTIF(ДОЗА,Q20),"доза",IF(COUNTIF(ДОЗИ,Q20),"дози","доз"))</f>
        <v>доз</v>
      </c>
      <c r="S20" s="11"/>
      <c r="T20" s="1"/>
      <c r="U20" s="1"/>
      <c r="V20" s="1"/>
      <c r="W20" s="1"/>
    </row>
    <row r="21" spans="1:25" ht="15.6" x14ac:dyDescent="0.3">
      <c r="A21" s="1" t="s">
        <v>585</v>
      </c>
      <c r="B21" s="1"/>
      <c r="L21" s="11"/>
      <c r="M21" s="11"/>
      <c r="N21" s="11"/>
      <c r="O21" s="1"/>
      <c r="P21" s="1"/>
      <c r="Q21" s="1" t="s">
        <v>454</v>
      </c>
      <c r="R21" s="1"/>
      <c r="S21" s="1"/>
      <c r="T21" s="161" t="s">
        <v>452</v>
      </c>
      <c r="U21" s="161"/>
      <c r="V21" s="161"/>
      <c r="W21" s="161"/>
    </row>
    <row r="22" spans="1:25" ht="15.6" x14ac:dyDescent="0.3">
      <c r="A22" s="1"/>
      <c r="B22" s="1" t="s">
        <v>120</v>
      </c>
      <c r="C22" s="1"/>
      <c r="D22" s="1"/>
      <c r="E22" s="1"/>
      <c r="F22" s="160" t="s">
        <v>353</v>
      </c>
      <c r="G22" s="160"/>
      <c r="H22" s="160"/>
      <c r="I22" s="160"/>
      <c r="J22" s="1" t="s">
        <v>74</v>
      </c>
      <c r="K22" s="1"/>
      <c r="L22" s="1"/>
      <c r="M22" s="1"/>
      <c r="N22" s="1"/>
      <c r="O22" s="1"/>
      <c r="P22" s="1"/>
      <c r="Q22" s="10">
        <v>5</v>
      </c>
      <c r="R22" s="1" t="str">
        <f>IF(COUNTIF(ДОЗА,Q22),"доза",IF(COUNTIF(ДОЗИ,Q22),"дози","доз"))</f>
        <v>доз</v>
      </c>
      <c r="S22" s="11"/>
    </row>
    <row r="23" spans="1:25" ht="15.6" x14ac:dyDescent="0.3">
      <c r="A23" s="1" t="s">
        <v>453</v>
      </c>
      <c r="B23" s="14"/>
      <c r="C23" s="14"/>
      <c r="D23" s="1"/>
      <c r="E23" s="1"/>
      <c r="F23" s="102"/>
      <c r="G23" s="102"/>
      <c r="H23" s="102"/>
      <c r="I23" s="12"/>
      <c r="J23" s="1"/>
      <c r="K23" s="1"/>
      <c r="L23" s="1"/>
      <c r="M23" s="1"/>
      <c r="N23" s="1"/>
      <c r="O23" s="1"/>
      <c r="P23" s="1"/>
      <c r="Q23" s="108" t="s">
        <v>454</v>
      </c>
      <c r="R23" s="108"/>
      <c r="S23" s="108"/>
      <c r="T23" s="161" t="s">
        <v>390</v>
      </c>
      <c r="U23" s="161"/>
      <c r="V23" s="161"/>
      <c r="W23" s="161"/>
    </row>
    <row r="24" spans="1:25" ht="15.6" x14ac:dyDescent="0.3">
      <c r="A24" s="1"/>
      <c r="B24" s="1" t="s">
        <v>120</v>
      </c>
      <c r="C24" s="1"/>
      <c r="D24" s="1"/>
      <c r="E24" s="1"/>
      <c r="F24" s="160" t="s">
        <v>353</v>
      </c>
      <c r="G24" s="160"/>
      <c r="H24" s="160"/>
      <c r="I24" s="160"/>
      <c r="J24" s="1" t="s">
        <v>74</v>
      </c>
      <c r="K24" s="1"/>
      <c r="L24" s="1"/>
      <c r="M24" s="1"/>
      <c r="N24" s="1"/>
      <c r="O24" s="1"/>
      <c r="P24" s="1"/>
      <c r="Q24" s="10">
        <v>3</v>
      </c>
      <c r="R24" s="1" t="str">
        <f>IF(COUNTIF(ДОЗА,Q24),"доза",IF(COUNTIF(ДОЗИ,Q24),"дози","доз"))</f>
        <v>дози</v>
      </c>
      <c r="S24" s="11"/>
      <c r="T24" s="1"/>
      <c r="U24" s="1"/>
      <c r="V24" s="1"/>
      <c r="W24" s="1"/>
    </row>
    <row r="26" spans="1:25" ht="15.6" x14ac:dyDescent="0.3">
      <c r="A26" s="1" t="s">
        <v>76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6" x14ac:dyDescent="0.3">
      <c r="A27" s="1" t="s">
        <v>77</v>
      </c>
      <c r="B27" s="1"/>
      <c r="C27" s="1"/>
      <c r="D27" s="1"/>
      <c r="E27" s="1"/>
      <c r="F27" s="158">
        <f>E13</f>
        <v>32</v>
      </c>
      <c r="G27" s="158"/>
      <c r="H27" s="1" t="s">
        <v>78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58">
        <f>F27</f>
        <v>32</v>
      </c>
      <c r="T27" s="158"/>
      <c r="U27" s="1" t="s">
        <v>79</v>
      </c>
      <c r="V27" s="1"/>
      <c r="W27" s="3"/>
      <c r="X27" s="3"/>
    </row>
    <row r="28" spans="1:25" ht="15.6" x14ac:dyDescent="0.3">
      <c r="A28" s="1"/>
      <c r="B28" s="1" t="s">
        <v>80</v>
      </c>
      <c r="C28" s="1"/>
      <c r="D28" s="1"/>
      <c r="E28" s="1"/>
      <c r="F28" s="1"/>
      <c r="G28" s="1"/>
      <c r="H28" s="1"/>
      <c r="I28" s="158">
        <f>F27*0.5</f>
        <v>16</v>
      </c>
      <c r="J28" s="158"/>
      <c r="K28" s="1" t="s">
        <v>81</v>
      </c>
      <c r="L28" s="1"/>
      <c r="M28" s="1"/>
      <c r="N28" s="1"/>
      <c r="O28" s="158">
        <f>F27*0.5</f>
        <v>16</v>
      </c>
      <c r="P28" s="158"/>
      <c r="Q28" s="1" t="s">
        <v>82</v>
      </c>
      <c r="R28" s="1"/>
      <c r="S28" s="1"/>
      <c r="T28" s="1"/>
      <c r="U28" s="1"/>
      <c r="V28" s="1"/>
      <c r="W28" s="3"/>
      <c r="X28" s="3"/>
    </row>
    <row r="29" spans="1:25" ht="15.6" x14ac:dyDescent="0.3">
      <c r="A29" s="1"/>
      <c r="B29" s="1" t="s">
        <v>83</v>
      </c>
      <c r="C29" s="1"/>
      <c r="D29" s="1"/>
      <c r="E29" s="1"/>
      <c r="F29" s="1"/>
      <c r="G29" s="158">
        <f>F27</f>
        <v>32</v>
      </c>
      <c r="H29" s="158"/>
      <c r="I29" s="1" t="s">
        <v>84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3"/>
      <c r="X29" s="3"/>
    </row>
    <row r="30" spans="1:25" ht="15.6" x14ac:dyDescent="0.3">
      <c r="A30" s="1"/>
      <c r="B30" s="1"/>
      <c r="C30" s="1"/>
      <c r="D30" s="1"/>
      <c r="E30" s="1"/>
      <c r="F30" s="1"/>
      <c r="G30" s="15"/>
      <c r="H30" s="1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</row>
    <row r="31" spans="1:25" ht="15.6" x14ac:dyDescent="0.3">
      <c r="A31" s="1" t="s">
        <v>85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5" ht="15.6" x14ac:dyDescent="0.3">
      <c r="A32" s="1"/>
      <c r="B32" s="1"/>
      <c r="C32" s="1" t="s">
        <v>86</v>
      </c>
      <c r="D32" s="1"/>
      <c r="E32" s="1"/>
      <c r="F32" s="1"/>
      <c r="G32" s="1"/>
      <c r="H32" s="1"/>
      <c r="I32" s="1"/>
      <c r="J32" s="1"/>
      <c r="K32" s="1"/>
      <c r="L32" s="158">
        <f>F27</f>
        <v>32</v>
      </c>
      <c r="M32" s="158"/>
      <c r="N32" s="1" t="s">
        <v>87</v>
      </c>
      <c r="O32" s="1"/>
      <c r="P32" s="1"/>
      <c r="Q32" s="1"/>
      <c r="R32" s="1"/>
      <c r="S32" s="1"/>
      <c r="T32" s="1"/>
      <c r="U32" s="1"/>
      <c r="V32" s="1"/>
      <c r="W32" s="3"/>
      <c r="X32" s="3"/>
    </row>
    <row r="33" spans="1:24" ht="15.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5"/>
      <c r="M33" s="15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6" x14ac:dyDescent="0.3">
      <c r="A34" s="1" t="s">
        <v>88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</row>
    <row r="35" spans="1:24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</row>
    <row r="36" spans="1:24" ht="15.6" x14ac:dyDescent="0.3">
      <c r="A36" s="9" t="s">
        <v>89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</row>
    <row r="38" spans="1:24" ht="15.6" x14ac:dyDescent="0.3">
      <c r="A38" s="16" t="s">
        <v>90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4" ht="15.6" x14ac:dyDescent="0.3">
      <c r="A39" s="16"/>
      <c r="B39" s="16" t="s">
        <v>91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4" ht="15.6" x14ac:dyDescent="0.3">
      <c r="A40" s="16"/>
      <c r="B40" s="1" t="s">
        <v>92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9" t="s">
        <v>93</v>
      </c>
      <c r="N40" s="1"/>
      <c r="O40" s="1"/>
      <c r="P40" s="1"/>
      <c r="Q40" s="1"/>
      <c r="R40" s="1"/>
      <c r="S40" s="159" t="s">
        <v>94</v>
      </c>
      <c r="T40" s="159"/>
      <c r="U40" s="159"/>
      <c r="V40" s="159"/>
      <c r="W40" s="159"/>
    </row>
    <row r="41" spans="1:24" ht="15.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4" ht="15.6" x14ac:dyDescent="0.3">
      <c r="A42" s="1"/>
      <c r="B42" s="1" t="s">
        <v>95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4" ht="15.6" x14ac:dyDescent="0.3">
      <c r="A43" s="1"/>
      <c r="B43" s="17" t="s">
        <v>96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9" t="s">
        <v>97</v>
      </c>
      <c r="N43" s="1"/>
      <c r="O43" s="1"/>
      <c r="P43" s="1"/>
      <c r="Q43" s="1"/>
      <c r="R43" s="1"/>
      <c r="S43" s="159" t="s">
        <v>94</v>
      </c>
      <c r="T43" s="159"/>
      <c r="U43" s="159"/>
      <c r="V43" s="159"/>
      <c r="W43" s="159"/>
    </row>
    <row r="45" spans="1:24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4" ht="15.6" x14ac:dyDescent="0.3">
      <c r="A46" s="1"/>
      <c r="B46" s="17" t="s">
        <v>190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9" t="str">
        <f>G9</f>
        <v>Бабій В.В.</v>
      </c>
      <c r="N46" s="1"/>
      <c r="O46" s="1"/>
      <c r="P46" s="1"/>
      <c r="Q46" s="1"/>
      <c r="R46" s="1"/>
      <c r="S46" s="159" t="s">
        <v>94</v>
      </c>
      <c r="T46" s="159"/>
      <c r="U46" s="159"/>
      <c r="V46" s="159"/>
      <c r="W46" s="159"/>
    </row>
  </sheetData>
  <mergeCells count="25">
    <mergeCell ref="E13:F13"/>
    <mergeCell ref="F24:I24"/>
    <mergeCell ref="T17:W17"/>
    <mergeCell ref="F18:H18"/>
    <mergeCell ref="A1:X1"/>
    <mergeCell ref="A2:X2"/>
    <mergeCell ref="A3:X3"/>
    <mergeCell ref="C6:X6"/>
    <mergeCell ref="A4:B4"/>
    <mergeCell ref="C4:F4"/>
    <mergeCell ref="G4:H4"/>
    <mergeCell ref="T19:W19"/>
    <mergeCell ref="F20:H20"/>
    <mergeCell ref="F22:I22"/>
    <mergeCell ref="T23:W23"/>
    <mergeCell ref="T21:W21"/>
    <mergeCell ref="F27:G27"/>
    <mergeCell ref="S27:T27"/>
    <mergeCell ref="S43:W43"/>
    <mergeCell ref="S46:W46"/>
    <mergeCell ref="I28:J28"/>
    <mergeCell ref="O28:P28"/>
    <mergeCell ref="G29:H29"/>
    <mergeCell ref="L32:M32"/>
    <mergeCell ref="S40:W40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2:H37"/>
  <sheetViews>
    <sheetView topLeftCell="A10" zoomScaleNormal="100" workbookViewId="0">
      <selection activeCell="B5" sqref="B5:G31"/>
    </sheetView>
  </sheetViews>
  <sheetFormatPr defaultColWidth="8.6640625" defaultRowHeight="14.4" x14ac:dyDescent="0.3"/>
  <cols>
    <col min="1" max="1" width="3.33203125" customWidth="1"/>
    <col min="2" max="2" width="20.6640625" customWidth="1"/>
    <col min="3" max="3" width="28.6640625" customWidth="1"/>
    <col min="4" max="4" width="12.6640625" customWidth="1"/>
    <col min="5" max="5" width="14.33203125" customWidth="1"/>
    <col min="6" max="6" width="5.6640625" customWidth="1"/>
    <col min="7" max="13" width="3.33203125" customWidth="1"/>
  </cols>
  <sheetData>
    <row r="2" spans="1:8" ht="18" x14ac:dyDescent="0.3">
      <c r="A2" s="124" t="s">
        <v>127</v>
      </c>
      <c r="B2" s="124"/>
      <c r="C2" s="124"/>
      <c r="D2" s="124"/>
      <c r="E2" s="124"/>
      <c r="F2" s="124"/>
      <c r="G2" s="124"/>
      <c r="H2" s="41"/>
    </row>
    <row r="3" spans="1:8" ht="15.6" x14ac:dyDescent="0.3">
      <c r="A3" s="1"/>
      <c r="B3" s="9"/>
      <c r="C3" s="1"/>
      <c r="D3" s="1"/>
      <c r="E3" s="1"/>
      <c r="F3" s="1"/>
    </row>
    <row r="4" spans="1:8" ht="38.25" customHeight="1" x14ac:dyDescent="0.3">
      <c r="A4" s="18" t="s">
        <v>102</v>
      </c>
      <c r="B4" s="42" t="s">
        <v>103</v>
      </c>
      <c r="C4" s="54" t="s">
        <v>104</v>
      </c>
      <c r="D4" s="157" t="s">
        <v>105</v>
      </c>
      <c r="E4" s="157"/>
      <c r="F4" s="157"/>
      <c r="G4" s="157"/>
    </row>
    <row r="5" spans="1:8" ht="15.6" x14ac:dyDescent="0.3">
      <c r="A5" s="52">
        <v>1</v>
      </c>
      <c r="B5" s="109" t="s">
        <v>586</v>
      </c>
      <c r="C5" s="109" t="s">
        <v>587</v>
      </c>
      <c r="D5" s="109" t="s">
        <v>588</v>
      </c>
      <c r="E5" s="109" t="s">
        <v>397</v>
      </c>
      <c r="F5" s="109" t="s">
        <v>419</v>
      </c>
      <c r="G5" s="106" t="s">
        <v>107</v>
      </c>
    </row>
    <row r="6" spans="1:8" ht="15.6" x14ac:dyDescent="0.3">
      <c r="A6" s="52">
        <f>IF(ISBLANK(B6),"",A5+1)</f>
        <v>2</v>
      </c>
      <c r="B6" s="109" t="s">
        <v>589</v>
      </c>
      <c r="C6" s="109" t="s">
        <v>590</v>
      </c>
      <c r="D6" s="109" t="s">
        <v>591</v>
      </c>
      <c r="E6" s="109" t="s">
        <v>592</v>
      </c>
      <c r="F6" s="109" t="s">
        <v>387</v>
      </c>
      <c r="G6" s="106" t="s">
        <v>107</v>
      </c>
    </row>
    <row r="7" spans="1:8" ht="15.75" customHeight="1" x14ac:dyDescent="0.3">
      <c r="A7" s="52">
        <f t="shared" ref="A7:A36" si="0">IF(ISBLANK(B7),"",A6+1)</f>
        <v>3</v>
      </c>
      <c r="B7" s="109" t="s">
        <v>593</v>
      </c>
      <c r="C7" s="109" t="s">
        <v>594</v>
      </c>
      <c r="D7" s="109" t="s">
        <v>595</v>
      </c>
      <c r="E7" s="109" t="s">
        <v>420</v>
      </c>
      <c r="F7" s="109" t="s">
        <v>385</v>
      </c>
      <c r="G7" s="106" t="s">
        <v>109</v>
      </c>
    </row>
    <row r="8" spans="1:8" ht="15.6" x14ac:dyDescent="0.3">
      <c r="A8" s="52">
        <f t="shared" si="0"/>
        <v>4</v>
      </c>
      <c r="B8" s="109" t="s">
        <v>596</v>
      </c>
      <c r="C8" s="109" t="s">
        <v>597</v>
      </c>
      <c r="D8" s="109" t="s">
        <v>598</v>
      </c>
      <c r="E8" s="109" t="s">
        <v>108</v>
      </c>
      <c r="F8" s="109" t="s">
        <v>389</v>
      </c>
      <c r="G8" s="106" t="s">
        <v>109</v>
      </c>
    </row>
    <row r="9" spans="1:8" ht="15.6" x14ac:dyDescent="0.3">
      <c r="A9" s="52">
        <f t="shared" si="0"/>
        <v>5</v>
      </c>
      <c r="B9" s="109" t="s">
        <v>459</v>
      </c>
      <c r="C9" s="109" t="s">
        <v>460</v>
      </c>
      <c r="D9" s="109" t="s">
        <v>404</v>
      </c>
      <c r="E9" s="109" t="s">
        <v>420</v>
      </c>
      <c r="F9" s="109" t="s">
        <v>525</v>
      </c>
      <c r="G9" s="106" t="s">
        <v>109</v>
      </c>
    </row>
    <row r="10" spans="1:8" ht="15.75" customHeight="1" x14ac:dyDescent="0.3">
      <c r="A10" s="52">
        <f t="shared" si="0"/>
        <v>6</v>
      </c>
      <c r="B10" s="109" t="s">
        <v>599</v>
      </c>
      <c r="C10" s="109" t="s">
        <v>600</v>
      </c>
      <c r="D10" s="109" t="s">
        <v>601</v>
      </c>
      <c r="E10" s="109" t="s">
        <v>108</v>
      </c>
      <c r="F10" s="109" t="s">
        <v>403</v>
      </c>
      <c r="G10" s="106" t="s">
        <v>107</v>
      </c>
    </row>
    <row r="11" spans="1:8" ht="15.6" x14ac:dyDescent="0.3">
      <c r="A11" s="52">
        <f>IF(ISBLANK(B11),"",A10+1)</f>
        <v>7</v>
      </c>
      <c r="B11" s="109" t="s">
        <v>602</v>
      </c>
      <c r="C11" s="109" t="s">
        <v>603</v>
      </c>
      <c r="D11" s="109" t="s">
        <v>604</v>
      </c>
      <c r="E11" s="109" t="s">
        <v>605</v>
      </c>
      <c r="F11" s="109" t="s">
        <v>389</v>
      </c>
      <c r="G11" s="106" t="s">
        <v>107</v>
      </c>
    </row>
    <row r="12" spans="1:8" ht="15.6" x14ac:dyDescent="0.3">
      <c r="A12" s="52">
        <f t="shared" si="0"/>
        <v>8</v>
      </c>
      <c r="B12" s="109" t="s">
        <v>606</v>
      </c>
      <c r="C12" s="109" t="s">
        <v>607</v>
      </c>
      <c r="D12" s="109" t="s">
        <v>608</v>
      </c>
      <c r="E12" s="109" t="s">
        <v>397</v>
      </c>
      <c r="F12" s="109" t="s">
        <v>386</v>
      </c>
      <c r="G12" s="106" t="s">
        <v>107</v>
      </c>
    </row>
    <row r="13" spans="1:8" ht="15.6" x14ac:dyDescent="0.3">
      <c r="A13" s="52">
        <f t="shared" si="0"/>
        <v>9</v>
      </c>
      <c r="B13" s="109" t="s">
        <v>609</v>
      </c>
      <c r="C13" s="109" t="s">
        <v>610</v>
      </c>
      <c r="D13" s="109" t="s">
        <v>611</v>
      </c>
      <c r="E13" s="109" t="s">
        <v>396</v>
      </c>
      <c r="F13" s="109" t="s">
        <v>387</v>
      </c>
      <c r="G13" s="106" t="s">
        <v>107</v>
      </c>
    </row>
    <row r="14" spans="1:8" ht="15.6" x14ac:dyDescent="0.3">
      <c r="A14" s="52">
        <f t="shared" si="0"/>
        <v>10</v>
      </c>
      <c r="B14" s="109" t="s">
        <v>612</v>
      </c>
      <c r="C14" s="109" t="s">
        <v>613</v>
      </c>
      <c r="D14" s="109" t="s">
        <v>614</v>
      </c>
      <c r="E14" s="109" t="s">
        <v>108</v>
      </c>
      <c r="F14" s="109" t="s">
        <v>403</v>
      </c>
      <c r="G14" s="106" t="s">
        <v>109</v>
      </c>
    </row>
    <row r="15" spans="1:8" ht="15.6" x14ac:dyDescent="0.3">
      <c r="A15" s="52">
        <f t="shared" si="0"/>
        <v>11</v>
      </c>
      <c r="B15" s="109" t="s">
        <v>423</v>
      </c>
      <c r="C15" s="109" t="s">
        <v>424</v>
      </c>
      <c r="D15" s="109" t="s">
        <v>425</v>
      </c>
      <c r="E15" s="109" t="s">
        <v>418</v>
      </c>
      <c r="F15" s="109" t="s">
        <v>186</v>
      </c>
      <c r="G15" s="106" t="s">
        <v>107</v>
      </c>
    </row>
    <row r="16" spans="1:8" ht="15.6" x14ac:dyDescent="0.3">
      <c r="A16" s="52">
        <f t="shared" si="0"/>
        <v>12</v>
      </c>
      <c r="B16" s="109" t="s">
        <v>615</v>
      </c>
      <c r="C16" s="109" t="s">
        <v>616</v>
      </c>
      <c r="D16" s="109" t="s">
        <v>617</v>
      </c>
      <c r="E16" s="109" t="s">
        <v>355</v>
      </c>
      <c r="F16" s="109" t="s">
        <v>386</v>
      </c>
      <c r="G16" s="106" t="s">
        <v>109</v>
      </c>
    </row>
    <row r="17" spans="1:7" ht="15.6" x14ac:dyDescent="0.3">
      <c r="A17" s="52">
        <f t="shared" si="0"/>
        <v>13</v>
      </c>
      <c r="B17" s="109" t="s">
        <v>435</v>
      </c>
      <c r="C17" s="109" t="s">
        <v>436</v>
      </c>
      <c r="D17" s="109" t="s">
        <v>461</v>
      </c>
      <c r="E17" s="109" t="s">
        <v>418</v>
      </c>
      <c r="F17" s="109" t="s">
        <v>186</v>
      </c>
      <c r="G17" s="106" t="s">
        <v>107</v>
      </c>
    </row>
    <row r="18" spans="1:7" ht="15.6" x14ac:dyDescent="0.3">
      <c r="A18" s="52">
        <f t="shared" si="0"/>
        <v>14</v>
      </c>
      <c r="B18" s="109" t="s">
        <v>618</v>
      </c>
      <c r="C18" s="109" t="s">
        <v>619</v>
      </c>
      <c r="D18" s="109" t="s">
        <v>404</v>
      </c>
      <c r="E18" s="109" t="s">
        <v>620</v>
      </c>
      <c r="F18" s="109" t="s">
        <v>417</v>
      </c>
      <c r="G18" s="106" t="s">
        <v>109</v>
      </c>
    </row>
    <row r="19" spans="1:7" ht="15.6" x14ac:dyDescent="0.3">
      <c r="A19" s="52">
        <f t="shared" si="0"/>
        <v>15</v>
      </c>
      <c r="B19" s="109" t="s">
        <v>462</v>
      </c>
      <c r="C19" s="109" t="s">
        <v>463</v>
      </c>
      <c r="D19" s="109" t="s">
        <v>464</v>
      </c>
      <c r="E19" s="109" t="s">
        <v>108</v>
      </c>
      <c r="F19" s="109" t="s">
        <v>187</v>
      </c>
      <c r="G19" s="106" t="s">
        <v>107</v>
      </c>
    </row>
    <row r="20" spans="1:7" ht="15.6" x14ac:dyDescent="0.3">
      <c r="A20" s="52">
        <f t="shared" si="0"/>
        <v>16</v>
      </c>
      <c r="B20" s="109" t="s">
        <v>462</v>
      </c>
      <c r="C20" s="109" t="s">
        <v>463</v>
      </c>
      <c r="D20" s="109" t="s">
        <v>465</v>
      </c>
      <c r="E20" s="109" t="s">
        <v>108</v>
      </c>
      <c r="F20" s="109" t="s">
        <v>187</v>
      </c>
      <c r="G20" s="106" t="s">
        <v>107</v>
      </c>
    </row>
    <row r="21" spans="1:7" ht="15.6" x14ac:dyDescent="0.3">
      <c r="A21" s="52">
        <f t="shared" si="0"/>
        <v>17</v>
      </c>
      <c r="B21" s="109" t="s">
        <v>621</v>
      </c>
      <c r="C21" s="109" t="s">
        <v>622</v>
      </c>
      <c r="D21" s="109" t="s">
        <v>623</v>
      </c>
      <c r="E21" s="109" t="s">
        <v>624</v>
      </c>
      <c r="F21" s="109" t="s">
        <v>187</v>
      </c>
      <c r="G21" s="106" t="s">
        <v>107</v>
      </c>
    </row>
    <row r="22" spans="1:7" ht="15.6" x14ac:dyDescent="0.3">
      <c r="A22" s="52">
        <f t="shared" si="0"/>
        <v>18</v>
      </c>
      <c r="B22" s="109" t="s">
        <v>506</v>
      </c>
      <c r="C22" s="109" t="s">
        <v>507</v>
      </c>
      <c r="D22" s="109" t="s">
        <v>625</v>
      </c>
      <c r="E22" s="109" t="s">
        <v>108</v>
      </c>
      <c r="F22" s="109" t="s">
        <v>387</v>
      </c>
      <c r="G22" s="106" t="s">
        <v>107</v>
      </c>
    </row>
    <row r="23" spans="1:7" ht="15.75" customHeight="1" x14ac:dyDescent="0.3">
      <c r="A23" s="52">
        <f t="shared" si="0"/>
        <v>19</v>
      </c>
      <c r="B23" s="109" t="s">
        <v>626</v>
      </c>
      <c r="C23" s="109" t="s">
        <v>627</v>
      </c>
      <c r="D23" s="109" t="s">
        <v>628</v>
      </c>
      <c r="E23" s="109" t="s">
        <v>629</v>
      </c>
      <c r="F23" s="109" t="s">
        <v>388</v>
      </c>
      <c r="G23" s="106" t="s">
        <v>109</v>
      </c>
    </row>
    <row r="24" spans="1:7" ht="15.6" x14ac:dyDescent="0.3">
      <c r="A24" s="52">
        <f t="shared" si="0"/>
        <v>20</v>
      </c>
      <c r="B24" s="109" t="s">
        <v>630</v>
      </c>
      <c r="C24" s="109" t="s">
        <v>631</v>
      </c>
      <c r="D24" s="109" t="s">
        <v>632</v>
      </c>
      <c r="E24" s="109" t="s">
        <v>108</v>
      </c>
      <c r="F24" s="109" t="s">
        <v>633</v>
      </c>
      <c r="G24" s="106" t="s">
        <v>109</v>
      </c>
    </row>
    <row r="25" spans="1:7" ht="15.6" x14ac:dyDescent="0.3">
      <c r="A25" s="52">
        <f t="shared" si="0"/>
        <v>21</v>
      </c>
      <c r="B25" s="109" t="s">
        <v>510</v>
      </c>
      <c r="C25" s="109" t="s">
        <v>511</v>
      </c>
      <c r="D25" s="109" t="s">
        <v>634</v>
      </c>
      <c r="E25" s="109" t="s">
        <v>420</v>
      </c>
      <c r="F25" s="109" t="s">
        <v>388</v>
      </c>
      <c r="G25" s="106" t="s">
        <v>109</v>
      </c>
    </row>
    <row r="26" spans="1:7" ht="15.6" x14ac:dyDescent="0.3">
      <c r="A26" s="52">
        <f t="shared" si="0"/>
        <v>22</v>
      </c>
      <c r="B26" s="109" t="s">
        <v>522</v>
      </c>
      <c r="C26" s="109" t="s">
        <v>523</v>
      </c>
      <c r="D26" s="109" t="s">
        <v>635</v>
      </c>
      <c r="E26" s="109" t="s">
        <v>624</v>
      </c>
      <c r="F26" s="109" t="s">
        <v>391</v>
      </c>
      <c r="G26" s="106" t="s">
        <v>109</v>
      </c>
    </row>
    <row r="27" spans="1:7" ht="15.6" x14ac:dyDescent="0.3">
      <c r="A27" s="52">
        <f t="shared" si="0"/>
        <v>23</v>
      </c>
      <c r="B27" s="109" t="s">
        <v>636</v>
      </c>
      <c r="C27" s="109" t="s">
        <v>637</v>
      </c>
      <c r="D27" s="109" t="s">
        <v>638</v>
      </c>
      <c r="E27" s="109" t="s">
        <v>397</v>
      </c>
      <c r="F27" s="109" t="s">
        <v>405</v>
      </c>
      <c r="G27" s="106" t="s">
        <v>107</v>
      </c>
    </row>
    <row r="28" spans="1:7" ht="15.6" x14ac:dyDescent="0.3">
      <c r="A28" s="52">
        <f t="shared" si="0"/>
        <v>24</v>
      </c>
      <c r="B28" s="109" t="s">
        <v>639</v>
      </c>
      <c r="C28" s="109" t="s">
        <v>640</v>
      </c>
      <c r="D28" s="109" t="s">
        <v>641</v>
      </c>
      <c r="E28" s="109" t="s">
        <v>396</v>
      </c>
      <c r="F28" s="109" t="s">
        <v>386</v>
      </c>
      <c r="G28" s="106" t="s">
        <v>109</v>
      </c>
    </row>
    <row r="29" spans="1:7" ht="15.6" x14ac:dyDescent="0.3">
      <c r="A29" s="52">
        <f t="shared" si="0"/>
        <v>25</v>
      </c>
      <c r="B29" s="109" t="s">
        <v>642</v>
      </c>
      <c r="C29" s="109" t="s">
        <v>643</v>
      </c>
      <c r="D29" s="109" t="s">
        <v>644</v>
      </c>
      <c r="E29" s="109" t="s">
        <v>645</v>
      </c>
      <c r="F29" s="109" t="s">
        <v>385</v>
      </c>
      <c r="G29" s="106" t="s">
        <v>109</v>
      </c>
    </row>
    <row r="30" spans="1:7" ht="15.6" x14ac:dyDescent="0.3">
      <c r="A30" s="52">
        <f t="shared" si="0"/>
        <v>26</v>
      </c>
      <c r="B30" s="109" t="s">
        <v>646</v>
      </c>
      <c r="C30" s="109" t="s">
        <v>647</v>
      </c>
      <c r="D30" s="109" t="s">
        <v>648</v>
      </c>
      <c r="E30" s="109" t="s">
        <v>649</v>
      </c>
      <c r="F30" s="109" t="s">
        <v>391</v>
      </c>
      <c r="G30" s="106" t="s">
        <v>107</v>
      </c>
    </row>
    <row r="31" spans="1:7" ht="15.6" x14ac:dyDescent="0.3">
      <c r="A31" s="52">
        <f t="shared" si="0"/>
        <v>27</v>
      </c>
      <c r="B31" s="109" t="s">
        <v>650</v>
      </c>
      <c r="C31" s="109" t="s">
        <v>651</v>
      </c>
      <c r="D31" s="109" t="s">
        <v>652</v>
      </c>
      <c r="E31" s="109" t="s">
        <v>397</v>
      </c>
      <c r="F31" s="109" t="s">
        <v>653</v>
      </c>
      <c r="G31" s="106" t="s">
        <v>107</v>
      </c>
    </row>
    <row r="32" spans="1:7" ht="15.6" x14ac:dyDescent="0.3">
      <c r="A32" s="52" t="str">
        <f t="shared" si="0"/>
        <v/>
      </c>
      <c r="B32" s="55"/>
      <c r="C32" s="55"/>
      <c r="D32" s="55"/>
      <c r="E32" s="55"/>
      <c r="F32" s="55"/>
      <c r="G32" s="55"/>
    </row>
    <row r="33" spans="1:7" ht="15.6" x14ac:dyDescent="0.3">
      <c r="A33" s="52" t="str">
        <f t="shared" si="0"/>
        <v/>
      </c>
      <c r="B33" s="55"/>
      <c r="C33" s="55"/>
      <c r="D33" s="55"/>
      <c r="E33" s="55"/>
      <c r="F33" s="55"/>
      <c r="G33" s="55"/>
    </row>
    <row r="34" spans="1:7" ht="15.6" x14ac:dyDescent="0.3">
      <c r="A34" s="52" t="str">
        <f t="shared" si="0"/>
        <v/>
      </c>
      <c r="B34" s="55"/>
      <c r="C34" s="55"/>
      <c r="D34" s="55"/>
      <c r="E34" s="55"/>
      <c r="F34" s="55"/>
      <c r="G34" s="55"/>
    </row>
    <row r="35" spans="1:7" ht="15.6" x14ac:dyDescent="0.3">
      <c r="A35" s="52" t="str">
        <f t="shared" si="0"/>
        <v/>
      </c>
      <c r="B35" s="55"/>
      <c r="C35" s="55"/>
      <c r="D35" s="55"/>
      <c r="E35" s="55"/>
      <c r="F35" s="55"/>
      <c r="G35" s="55"/>
    </row>
    <row r="36" spans="1:7" ht="15.6" x14ac:dyDescent="0.3">
      <c r="A36" s="52" t="str">
        <f t="shared" si="0"/>
        <v/>
      </c>
      <c r="B36" s="55"/>
      <c r="C36" s="55"/>
      <c r="D36" s="55"/>
      <c r="E36" s="55"/>
      <c r="F36" s="55"/>
      <c r="G36" s="55"/>
    </row>
    <row r="37" spans="1:7" x14ac:dyDescent="0.3">
      <c r="B37" s="55"/>
      <c r="C37" s="55"/>
      <c r="D37" s="55"/>
      <c r="E37" s="55"/>
      <c r="F37" s="55"/>
      <c r="G37" s="55"/>
    </row>
  </sheetData>
  <mergeCells count="2">
    <mergeCell ref="A2:G2"/>
    <mergeCell ref="D4:G4"/>
  </mergeCells>
  <phoneticPr fontId="30" type="noConversion"/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41"/>
  <sheetViews>
    <sheetView topLeftCell="A22" zoomScaleNormal="100" workbookViewId="0">
      <selection activeCell="AE10" sqref="AE1:AG1048576"/>
    </sheetView>
  </sheetViews>
  <sheetFormatPr defaultColWidth="8.6640625" defaultRowHeight="14.4" x14ac:dyDescent="0.3"/>
  <cols>
    <col min="1" max="30" width="3.33203125" customWidth="1"/>
    <col min="31" max="31" width="24.6640625" bestFit="1" customWidth="1"/>
    <col min="32" max="32" width="3" bestFit="1" customWidth="1"/>
  </cols>
  <sheetData>
    <row r="1" spans="1:25" ht="15" customHeight="1" x14ac:dyDescent="0.3">
      <c r="A1" s="173" t="s">
        <v>60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</row>
    <row r="2" spans="1:25" ht="15" customHeight="1" x14ac:dyDescent="0.3">
      <c r="A2" s="16" t="s">
        <v>392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5" ht="15.6" x14ac:dyDescent="0.3">
      <c r="A3" s="173" t="s">
        <v>61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</row>
    <row r="4" spans="1:25" ht="15.6" x14ac:dyDescent="0.3">
      <c r="A4" s="166">
        <f>'Акт коты R'!A5</f>
        <v>20</v>
      </c>
      <c r="B4" s="166"/>
      <c r="C4" s="167" t="str">
        <f>'Акт коты R'!C5</f>
        <v>Червня</v>
      </c>
      <c r="D4" s="167"/>
      <c r="E4" s="167"/>
      <c r="F4" s="167"/>
      <c r="G4" s="166">
        <f>'Акт коты R'!G5</f>
        <v>2022</v>
      </c>
      <c r="H4" s="166"/>
      <c r="I4" t="s">
        <v>145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5" ht="15.6" x14ac:dyDescent="0.3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5" ht="15.6" x14ac:dyDescent="0.3">
      <c r="A6" s="22"/>
      <c r="B6" s="22"/>
      <c r="C6" s="174" t="s">
        <v>62</v>
      </c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</row>
    <row r="7" spans="1:25" ht="15.6" x14ac:dyDescent="0.3">
      <c r="A7" s="23" t="s">
        <v>123</v>
      </c>
      <c r="B7" s="22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5" ht="15.6" x14ac:dyDescent="0.3">
      <c r="A8" s="23" t="s">
        <v>124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5" ht="15.6" x14ac:dyDescent="0.3">
      <c r="A9" s="1" t="s">
        <v>65</v>
      </c>
      <c r="B9" s="1"/>
      <c r="C9" s="1"/>
      <c r="D9" s="1"/>
      <c r="E9" s="1"/>
      <c r="F9" s="1"/>
      <c r="G9" s="169" t="str">
        <f>'Списки собак R'!B5</f>
        <v>Голубкова Т.А.</v>
      </c>
      <c r="H9" s="169"/>
      <c r="I9" s="169"/>
      <c r="J9" s="169"/>
      <c r="K9" s="169"/>
      <c r="L9" s="169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5" ht="15.6" x14ac:dyDescent="0.3">
      <c r="A10" s="22" t="s">
        <v>125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 t="str">
        <f>'Акт коты PCHCh'!L10</f>
        <v xml:space="preserve"> 21.05.2021 по 20.06.2022 року 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5" ht="15.6" x14ac:dyDescent="0.3">
      <c r="A11" s="22" t="s">
        <v>126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5" ht="15.6" x14ac:dyDescent="0.3">
      <c r="A12" s="168" t="s">
        <v>69</v>
      </c>
      <c r="B12" s="168"/>
      <c r="C12" s="168"/>
      <c r="D12" s="168"/>
      <c r="E12" s="25">
        <f>MAX('Списки собак R'!A5:A43)</f>
        <v>27</v>
      </c>
      <c r="F12" s="22" t="s">
        <v>70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5" ht="15.6" x14ac:dyDescent="0.3">
      <c r="A13" s="22" t="s">
        <v>71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N13" s="22"/>
      <c r="O13" s="22" t="s">
        <v>72</v>
      </c>
      <c r="P13" s="22"/>
      <c r="Q13" s="22"/>
      <c r="R13" s="22"/>
      <c r="S13" s="22"/>
      <c r="T13" s="22"/>
      <c r="U13" s="22"/>
      <c r="V13" s="22"/>
      <c r="W13" s="22"/>
      <c r="X13" s="22"/>
    </row>
    <row r="14" spans="1:25" ht="15.6" x14ac:dyDescent="0.3">
      <c r="A14" s="22" t="s">
        <v>73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5" ht="15.6" x14ac:dyDescent="0.3">
      <c r="A15" s="22" t="s">
        <v>354</v>
      </c>
      <c r="B15" s="23"/>
      <c r="C15" s="22"/>
      <c r="D15" s="22"/>
      <c r="E15" s="22"/>
      <c r="F15" s="22"/>
      <c r="G15" s="23"/>
      <c r="H15" s="23"/>
      <c r="I15" s="23"/>
      <c r="J15" s="23"/>
      <c r="K15" s="23"/>
      <c r="L15" s="23"/>
      <c r="N15" s="26"/>
      <c r="O15" s="175" t="s">
        <v>406</v>
      </c>
      <c r="P15" s="175"/>
      <c r="Q15" s="175"/>
      <c r="R15" s="22" t="s">
        <v>121</v>
      </c>
      <c r="S15" s="22"/>
      <c r="T15" s="22"/>
      <c r="U15" s="22"/>
      <c r="V15" s="176" t="s">
        <v>421</v>
      </c>
      <c r="W15" s="176"/>
      <c r="X15" s="176"/>
      <c r="Y15" s="176"/>
    </row>
    <row r="16" spans="1:25" ht="15.6" x14ac:dyDescent="0.3">
      <c r="A16" s="22"/>
      <c r="B16" s="22" t="s">
        <v>74</v>
      </c>
      <c r="C16" s="22"/>
      <c r="D16" s="22"/>
      <c r="E16" s="22"/>
      <c r="F16" s="22"/>
      <c r="G16" s="23"/>
      <c r="H16" s="23"/>
      <c r="I16" s="25">
        <v>2</v>
      </c>
      <c r="J16" s="132" t="str">
        <f>IF(COUNTIF(ДОЗА,I16),"доза",IF(COUNTIF(ДОЗИ,I16),"дози","доз"))</f>
        <v>дози</v>
      </c>
      <c r="K16" s="132"/>
      <c r="U16" s="22"/>
      <c r="V16" s="22"/>
      <c r="W16" s="22"/>
      <c r="X16" s="22"/>
    </row>
    <row r="17" spans="1:24" ht="15.6" x14ac:dyDescent="0.3">
      <c r="A17" s="67" t="s">
        <v>538</v>
      </c>
      <c r="B17" s="68"/>
      <c r="C17" s="67"/>
      <c r="D17" s="67"/>
      <c r="E17" s="67"/>
      <c r="F17" s="68"/>
      <c r="G17" s="68"/>
      <c r="H17" s="68"/>
      <c r="I17" s="68"/>
      <c r="J17" s="68"/>
      <c r="K17" s="68"/>
      <c r="L17" s="68"/>
      <c r="M17" s="43"/>
      <c r="N17" s="43"/>
      <c r="O17" s="147" t="s">
        <v>537</v>
      </c>
      <c r="P17" s="147"/>
      <c r="Q17" s="147"/>
      <c r="R17" s="67" t="s">
        <v>120</v>
      </c>
      <c r="S17" s="71"/>
      <c r="T17" s="71"/>
      <c r="U17" s="67"/>
      <c r="V17" s="148">
        <v>44958</v>
      </c>
      <c r="W17" s="148"/>
      <c r="X17" s="148"/>
    </row>
    <row r="18" spans="1:24" ht="15.6" x14ac:dyDescent="0.3">
      <c r="A18" s="67"/>
      <c r="B18" s="67" t="s">
        <v>74</v>
      </c>
      <c r="C18" s="67"/>
      <c r="D18" s="67"/>
      <c r="E18" s="67"/>
      <c r="F18" s="67"/>
      <c r="G18" s="68"/>
      <c r="H18" s="68"/>
      <c r="I18" s="72">
        <v>6</v>
      </c>
      <c r="J18" s="132" t="str">
        <f>IF(COUNTIF(ДОЗА,I18),"доза",IF(COUNTIF(ДОЗИ,I18),"дози","доз"))</f>
        <v>доз</v>
      </c>
      <c r="K18" s="132"/>
      <c r="L18" s="68"/>
      <c r="M18" s="68"/>
      <c r="N18" s="67"/>
      <c r="O18" s="73"/>
      <c r="P18" s="74"/>
      <c r="Q18" s="74"/>
      <c r="R18" s="74"/>
      <c r="S18" s="67"/>
      <c r="T18" s="67"/>
      <c r="U18" s="67"/>
      <c r="V18" s="67"/>
      <c r="W18" s="67"/>
      <c r="X18" s="67"/>
    </row>
    <row r="19" spans="1:24" ht="15.6" x14ac:dyDescent="0.3">
      <c r="A19" s="1" t="s">
        <v>539</v>
      </c>
      <c r="N19" s="155" t="s">
        <v>437</v>
      </c>
      <c r="O19" s="155"/>
      <c r="P19" s="155"/>
      <c r="Q19" s="155"/>
      <c r="R19" s="22" t="s">
        <v>192</v>
      </c>
      <c r="T19" s="22"/>
      <c r="U19" s="22"/>
      <c r="V19" s="142" t="s">
        <v>438</v>
      </c>
      <c r="W19" s="142"/>
      <c r="X19" s="142"/>
    </row>
    <row r="20" spans="1:24" ht="15.6" x14ac:dyDescent="0.3">
      <c r="A20" s="22"/>
      <c r="B20" s="22" t="s">
        <v>439</v>
      </c>
      <c r="C20" s="22"/>
      <c r="D20" s="22"/>
      <c r="E20" s="22"/>
      <c r="F20" s="43"/>
      <c r="G20" s="43"/>
      <c r="H20" s="43"/>
      <c r="I20" s="25">
        <v>1</v>
      </c>
      <c r="J20" s="22" t="str">
        <f>IF(COUNTIF(ДОЗА,I20),"доза",IF(COUNTIF(ДОЗИ,I20),"дози","доз"))</f>
        <v>доза</v>
      </c>
      <c r="K20" s="43"/>
      <c r="L20" s="22"/>
      <c r="M20" s="22"/>
      <c r="N20" s="22"/>
      <c r="O20" s="22"/>
      <c r="P20" s="23"/>
      <c r="Q20" s="23"/>
      <c r="R20" s="43"/>
      <c r="S20" s="43"/>
      <c r="T20" s="22"/>
      <c r="U20" s="22"/>
      <c r="V20" s="43"/>
      <c r="W20" s="43"/>
      <c r="X20" s="43"/>
    </row>
    <row r="21" spans="1:24" ht="15.6" x14ac:dyDescent="0.3">
      <c r="A21" s="67" t="s">
        <v>458</v>
      </c>
      <c r="B21" s="68"/>
      <c r="C21" s="67"/>
      <c r="D21" s="67"/>
      <c r="E21" s="67"/>
      <c r="F21" s="67"/>
      <c r="G21" s="68"/>
      <c r="H21" s="68"/>
      <c r="I21" s="68"/>
      <c r="J21" s="68"/>
      <c r="K21" s="68"/>
      <c r="L21" s="68"/>
      <c r="M21" s="68"/>
      <c r="N21" s="67"/>
      <c r="O21" s="152" t="s">
        <v>399</v>
      </c>
      <c r="P21" s="152"/>
      <c r="Q21" s="152"/>
      <c r="R21" s="67" t="s">
        <v>120</v>
      </c>
      <c r="S21" s="71"/>
      <c r="T21" s="71"/>
      <c r="U21" s="67"/>
      <c r="V21" s="147" t="s">
        <v>398</v>
      </c>
      <c r="W21" s="147"/>
      <c r="X21" s="147"/>
    </row>
    <row r="22" spans="1:24" ht="15.6" x14ac:dyDescent="0.3">
      <c r="A22" s="67"/>
      <c r="B22" s="144" t="s">
        <v>74</v>
      </c>
      <c r="C22" s="144"/>
      <c r="D22" s="144"/>
      <c r="E22" s="144"/>
      <c r="F22" s="144"/>
      <c r="G22" s="144"/>
      <c r="H22" s="144"/>
      <c r="I22" s="72">
        <v>18</v>
      </c>
      <c r="J22" s="132" t="str">
        <f>IF(COUNTIF(ДОЗА,I22),"доза",IF(COUNTIF(ДОЗИ,I22),"дози","доз"))</f>
        <v>доз</v>
      </c>
      <c r="K22" s="132"/>
      <c r="U22" s="22"/>
      <c r="V22" s="22"/>
      <c r="W22" s="22"/>
      <c r="X22" s="22"/>
    </row>
    <row r="24" spans="1:24" ht="15.6" x14ac:dyDescent="0.3">
      <c r="A24" s="43"/>
      <c r="B24" s="43" t="s">
        <v>74</v>
      </c>
      <c r="C24" s="43"/>
      <c r="D24" s="43"/>
      <c r="E24" s="43"/>
      <c r="F24" s="43"/>
      <c r="G24" s="43"/>
      <c r="H24" s="43"/>
      <c r="I24" s="100">
        <v>1</v>
      </c>
      <c r="J24" s="22" t="str">
        <f>IF(COUNTIF(ДОЗА,I24),"доза",IF(COUNTIF(ДОЗИ,I24),"дози","доз"))</f>
        <v>доза</v>
      </c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</row>
    <row r="25" spans="1:24" ht="15.6" x14ac:dyDescent="0.3">
      <c r="A25" s="22" t="s">
        <v>76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</row>
    <row r="26" spans="1:24" ht="15.6" x14ac:dyDescent="0.3">
      <c r="A26" s="22" t="s">
        <v>77</v>
      </c>
      <c r="B26" s="22"/>
      <c r="C26" s="22"/>
      <c r="D26" s="22"/>
      <c r="E26" s="171">
        <f>E12</f>
        <v>27</v>
      </c>
      <c r="F26" s="171"/>
      <c r="G26" s="22" t="s">
        <v>78</v>
      </c>
      <c r="I26" s="22"/>
      <c r="J26" s="22"/>
      <c r="K26" s="22"/>
      <c r="L26" s="22"/>
      <c r="M26" s="22"/>
      <c r="N26" s="22"/>
      <c r="O26" s="22"/>
      <c r="P26" s="172">
        <f>E26</f>
        <v>27</v>
      </c>
      <c r="Q26" s="172"/>
      <c r="R26" s="22" t="s">
        <v>79</v>
      </c>
      <c r="V26" s="22"/>
      <c r="W26" s="22"/>
      <c r="X26" s="22"/>
    </row>
    <row r="27" spans="1:24" ht="15.6" x14ac:dyDescent="0.3">
      <c r="A27" s="22"/>
      <c r="B27" s="22" t="s">
        <v>80</v>
      </c>
      <c r="C27" s="22"/>
      <c r="D27" s="22"/>
      <c r="E27" s="22"/>
      <c r="F27" s="22"/>
      <c r="G27" s="22"/>
      <c r="H27" s="171">
        <f>E26*0.5</f>
        <v>13.5</v>
      </c>
      <c r="I27" s="171"/>
      <c r="J27" s="22" t="s">
        <v>81</v>
      </c>
      <c r="K27" s="22"/>
      <c r="L27" s="22"/>
      <c r="M27" s="171">
        <f>E26*0.5</f>
        <v>13.5</v>
      </c>
      <c r="N27" s="171"/>
      <c r="O27" s="22" t="s">
        <v>82</v>
      </c>
      <c r="R27" s="22"/>
      <c r="S27" s="22"/>
      <c r="T27" s="22"/>
      <c r="U27" s="22"/>
      <c r="V27" s="22"/>
      <c r="W27" s="22"/>
      <c r="X27" s="22"/>
    </row>
    <row r="28" spans="1:24" ht="15.6" x14ac:dyDescent="0.3">
      <c r="A28" s="22"/>
      <c r="B28" s="22" t="s">
        <v>83</v>
      </c>
      <c r="C28" s="22"/>
      <c r="D28" s="22"/>
      <c r="E28" s="22"/>
      <c r="F28" s="171">
        <f>E26</f>
        <v>27</v>
      </c>
      <c r="G28" s="171"/>
      <c r="H28" s="22" t="s">
        <v>84</v>
      </c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ht="15.6" x14ac:dyDescent="0.3">
      <c r="A29" s="22" t="s">
        <v>85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5.6" x14ac:dyDescent="0.3">
      <c r="A30" s="22"/>
      <c r="B30" s="22"/>
      <c r="C30" s="22" t="s">
        <v>86</v>
      </c>
      <c r="D30" s="22"/>
      <c r="E30" s="22"/>
      <c r="F30" s="22"/>
      <c r="G30" s="22"/>
      <c r="H30" s="22"/>
      <c r="I30" s="22"/>
      <c r="J30" s="171">
        <f>E26</f>
        <v>27</v>
      </c>
      <c r="K30" s="171"/>
      <c r="L30" s="22" t="s">
        <v>87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5.6" x14ac:dyDescent="0.3">
      <c r="A31" s="22" t="s">
        <v>88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ht="15.6" x14ac:dyDescent="0.3">
      <c r="A32" s="2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ht="15.6" x14ac:dyDescent="0.3">
      <c r="A33" s="16" t="s">
        <v>90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ht="15.6" x14ac:dyDescent="0.3">
      <c r="A34" s="16"/>
      <c r="B34" s="16" t="s">
        <v>91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ht="15.6" x14ac:dyDescent="0.3">
      <c r="A35" s="16"/>
      <c r="B35" s="22" t="s">
        <v>92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8" t="s">
        <v>93</v>
      </c>
      <c r="N35" s="22"/>
      <c r="O35" s="22"/>
      <c r="P35" s="22"/>
      <c r="Q35" s="22"/>
      <c r="R35" s="22"/>
      <c r="S35" s="170" t="s">
        <v>94</v>
      </c>
      <c r="T35" s="170"/>
      <c r="U35" s="170"/>
      <c r="V35" s="170"/>
      <c r="W35" s="170"/>
      <c r="X35" s="22"/>
    </row>
    <row r="36" spans="1:24" ht="15.6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ht="15.6" x14ac:dyDescent="0.3">
      <c r="A37" s="22"/>
      <c r="B37" s="22" t="s">
        <v>95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ht="15.6" x14ac:dyDescent="0.3">
      <c r="A38" s="22"/>
      <c r="B38" s="17" t="s">
        <v>96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8" t="s">
        <v>97</v>
      </c>
      <c r="N38" s="22"/>
      <c r="O38" s="22"/>
      <c r="P38" s="22"/>
      <c r="Q38" s="22"/>
      <c r="R38" s="22"/>
      <c r="S38" s="170" t="s">
        <v>94</v>
      </c>
      <c r="T38" s="170"/>
      <c r="U38" s="170"/>
      <c r="V38" s="170"/>
      <c r="W38" s="170"/>
      <c r="X38" s="22"/>
    </row>
    <row r="40" spans="1:24" ht="15.6" x14ac:dyDescent="0.3">
      <c r="B40" s="1" t="s">
        <v>98</v>
      </c>
    </row>
    <row r="41" spans="1:24" ht="15.6" x14ac:dyDescent="0.3">
      <c r="B41" s="17" t="s">
        <v>99</v>
      </c>
      <c r="M41" s="169" t="str">
        <f>G9</f>
        <v>Голубкова Т.А.</v>
      </c>
      <c r="N41" s="169"/>
      <c r="O41" s="169"/>
      <c r="P41" s="169"/>
      <c r="Q41" s="169"/>
      <c r="R41" s="169"/>
      <c r="S41" s="170" t="s">
        <v>94</v>
      </c>
      <c r="T41" s="170"/>
      <c r="U41" s="170"/>
      <c r="V41" s="170"/>
      <c r="W41" s="170"/>
    </row>
  </sheetData>
  <mergeCells count="30">
    <mergeCell ref="B22:H22"/>
    <mergeCell ref="J22:K22"/>
    <mergeCell ref="V15:Y15"/>
    <mergeCell ref="J16:K16"/>
    <mergeCell ref="N19:Q19"/>
    <mergeCell ref="V19:X19"/>
    <mergeCell ref="O21:Q21"/>
    <mergeCell ref="A1:X1"/>
    <mergeCell ref="A3:X3"/>
    <mergeCell ref="C6:X6"/>
    <mergeCell ref="G9:L9"/>
    <mergeCell ref="A4:B4"/>
    <mergeCell ref="C4:F4"/>
    <mergeCell ref="G4:H4"/>
    <mergeCell ref="A12:D12"/>
    <mergeCell ref="M41:R41"/>
    <mergeCell ref="S41:W41"/>
    <mergeCell ref="F28:G28"/>
    <mergeCell ref="J30:K30"/>
    <mergeCell ref="S35:W35"/>
    <mergeCell ref="H27:I27"/>
    <mergeCell ref="M27:N27"/>
    <mergeCell ref="E26:F26"/>
    <mergeCell ref="P26:Q26"/>
    <mergeCell ref="S38:W38"/>
    <mergeCell ref="V21:X21"/>
    <mergeCell ref="O17:Q17"/>
    <mergeCell ref="V17:X17"/>
    <mergeCell ref="J18:K18"/>
    <mergeCell ref="O15:Q15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Z121"/>
  <sheetViews>
    <sheetView zoomScaleNormal="100" workbookViewId="0">
      <selection activeCell="G8" sqref="G8"/>
    </sheetView>
  </sheetViews>
  <sheetFormatPr defaultColWidth="8.6640625" defaultRowHeight="14.4" x14ac:dyDescent="0.3"/>
  <cols>
    <col min="1" max="1" width="3.33203125" customWidth="1"/>
    <col min="2" max="2" width="21.6640625" customWidth="1"/>
    <col min="3" max="3" width="28.6640625" customWidth="1"/>
    <col min="4" max="4" width="12.6640625" customWidth="1"/>
    <col min="5" max="5" width="14.33203125" customWidth="1"/>
    <col min="6" max="6" width="5" customWidth="1"/>
    <col min="7" max="13" width="3.33203125" customWidth="1"/>
  </cols>
  <sheetData>
    <row r="2" spans="1:26" ht="18" x14ac:dyDescent="0.3">
      <c r="A2" s="124" t="s">
        <v>136</v>
      </c>
      <c r="B2" s="124"/>
      <c r="C2" s="124"/>
      <c r="D2" s="124"/>
      <c r="E2" s="124"/>
      <c r="F2" s="124"/>
      <c r="G2" s="124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ht="18" x14ac:dyDescent="0.3">
      <c r="A3" s="140" t="s">
        <v>137</v>
      </c>
      <c r="B3" s="140"/>
      <c r="C3" s="140"/>
      <c r="D3" s="140"/>
      <c r="E3" s="140"/>
      <c r="F3" s="140"/>
      <c r="G3" s="140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ht="38.25" customHeight="1" x14ac:dyDescent="0.3">
      <c r="A4" s="18" t="s">
        <v>102</v>
      </c>
      <c r="B4" s="42" t="s">
        <v>103</v>
      </c>
      <c r="C4" s="42" t="s">
        <v>104</v>
      </c>
      <c r="D4" s="157" t="s">
        <v>105</v>
      </c>
      <c r="E4" s="157"/>
      <c r="F4" s="157"/>
      <c r="G4" s="157"/>
    </row>
    <row r="5" spans="1:26" ht="15.75" customHeight="1" x14ac:dyDescent="0.3">
      <c r="A5" s="53">
        <v>1</v>
      </c>
      <c r="B5" s="109" t="s">
        <v>459</v>
      </c>
      <c r="C5" s="109" t="s">
        <v>460</v>
      </c>
      <c r="D5" s="109" t="s">
        <v>404</v>
      </c>
      <c r="E5" s="109" t="s">
        <v>420</v>
      </c>
      <c r="F5" s="109" t="s">
        <v>525</v>
      </c>
      <c r="G5" s="106" t="s">
        <v>109</v>
      </c>
    </row>
    <row r="6" spans="1:26" ht="15.75" customHeight="1" x14ac:dyDescent="0.3">
      <c r="A6" s="52">
        <f t="shared" ref="A6:A19" si="0">IF(ISBLANK(B6),"",A5+1)</f>
        <v>2</v>
      </c>
      <c r="B6" s="109" t="s">
        <v>606</v>
      </c>
      <c r="C6" s="109" t="s">
        <v>607</v>
      </c>
      <c r="D6" s="109" t="s">
        <v>608</v>
      </c>
      <c r="E6" s="109" t="s">
        <v>397</v>
      </c>
      <c r="F6" s="109" t="s">
        <v>386</v>
      </c>
      <c r="G6" s="106" t="s">
        <v>107</v>
      </c>
    </row>
    <row r="7" spans="1:26" ht="15.75" customHeight="1" x14ac:dyDescent="0.3">
      <c r="A7" s="52">
        <f t="shared" si="0"/>
        <v>3</v>
      </c>
      <c r="B7" s="109" t="s">
        <v>459</v>
      </c>
      <c r="C7" s="109" t="s">
        <v>460</v>
      </c>
      <c r="D7" s="109" t="s">
        <v>404</v>
      </c>
      <c r="E7" s="109" t="s">
        <v>420</v>
      </c>
      <c r="F7" s="109" t="s">
        <v>525</v>
      </c>
      <c r="G7" s="106" t="s">
        <v>109</v>
      </c>
    </row>
    <row r="8" spans="1:26" ht="15.75" customHeight="1" x14ac:dyDescent="0.3">
      <c r="A8" s="52">
        <f t="shared" si="0"/>
        <v>4</v>
      </c>
      <c r="B8" s="109" t="s">
        <v>606</v>
      </c>
      <c r="C8" s="109" t="s">
        <v>607</v>
      </c>
      <c r="D8" s="109" t="s">
        <v>608</v>
      </c>
      <c r="E8" s="109" t="s">
        <v>397</v>
      </c>
      <c r="F8" s="109" t="s">
        <v>386</v>
      </c>
      <c r="G8" s="106" t="s">
        <v>107</v>
      </c>
    </row>
    <row r="9" spans="1:26" ht="15.75" customHeight="1" x14ac:dyDescent="0.3">
      <c r="A9" s="52">
        <f t="shared" si="0"/>
        <v>5</v>
      </c>
      <c r="B9" s="109" t="s">
        <v>654</v>
      </c>
      <c r="C9" s="109" t="s">
        <v>655</v>
      </c>
      <c r="D9" s="109" t="s">
        <v>412</v>
      </c>
      <c r="E9" s="109" t="s">
        <v>355</v>
      </c>
      <c r="F9" s="109" t="s">
        <v>187</v>
      </c>
      <c r="G9" s="106" t="s">
        <v>109</v>
      </c>
    </row>
    <row r="10" spans="1:26" ht="15.75" customHeight="1" x14ac:dyDescent="0.3">
      <c r="A10" s="52">
        <f t="shared" si="0"/>
        <v>6</v>
      </c>
      <c r="B10" s="109" t="s">
        <v>455</v>
      </c>
      <c r="C10" s="109" t="s">
        <v>456</v>
      </c>
      <c r="D10" s="109" t="s">
        <v>457</v>
      </c>
      <c r="E10" s="109" t="s">
        <v>108</v>
      </c>
      <c r="F10" s="109" t="s">
        <v>186</v>
      </c>
      <c r="G10" s="106" t="s">
        <v>107</v>
      </c>
    </row>
    <row r="11" spans="1:26" ht="15.75" customHeight="1" x14ac:dyDescent="0.3">
      <c r="A11" s="52">
        <f t="shared" si="0"/>
        <v>7</v>
      </c>
      <c r="B11" s="109" t="s">
        <v>656</v>
      </c>
      <c r="C11" s="109" t="s">
        <v>657</v>
      </c>
      <c r="D11" s="109" t="s">
        <v>658</v>
      </c>
      <c r="E11" s="109" t="s">
        <v>418</v>
      </c>
      <c r="F11" s="109" t="s">
        <v>400</v>
      </c>
      <c r="G11" s="106" t="s">
        <v>107</v>
      </c>
    </row>
    <row r="12" spans="1:26" ht="15.75" customHeight="1" x14ac:dyDescent="0.3">
      <c r="A12" s="52">
        <f t="shared" si="0"/>
        <v>8</v>
      </c>
      <c r="B12" s="109" t="s">
        <v>654</v>
      </c>
      <c r="C12" s="109" t="s">
        <v>655</v>
      </c>
      <c r="D12" s="109" t="s">
        <v>412</v>
      </c>
      <c r="E12" s="109" t="s">
        <v>355</v>
      </c>
      <c r="F12" s="109" t="s">
        <v>187</v>
      </c>
      <c r="G12" s="106" t="s">
        <v>109</v>
      </c>
    </row>
    <row r="13" spans="1:26" ht="15.75" customHeight="1" x14ac:dyDescent="0.3">
      <c r="A13" s="52">
        <f t="shared" si="0"/>
        <v>9</v>
      </c>
      <c r="B13" s="109" t="s">
        <v>656</v>
      </c>
      <c r="C13" s="109" t="s">
        <v>657</v>
      </c>
      <c r="D13" s="109" t="s">
        <v>658</v>
      </c>
      <c r="E13" s="109" t="s">
        <v>418</v>
      </c>
      <c r="F13" s="109" t="s">
        <v>400</v>
      </c>
      <c r="G13" s="106" t="s">
        <v>107</v>
      </c>
    </row>
    <row r="14" spans="1:26" ht="15.75" customHeight="1" x14ac:dyDescent="0.3">
      <c r="A14" s="52">
        <f t="shared" si="0"/>
        <v>10</v>
      </c>
      <c r="B14" s="109" t="s">
        <v>659</v>
      </c>
      <c r="C14" s="109" t="s">
        <v>660</v>
      </c>
      <c r="D14" s="109" t="s">
        <v>661</v>
      </c>
      <c r="E14" s="109" t="s">
        <v>397</v>
      </c>
      <c r="F14" s="109" t="s">
        <v>400</v>
      </c>
      <c r="G14" s="106" t="s">
        <v>109</v>
      </c>
    </row>
    <row r="15" spans="1:26" ht="15.75" customHeight="1" x14ac:dyDescent="0.3">
      <c r="A15" s="52">
        <f t="shared" si="0"/>
        <v>11</v>
      </c>
      <c r="B15" s="109" t="s">
        <v>589</v>
      </c>
      <c r="C15" s="109" t="s">
        <v>590</v>
      </c>
      <c r="D15" s="109" t="s">
        <v>591</v>
      </c>
      <c r="E15" s="109" t="s">
        <v>592</v>
      </c>
      <c r="F15" s="109" t="s">
        <v>387</v>
      </c>
      <c r="G15" s="106" t="s">
        <v>107</v>
      </c>
    </row>
    <row r="16" spans="1:26" ht="15.75" customHeight="1" x14ac:dyDescent="0.3">
      <c r="A16" s="52">
        <f t="shared" si="0"/>
        <v>12</v>
      </c>
      <c r="B16" s="109" t="s">
        <v>593</v>
      </c>
      <c r="C16" s="109" t="s">
        <v>594</v>
      </c>
      <c r="D16" s="109" t="s">
        <v>595</v>
      </c>
      <c r="E16" s="109" t="s">
        <v>420</v>
      </c>
      <c r="F16" s="109" t="s">
        <v>385</v>
      </c>
      <c r="G16" s="106" t="s">
        <v>109</v>
      </c>
    </row>
    <row r="17" spans="1:7" ht="15.75" customHeight="1" x14ac:dyDescent="0.3">
      <c r="A17" s="52">
        <f t="shared" si="0"/>
        <v>13</v>
      </c>
      <c r="B17" s="109" t="s">
        <v>596</v>
      </c>
      <c r="C17" s="109" t="s">
        <v>597</v>
      </c>
      <c r="D17" s="109" t="s">
        <v>598</v>
      </c>
      <c r="E17" s="109" t="s">
        <v>108</v>
      </c>
      <c r="F17" s="109" t="s">
        <v>389</v>
      </c>
      <c r="G17" s="106" t="s">
        <v>109</v>
      </c>
    </row>
    <row r="18" spans="1:7" ht="15.75" customHeight="1" x14ac:dyDescent="0.3">
      <c r="A18" s="52">
        <f t="shared" si="0"/>
        <v>14</v>
      </c>
      <c r="B18" s="109" t="s">
        <v>599</v>
      </c>
      <c r="C18" s="109" t="s">
        <v>600</v>
      </c>
      <c r="D18" s="109" t="s">
        <v>601</v>
      </c>
      <c r="E18" s="109" t="s">
        <v>108</v>
      </c>
      <c r="F18" s="109" t="s">
        <v>403</v>
      </c>
      <c r="G18" s="106" t="s">
        <v>107</v>
      </c>
    </row>
    <row r="19" spans="1:7" ht="15.75" customHeight="1" x14ac:dyDescent="0.3">
      <c r="A19" s="52">
        <f t="shared" si="0"/>
        <v>15</v>
      </c>
      <c r="B19" s="109" t="s">
        <v>602</v>
      </c>
      <c r="C19" s="109" t="s">
        <v>603</v>
      </c>
      <c r="D19" s="109" t="s">
        <v>604</v>
      </c>
      <c r="E19" s="109" t="s">
        <v>605</v>
      </c>
      <c r="F19" s="109" t="s">
        <v>389</v>
      </c>
      <c r="G19" s="106" t="s">
        <v>107</v>
      </c>
    </row>
    <row r="20" spans="1:7" ht="15.75" customHeight="1" x14ac:dyDescent="0.3">
      <c r="A20" s="52">
        <f t="shared" ref="A20:A77" si="1">IF(ISBLANK(B20),"",A19+1)</f>
        <v>16</v>
      </c>
      <c r="B20" s="109" t="s">
        <v>586</v>
      </c>
      <c r="C20" s="109" t="s">
        <v>587</v>
      </c>
      <c r="D20" s="109" t="s">
        <v>588</v>
      </c>
      <c r="E20" s="109" t="s">
        <v>397</v>
      </c>
      <c r="F20" s="109" t="s">
        <v>419</v>
      </c>
      <c r="G20" s="106" t="s">
        <v>107</v>
      </c>
    </row>
    <row r="21" spans="1:7" ht="15.75" customHeight="1" x14ac:dyDescent="0.3">
      <c r="A21" s="52">
        <f t="shared" si="1"/>
        <v>17</v>
      </c>
      <c r="B21" s="109" t="s">
        <v>659</v>
      </c>
      <c r="C21" s="109" t="s">
        <v>660</v>
      </c>
      <c r="D21" s="109" t="s">
        <v>661</v>
      </c>
      <c r="E21" s="109" t="s">
        <v>397</v>
      </c>
      <c r="F21" s="109" t="s">
        <v>400</v>
      </c>
      <c r="G21" s="106" t="s">
        <v>109</v>
      </c>
    </row>
    <row r="22" spans="1:7" ht="15.75" customHeight="1" x14ac:dyDescent="0.3">
      <c r="A22" s="52">
        <f t="shared" si="1"/>
        <v>18</v>
      </c>
      <c r="B22" s="109" t="s">
        <v>589</v>
      </c>
      <c r="C22" s="109" t="s">
        <v>590</v>
      </c>
      <c r="D22" s="109" t="s">
        <v>591</v>
      </c>
      <c r="E22" s="109" t="s">
        <v>592</v>
      </c>
      <c r="F22" s="109" t="s">
        <v>387</v>
      </c>
      <c r="G22" s="106" t="s">
        <v>107</v>
      </c>
    </row>
    <row r="23" spans="1:7" ht="15.75" customHeight="1" x14ac:dyDescent="0.3">
      <c r="A23" s="52">
        <f t="shared" si="1"/>
        <v>19</v>
      </c>
      <c r="B23" s="109" t="s">
        <v>593</v>
      </c>
      <c r="C23" s="109" t="s">
        <v>594</v>
      </c>
      <c r="D23" s="109" t="s">
        <v>595</v>
      </c>
      <c r="E23" s="109" t="s">
        <v>420</v>
      </c>
      <c r="F23" s="109" t="s">
        <v>385</v>
      </c>
      <c r="G23" s="106" t="s">
        <v>109</v>
      </c>
    </row>
    <row r="24" spans="1:7" ht="15.75" customHeight="1" x14ac:dyDescent="0.3">
      <c r="A24" s="52">
        <f t="shared" si="1"/>
        <v>20</v>
      </c>
      <c r="B24" s="109" t="s">
        <v>596</v>
      </c>
      <c r="C24" s="109" t="s">
        <v>597</v>
      </c>
      <c r="D24" s="109" t="s">
        <v>598</v>
      </c>
      <c r="E24" s="109" t="s">
        <v>108</v>
      </c>
      <c r="F24" s="109" t="s">
        <v>389</v>
      </c>
      <c r="G24" s="106" t="s">
        <v>109</v>
      </c>
    </row>
    <row r="25" spans="1:7" ht="15.75" customHeight="1" x14ac:dyDescent="0.3">
      <c r="A25" s="52">
        <f t="shared" si="1"/>
        <v>21</v>
      </c>
      <c r="B25" s="109" t="s">
        <v>599</v>
      </c>
      <c r="C25" s="109" t="s">
        <v>600</v>
      </c>
      <c r="D25" s="109" t="s">
        <v>601</v>
      </c>
      <c r="E25" s="109" t="s">
        <v>108</v>
      </c>
      <c r="F25" s="109" t="s">
        <v>403</v>
      </c>
      <c r="G25" s="106" t="s">
        <v>107</v>
      </c>
    </row>
    <row r="26" spans="1:7" ht="15.75" customHeight="1" x14ac:dyDescent="0.3">
      <c r="A26" s="52">
        <f t="shared" si="1"/>
        <v>22</v>
      </c>
      <c r="B26" s="109" t="s">
        <v>602</v>
      </c>
      <c r="C26" s="109" t="s">
        <v>603</v>
      </c>
      <c r="D26" s="109" t="s">
        <v>604</v>
      </c>
      <c r="E26" s="109" t="s">
        <v>605</v>
      </c>
      <c r="F26" s="109" t="s">
        <v>389</v>
      </c>
      <c r="G26" s="106" t="s">
        <v>107</v>
      </c>
    </row>
    <row r="27" spans="1:7" ht="15.75" customHeight="1" x14ac:dyDescent="0.3">
      <c r="A27" s="52">
        <f t="shared" si="1"/>
        <v>23</v>
      </c>
      <c r="B27" s="109" t="s">
        <v>586</v>
      </c>
      <c r="C27" s="109" t="s">
        <v>587</v>
      </c>
      <c r="D27" s="109" t="s">
        <v>588</v>
      </c>
      <c r="E27" s="109" t="s">
        <v>397</v>
      </c>
      <c r="F27" s="109" t="s">
        <v>419</v>
      </c>
      <c r="G27" s="106" t="s">
        <v>107</v>
      </c>
    </row>
    <row r="28" spans="1:7" ht="15.75" customHeight="1" x14ac:dyDescent="0.3">
      <c r="A28" s="52">
        <f t="shared" si="1"/>
        <v>24</v>
      </c>
      <c r="B28" s="109" t="s">
        <v>609</v>
      </c>
      <c r="C28" s="109" t="s">
        <v>610</v>
      </c>
      <c r="D28" s="109" t="s">
        <v>611</v>
      </c>
      <c r="E28" s="109" t="s">
        <v>396</v>
      </c>
      <c r="F28" s="109" t="s">
        <v>387</v>
      </c>
      <c r="G28" s="106" t="s">
        <v>107</v>
      </c>
    </row>
    <row r="29" spans="1:7" ht="15.75" customHeight="1" x14ac:dyDescent="0.3">
      <c r="A29" s="52">
        <f t="shared" si="1"/>
        <v>25</v>
      </c>
      <c r="B29" s="109" t="s">
        <v>662</v>
      </c>
      <c r="C29" s="109" t="s">
        <v>663</v>
      </c>
      <c r="D29" s="109" t="s">
        <v>664</v>
      </c>
      <c r="E29" s="109" t="s">
        <v>397</v>
      </c>
      <c r="F29" s="109" t="s">
        <v>416</v>
      </c>
      <c r="G29" s="106" t="s">
        <v>107</v>
      </c>
    </row>
    <row r="30" spans="1:7" ht="15.75" customHeight="1" x14ac:dyDescent="0.3">
      <c r="A30" s="52">
        <f t="shared" si="1"/>
        <v>26</v>
      </c>
      <c r="B30" s="109" t="s">
        <v>662</v>
      </c>
      <c r="C30" s="109" t="s">
        <v>663</v>
      </c>
      <c r="D30" s="109" t="s">
        <v>664</v>
      </c>
      <c r="E30" s="109" t="s">
        <v>397</v>
      </c>
      <c r="F30" s="109" t="s">
        <v>416</v>
      </c>
      <c r="G30" s="106" t="s">
        <v>107</v>
      </c>
    </row>
    <row r="31" spans="1:7" ht="15.75" customHeight="1" x14ac:dyDescent="0.3">
      <c r="A31" s="52">
        <f t="shared" si="1"/>
        <v>27</v>
      </c>
      <c r="B31" s="109" t="s">
        <v>654</v>
      </c>
      <c r="C31" s="109" t="s">
        <v>655</v>
      </c>
      <c r="D31" s="109" t="s">
        <v>412</v>
      </c>
      <c r="E31" s="109" t="s">
        <v>355</v>
      </c>
      <c r="F31" s="109" t="s">
        <v>187</v>
      </c>
      <c r="G31" s="106" t="s">
        <v>109</v>
      </c>
    </row>
    <row r="32" spans="1:7" ht="15.75" customHeight="1" x14ac:dyDescent="0.3">
      <c r="A32" s="52">
        <f t="shared" si="1"/>
        <v>28</v>
      </c>
      <c r="B32" s="109" t="s">
        <v>455</v>
      </c>
      <c r="C32" s="109" t="s">
        <v>456</v>
      </c>
      <c r="D32" s="109" t="s">
        <v>457</v>
      </c>
      <c r="E32" s="109" t="s">
        <v>108</v>
      </c>
      <c r="F32" s="109" t="s">
        <v>186</v>
      </c>
      <c r="G32" s="106" t="s">
        <v>107</v>
      </c>
    </row>
    <row r="33" spans="1:7" ht="15.75" customHeight="1" x14ac:dyDescent="0.3">
      <c r="A33" s="52">
        <f t="shared" si="1"/>
        <v>29</v>
      </c>
      <c r="B33" s="109" t="s">
        <v>656</v>
      </c>
      <c r="C33" s="109" t="s">
        <v>657</v>
      </c>
      <c r="D33" s="109" t="s">
        <v>658</v>
      </c>
      <c r="E33" s="109" t="s">
        <v>418</v>
      </c>
      <c r="F33" s="109" t="s">
        <v>400</v>
      </c>
      <c r="G33" s="106" t="s">
        <v>107</v>
      </c>
    </row>
    <row r="34" spans="1:7" ht="15.75" customHeight="1" x14ac:dyDescent="0.3">
      <c r="A34" s="52">
        <f t="shared" si="1"/>
        <v>30</v>
      </c>
      <c r="B34" s="109" t="s">
        <v>654</v>
      </c>
      <c r="C34" s="109" t="s">
        <v>655</v>
      </c>
      <c r="D34" s="109" t="s">
        <v>412</v>
      </c>
      <c r="E34" s="109" t="s">
        <v>355</v>
      </c>
      <c r="F34" s="109" t="s">
        <v>187</v>
      </c>
      <c r="G34" s="106" t="s">
        <v>109</v>
      </c>
    </row>
    <row r="35" spans="1:7" ht="15.75" customHeight="1" x14ac:dyDescent="0.3">
      <c r="A35" s="52">
        <f t="shared" si="1"/>
        <v>31</v>
      </c>
      <c r="B35" s="109" t="s">
        <v>656</v>
      </c>
      <c r="C35" s="109" t="s">
        <v>657</v>
      </c>
      <c r="D35" s="109" t="s">
        <v>658</v>
      </c>
      <c r="E35" s="109" t="s">
        <v>418</v>
      </c>
      <c r="F35" s="109" t="s">
        <v>400</v>
      </c>
      <c r="G35" s="106" t="s">
        <v>107</v>
      </c>
    </row>
    <row r="36" spans="1:7" ht="15.75" customHeight="1" x14ac:dyDescent="0.3">
      <c r="A36" s="52">
        <f t="shared" si="1"/>
        <v>32</v>
      </c>
      <c r="B36" s="109" t="s">
        <v>612</v>
      </c>
      <c r="C36" s="109" t="s">
        <v>613</v>
      </c>
      <c r="D36" s="109" t="s">
        <v>614</v>
      </c>
      <c r="E36" s="109" t="s">
        <v>108</v>
      </c>
      <c r="F36" s="109" t="s">
        <v>403</v>
      </c>
      <c r="G36" s="106" t="s">
        <v>109</v>
      </c>
    </row>
    <row r="37" spans="1:7" ht="15.75" customHeight="1" x14ac:dyDescent="0.3">
      <c r="A37" s="52">
        <f t="shared" si="1"/>
        <v>33</v>
      </c>
      <c r="B37" s="109" t="s">
        <v>423</v>
      </c>
      <c r="C37" s="109" t="s">
        <v>424</v>
      </c>
      <c r="D37" s="109" t="s">
        <v>425</v>
      </c>
      <c r="E37" s="109" t="s">
        <v>418</v>
      </c>
      <c r="F37" s="109" t="s">
        <v>186</v>
      </c>
      <c r="G37" s="106" t="s">
        <v>107</v>
      </c>
    </row>
    <row r="38" spans="1:7" ht="15.75" customHeight="1" x14ac:dyDescent="0.3">
      <c r="A38" s="52">
        <f t="shared" si="1"/>
        <v>34</v>
      </c>
      <c r="B38" s="109" t="s">
        <v>466</v>
      </c>
      <c r="C38" s="109" t="s">
        <v>467</v>
      </c>
      <c r="D38" s="109" t="s">
        <v>468</v>
      </c>
      <c r="E38" s="109" t="s">
        <v>396</v>
      </c>
      <c r="F38" s="109" t="s">
        <v>186</v>
      </c>
      <c r="G38" s="106" t="s">
        <v>109</v>
      </c>
    </row>
    <row r="39" spans="1:7" ht="15.75" customHeight="1" x14ac:dyDescent="0.3">
      <c r="A39" s="52">
        <f t="shared" si="1"/>
        <v>35</v>
      </c>
      <c r="B39" s="109" t="s">
        <v>615</v>
      </c>
      <c r="C39" s="109" t="s">
        <v>616</v>
      </c>
      <c r="D39" s="109" t="s">
        <v>617</v>
      </c>
      <c r="E39" s="109" t="s">
        <v>355</v>
      </c>
      <c r="F39" s="109" t="s">
        <v>386</v>
      </c>
      <c r="G39" s="106" t="s">
        <v>109</v>
      </c>
    </row>
    <row r="40" spans="1:7" ht="15.75" customHeight="1" x14ac:dyDescent="0.3">
      <c r="A40" s="52">
        <f t="shared" si="1"/>
        <v>36</v>
      </c>
      <c r="B40" s="109" t="s">
        <v>435</v>
      </c>
      <c r="C40" s="109" t="s">
        <v>436</v>
      </c>
      <c r="D40" s="109" t="s">
        <v>461</v>
      </c>
      <c r="E40" s="109" t="s">
        <v>418</v>
      </c>
      <c r="F40" s="109" t="s">
        <v>186</v>
      </c>
      <c r="G40" s="106" t="s">
        <v>107</v>
      </c>
    </row>
    <row r="41" spans="1:7" ht="15.6" x14ac:dyDescent="0.3">
      <c r="A41" s="52">
        <f t="shared" si="1"/>
        <v>37</v>
      </c>
      <c r="B41" s="109" t="s">
        <v>618</v>
      </c>
      <c r="C41" s="109" t="s">
        <v>619</v>
      </c>
      <c r="D41" s="109" t="s">
        <v>404</v>
      </c>
      <c r="E41" s="109" t="s">
        <v>620</v>
      </c>
      <c r="F41" s="109" t="s">
        <v>417</v>
      </c>
      <c r="G41" s="106" t="s">
        <v>109</v>
      </c>
    </row>
    <row r="42" spans="1:7" ht="15.6" x14ac:dyDescent="0.3">
      <c r="A42" s="52">
        <f t="shared" si="1"/>
        <v>38</v>
      </c>
      <c r="B42" s="109" t="s">
        <v>462</v>
      </c>
      <c r="C42" s="109" t="s">
        <v>463</v>
      </c>
      <c r="D42" s="109" t="s">
        <v>464</v>
      </c>
      <c r="E42" s="109" t="s">
        <v>108</v>
      </c>
      <c r="F42" s="109" t="s">
        <v>187</v>
      </c>
      <c r="G42" s="106" t="s">
        <v>107</v>
      </c>
    </row>
    <row r="43" spans="1:7" ht="15.6" x14ac:dyDescent="0.3">
      <c r="A43" s="52">
        <f t="shared" si="1"/>
        <v>39</v>
      </c>
      <c r="B43" s="109" t="s">
        <v>462</v>
      </c>
      <c r="C43" s="109" t="s">
        <v>463</v>
      </c>
      <c r="D43" s="109" t="s">
        <v>465</v>
      </c>
      <c r="E43" s="109" t="s">
        <v>108</v>
      </c>
      <c r="F43" s="109" t="s">
        <v>187</v>
      </c>
      <c r="G43" s="106" t="s">
        <v>107</v>
      </c>
    </row>
    <row r="44" spans="1:7" ht="15.6" x14ac:dyDescent="0.3">
      <c r="A44" s="52">
        <f t="shared" si="1"/>
        <v>40</v>
      </c>
      <c r="B44" s="109" t="s">
        <v>621</v>
      </c>
      <c r="C44" s="109" t="s">
        <v>622</v>
      </c>
      <c r="D44" s="109" t="s">
        <v>623</v>
      </c>
      <c r="E44" s="109" t="s">
        <v>624</v>
      </c>
      <c r="F44" s="109" t="s">
        <v>187</v>
      </c>
      <c r="G44" s="106" t="s">
        <v>107</v>
      </c>
    </row>
    <row r="45" spans="1:7" ht="15.6" x14ac:dyDescent="0.3">
      <c r="A45" s="52">
        <f t="shared" si="1"/>
        <v>41</v>
      </c>
      <c r="B45" s="109" t="s">
        <v>506</v>
      </c>
      <c r="C45" s="109" t="s">
        <v>507</v>
      </c>
      <c r="D45" s="109" t="s">
        <v>625</v>
      </c>
      <c r="E45" s="109" t="s">
        <v>108</v>
      </c>
      <c r="F45" s="109" t="s">
        <v>387</v>
      </c>
      <c r="G45" s="106" t="s">
        <v>107</v>
      </c>
    </row>
    <row r="46" spans="1:7" ht="15.6" x14ac:dyDescent="0.3">
      <c r="A46" s="52">
        <f t="shared" si="1"/>
        <v>42</v>
      </c>
      <c r="B46" s="109" t="s">
        <v>626</v>
      </c>
      <c r="C46" s="109" t="s">
        <v>627</v>
      </c>
      <c r="D46" s="109" t="s">
        <v>628</v>
      </c>
      <c r="E46" s="109" t="s">
        <v>629</v>
      </c>
      <c r="F46" s="109" t="s">
        <v>388</v>
      </c>
      <c r="G46" s="106" t="s">
        <v>109</v>
      </c>
    </row>
    <row r="47" spans="1:7" ht="15.6" x14ac:dyDescent="0.3">
      <c r="A47" s="52">
        <f t="shared" si="1"/>
        <v>43</v>
      </c>
      <c r="B47" s="109" t="s">
        <v>630</v>
      </c>
      <c r="C47" s="109" t="s">
        <v>631</v>
      </c>
      <c r="D47" s="109" t="s">
        <v>632</v>
      </c>
      <c r="E47" s="109" t="s">
        <v>108</v>
      </c>
      <c r="F47" s="109" t="s">
        <v>633</v>
      </c>
      <c r="G47" s="106" t="s">
        <v>109</v>
      </c>
    </row>
    <row r="48" spans="1:7" ht="15.6" x14ac:dyDescent="0.3">
      <c r="A48" s="52">
        <f t="shared" si="1"/>
        <v>44</v>
      </c>
      <c r="B48" s="109" t="s">
        <v>510</v>
      </c>
      <c r="C48" s="109" t="s">
        <v>511</v>
      </c>
      <c r="D48" s="109" t="s">
        <v>634</v>
      </c>
      <c r="E48" s="109" t="s">
        <v>420</v>
      </c>
      <c r="F48" s="109" t="s">
        <v>388</v>
      </c>
      <c r="G48" s="106" t="s">
        <v>109</v>
      </c>
    </row>
    <row r="49" spans="1:7" ht="15.6" x14ac:dyDescent="0.3">
      <c r="A49" s="52">
        <f t="shared" si="1"/>
        <v>45</v>
      </c>
      <c r="B49" s="109" t="s">
        <v>522</v>
      </c>
      <c r="C49" s="109" t="s">
        <v>523</v>
      </c>
      <c r="D49" s="109" t="s">
        <v>635</v>
      </c>
      <c r="E49" s="109" t="s">
        <v>624</v>
      </c>
      <c r="F49" s="109" t="s">
        <v>391</v>
      </c>
      <c r="G49" s="106" t="s">
        <v>109</v>
      </c>
    </row>
    <row r="50" spans="1:7" ht="15.6" x14ac:dyDescent="0.3">
      <c r="A50" s="52">
        <f t="shared" si="1"/>
        <v>46</v>
      </c>
      <c r="B50" s="109" t="s">
        <v>636</v>
      </c>
      <c r="C50" s="109" t="s">
        <v>637</v>
      </c>
      <c r="D50" s="109" t="s">
        <v>638</v>
      </c>
      <c r="E50" s="109" t="s">
        <v>397</v>
      </c>
      <c r="F50" s="109" t="s">
        <v>405</v>
      </c>
      <c r="G50" s="106" t="s">
        <v>107</v>
      </c>
    </row>
    <row r="51" spans="1:7" ht="15.6" x14ac:dyDescent="0.3">
      <c r="A51" s="52">
        <f t="shared" si="1"/>
        <v>47</v>
      </c>
      <c r="B51" s="109" t="s">
        <v>665</v>
      </c>
      <c r="C51" s="109" t="s">
        <v>666</v>
      </c>
      <c r="D51" s="109" t="s">
        <v>667</v>
      </c>
      <c r="E51" s="109" t="s">
        <v>108</v>
      </c>
      <c r="F51" s="109" t="s">
        <v>385</v>
      </c>
      <c r="G51" s="106" t="s">
        <v>109</v>
      </c>
    </row>
    <row r="52" spans="1:7" ht="15.6" x14ac:dyDescent="0.3">
      <c r="A52" s="52">
        <f t="shared" si="1"/>
        <v>48</v>
      </c>
      <c r="B52" s="109" t="s">
        <v>469</v>
      </c>
      <c r="C52" s="109" t="s">
        <v>470</v>
      </c>
      <c r="D52" s="109" t="s">
        <v>471</v>
      </c>
      <c r="E52" s="109" t="s">
        <v>396</v>
      </c>
      <c r="F52" s="109" t="s">
        <v>187</v>
      </c>
      <c r="G52" s="106" t="s">
        <v>109</v>
      </c>
    </row>
    <row r="53" spans="1:7" ht="15.6" x14ac:dyDescent="0.3">
      <c r="A53" s="52">
        <f t="shared" si="1"/>
        <v>49</v>
      </c>
      <c r="B53" s="109" t="s">
        <v>639</v>
      </c>
      <c r="C53" s="109" t="s">
        <v>640</v>
      </c>
      <c r="D53" s="109" t="s">
        <v>641</v>
      </c>
      <c r="E53" s="109" t="s">
        <v>396</v>
      </c>
      <c r="F53" s="109" t="s">
        <v>386</v>
      </c>
      <c r="G53" s="106" t="s">
        <v>109</v>
      </c>
    </row>
    <row r="54" spans="1:7" ht="15.6" x14ac:dyDescent="0.3">
      <c r="A54" s="52">
        <f t="shared" si="1"/>
        <v>50</v>
      </c>
      <c r="B54" s="109" t="s">
        <v>642</v>
      </c>
      <c r="C54" s="109" t="s">
        <v>643</v>
      </c>
      <c r="D54" s="109" t="s">
        <v>644</v>
      </c>
      <c r="E54" s="109" t="s">
        <v>645</v>
      </c>
      <c r="F54" s="109" t="s">
        <v>385</v>
      </c>
      <c r="G54" s="106" t="s">
        <v>109</v>
      </c>
    </row>
    <row r="55" spans="1:7" ht="15.6" x14ac:dyDescent="0.3">
      <c r="A55" s="52">
        <f t="shared" si="1"/>
        <v>51</v>
      </c>
      <c r="B55" s="109" t="s">
        <v>646</v>
      </c>
      <c r="C55" s="109" t="s">
        <v>647</v>
      </c>
      <c r="D55" s="109" t="s">
        <v>648</v>
      </c>
      <c r="E55" s="109" t="s">
        <v>649</v>
      </c>
      <c r="F55" s="109" t="s">
        <v>391</v>
      </c>
      <c r="G55" s="106" t="s">
        <v>107</v>
      </c>
    </row>
    <row r="56" spans="1:7" ht="15.6" x14ac:dyDescent="0.3">
      <c r="A56" s="52">
        <f t="shared" si="1"/>
        <v>52</v>
      </c>
      <c r="B56" s="109" t="s">
        <v>650</v>
      </c>
      <c r="C56" s="109" t="s">
        <v>651</v>
      </c>
      <c r="D56" s="109" t="s">
        <v>652</v>
      </c>
      <c r="E56" s="109" t="s">
        <v>397</v>
      </c>
      <c r="F56" s="109" t="s">
        <v>653</v>
      </c>
      <c r="G56" s="106" t="s">
        <v>107</v>
      </c>
    </row>
    <row r="57" spans="1:7" ht="15.6" x14ac:dyDescent="0.3">
      <c r="A57" s="52">
        <f t="shared" si="1"/>
        <v>53</v>
      </c>
      <c r="B57" s="109" t="s">
        <v>466</v>
      </c>
      <c r="C57" s="109" t="s">
        <v>467</v>
      </c>
      <c r="D57" s="109" t="s">
        <v>468</v>
      </c>
      <c r="E57" s="109" t="s">
        <v>396</v>
      </c>
      <c r="F57" s="109" t="s">
        <v>186</v>
      </c>
      <c r="G57" s="106" t="s">
        <v>109</v>
      </c>
    </row>
    <row r="58" spans="1:7" ht="15.6" x14ac:dyDescent="0.3">
      <c r="A58" s="52">
        <f t="shared" si="1"/>
        <v>54</v>
      </c>
      <c r="B58" s="109" t="s">
        <v>665</v>
      </c>
      <c r="C58" s="109" t="s">
        <v>666</v>
      </c>
      <c r="D58" s="109" t="s">
        <v>667</v>
      </c>
      <c r="E58" s="109" t="s">
        <v>108</v>
      </c>
      <c r="F58" s="109" t="s">
        <v>385</v>
      </c>
      <c r="G58" s="106" t="s">
        <v>109</v>
      </c>
    </row>
    <row r="59" spans="1:7" ht="15.6" x14ac:dyDescent="0.3">
      <c r="A59" s="52">
        <f t="shared" si="1"/>
        <v>55</v>
      </c>
      <c r="B59" s="109" t="s">
        <v>469</v>
      </c>
      <c r="C59" s="109" t="s">
        <v>470</v>
      </c>
      <c r="D59" s="109" t="s">
        <v>471</v>
      </c>
      <c r="E59" s="109" t="s">
        <v>396</v>
      </c>
      <c r="F59" s="109" t="s">
        <v>187</v>
      </c>
      <c r="G59" s="106" t="s">
        <v>109</v>
      </c>
    </row>
    <row r="60" spans="1:7" ht="15.6" x14ac:dyDescent="0.3">
      <c r="A60" s="52">
        <f t="shared" si="1"/>
        <v>56</v>
      </c>
      <c r="B60" s="109" t="s">
        <v>612</v>
      </c>
      <c r="C60" s="109" t="s">
        <v>613</v>
      </c>
      <c r="D60" s="109" t="s">
        <v>614</v>
      </c>
      <c r="E60" s="109" t="s">
        <v>108</v>
      </c>
      <c r="F60" s="109" t="s">
        <v>403</v>
      </c>
      <c r="G60" s="106" t="s">
        <v>109</v>
      </c>
    </row>
    <row r="61" spans="1:7" ht="15.6" x14ac:dyDescent="0.3">
      <c r="A61" s="52">
        <f t="shared" si="1"/>
        <v>57</v>
      </c>
      <c r="B61" s="109" t="s">
        <v>423</v>
      </c>
      <c r="C61" s="109" t="s">
        <v>424</v>
      </c>
      <c r="D61" s="109" t="s">
        <v>425</v>
      </c>
      <c r="E61" s="109" t="s">
        <v>418</v>
      </c>
      <c r="F61" s="109" t="s">
        <v>186</v>
      </c>
      <c r="G61" s="106" t="s">
        <v>107</v>
      </c>
    </row>
    <row r="62" spans="1:7" ht="15.6" x14ac:dyDescent="0.3">
      <c r="A62" s="104">
        <f t="shared" si="1"/>
        <v>58</v>
      </c>
      <c r="B62" s="109" t="s">
        <v>615</v>
      </c>
      <c r="C62" s="109" t="s">
        <v>616</v>
      </c>
      <c r="D62" s="109" t="s">
        <v>617</v>
      </c>
      <c r="E62" s="109" t="s">
        <v>355</v>
      </c>
      <c r="F62" s="109" t="s">
        <v>386</v>
      </c>
      <c r="G62" s="106" t="s">
        <v>109</v>
      </c>
    </row>
    <row r="63" spans="1:7" ht="15.6" x14ac:dyDescent="0.3">
      <c r="A63" s="104">
        <f t="shared" si="1"/>
        <v>59</v>
      </c>
      <c r="B63" s="109" t="s">
        <v>435</v>
      </c>
      <c r="C63" s="109" t="s">
        <v>436</v>
      </c>
      <c r="D63" s="109" t="s">
        <v>461</v>
      </c>
      <c r="E63" s="109" t="s">
        <v>418</v>
      </c>
      <c r="F63" s="109" t="s">
        <v>186</v>
      </c>
      <c r="G63" s="106" t="s">
        <v>107</v>
      </c>
    </row>
    <row r="64" spans="1:7" ht="15.6" x14ac:dyDescent="0.3">
      <c r="A64" s="104">
        <f t="shared" si="1"/>
        <v>60</v>
      </c>
      <c r="B64" s="109" t="s">
        <v>618</v>
      </c>
      <c r="C64" s="109" t="s">
        <v>619</v>
      </c>
      <c r="D64" s="109" t="s">
        <v>404</v>
      </c>
      <c r="E64" s="109" t="s">
        <v>620</v>
      </c>
      <c r="F64" s="109" t="s">
        <v>417</v>
      </c>
      <c r="G64" s="106" t="s">
        <v>109</v>
      </c>
    </row>
    <row r="65" spans="1:7" ht="15.6" x14ac:dyDescent="0.3">
      <c r="A65" s="104">
        <f t="shared" si="1"/>
        <v>61</v>
      </c>
      <c r="B65" s="109" t="s">
        <v>462</v>
      </c>
      <c r="C65" s="109" t="s">
        <v>463</v>
      </c>
      <c r="D65" s="109" t="s">
        <v>464</v>
      </c>
      <c r="E65" s="109" t="s">
        <v>108</v>
      </c>
      <c r="F65" s="109" t="s">
        <v>187</v>
      </c>
      <c r="G65" s="106" t="s">
        <v>107</v>
      </c>
    </row>
    <row r="66" spans="1:7" ht="15.6" x14ac:dyDescent="0.3">
      <c r="A66" s="104">
        <f t="shared" si="1"/>
        <v>62</v>
      </c>
      <c r="B66" s="109" t="s">
        <v>462</v>
      </c>
      <c r="C66" s="109" t="s">
        <v>463</v>
      </c>
      <c r="D66" s="109" t="s">
        <v>465</v>
      </c>
      <c r="E66" s="109" t="s">
        <v>108</v>
      </c>
      <c r="F66" s="109" t="s">
        <v>187</v>
      </c>
      <c r="G66" s="106" t="s">
        <v>107</v>
      </c>
    </row>
    <row r="67" spans="1:7" ht="15.6" x14ac:dyDescent="0.3">
      <c r="A67" s="104">
        <f t="shared" si="1"/>
        <v>63</v>
      </c>
      <c r="B67" s="109" t="s">
        <v>621</v>
      </c>
      <c r="C67" s="109" t="s">
        <v>622</v>
      </c>
      <c r="D67" s="109" t="s">
        <v>623</v>
      </c>
      <c r="E67" s="109" t="s">
        <v>624</v>
      </c>
      <c r="F67" s="109" t="s">
        <v>187</v>
      </c>
      <c r="G67" s="106" t="s">
        <v>107</v>
      </c>
    </row>
    <row r="68" spans="1:7" ht="15.6" x14ac:dyDescent="0.3">
      <c r="A68" s="104">
        <f t="shared" si="1"/>
        <v>64</v>
      </c>
      <c r="B68" s="109" t="s">
        <v>506</v>
      </c>
      <c r="C68" s="109" t="s">
        <v>507</v>
      </c>
      <c r="D68" s="109" t="s">
        <v>625</v>
      </c>
      <c r="E68" s="109" t="s">
        <v>108</v>
      </c>
      <c r="F68" s="109" t="s">
        <v>387</v>
      </c>
      <c r="G68" s="106" t="s">
        <v>107</v>
      </c>
    </row>
    <row r="69" spans="1:7" ht="15.6" x14ac:dyDescent="0.3">
      <c r="A69" s="104">
        <f t="shared" si="1"/>
        <v>65</v>
      </c>
      <c r="B69" s="109" t="s">
        <v>626</v>
      </c>
      <c r="C69" s="109" t="s">
        <v>627</v>
      </c>
      <c r="D69" s="109" t="s">
        <v>628</v>
      </c>
      <c r="E69" s="109" t="s">
        <v>629</v>
      </c>
      <c r="F69" s="109" t="s">
        <v>388</v>
      </c>
      <c r="G69" s="106" t="s">
        <v>109</v>
      </c>
    </row>
    <row r="70" spans="1:7" ht="15.6" x14ac:dyDescent="0.3">
      <c r="A70" s="104">
        <f t="shared" si="1"/>
        <v>66</v>
      </c>
      <c r="B70" s="109" t="s">
        <v>630</v>
      </c>
      <c r="C70" s="109" t="s">
        <v>631</v>
      </c>
      <c r="D70" s="109" t="s">
        <v>632</v>
      </c>
      <c r="E70" s="109" t="s">
        <v>108</v>
      </c>
      <c r="F70" s="109" t="s">
        <v>633</v>
      </c>
      <c r="G70" s="106" t="s">
        <v>109</v>
      </c>
    </row>
    <row r="71" spans="1:7" ht="15.6" x14ac:dyDescent="0.3">
      <c r="A71" s="104">
        <f t="shared" si="1"/>
        <v>67</v>
      </c>
      <c r="B71" s="109" t="s">
        <v>510</v>
      </c>
      <c r="C71" s="109" t="s">
        <v>511</v>
      </c>
      <c r="D71" s="109" t="s">
        <v>634</v>
      </c>
      <c r="E71" s="109" t="s">
        <v>420</v>
      </c>
      <c r="F71" s="109" t="s">
        <v>388</v>
      </c>
      <c r="G71" s="106" t="s">
        <v>109</v>
      </c>
    </row>
    <row r="72" spans="1:7" ht="15.6" x14ac:dyDescent="0.3">
      <c r="A72" s="104">
        <f t="shared" si="1"/>
        <v>68</v>
      </c>
      <c r="B72" s="109" t="s">
        <v>522</v>
      </c>
      <c r="C72" s="109" t="s">
        <v>523</v>
      </c>
      <c r="D72" s="109" t="s">
        <v>635</v>
      </c>
      <c r="E72" s="109" t="s">
        <v>624</v>
      </c>
      <c r="F72" s="109" t="s">
        <v>391</v>
      </c>
      <c r="G72" s="106" t="s">
        <v>109</v>
      </c>
    </row>
    <row r="73" spans="1:7" ht="15.6" x14ac:dyDescent="0.3">
      <c r="A73" s="104">
        <f t="shared" si="1"/>
        <v>69</v>
      </c>
      <c r="B73" s="109" t="s">
        <v>636</v>
      </c>
      <c r="C73" s="109" t="s">
        <v>637</v>
      </c>
      <c r="D73" s="109" t="s">
        <v>638</v>
      </c>
      <c r="E73" s="109" t="s">
        <v>397</v>
      </c>
      <c r="F73" s="109" t="s">
        <v>405</v>
      </c>
      <c r="G73" s="106" t="s">
        <v>107</v>
      </c>
    </row>
    <row r="74" spans="1:7" ht="15.6" x14ac:dyDescent="0.3">
      <c r="A74" s="104">
        <f t="shared" si="1"/>
        <v>70</v>
      </c>
      <c r="B74" s="109" t="s">
        <v>639</v>
      </c>
      <c r="C74" s="109" t="s">
        <v>640</v>
      </c>
      <c r="D74" s="109" t="s">
        <v>641</v>
      </c>
      <c r="E74" s="109" t="s">
        <v>396</v>
      </c>
      <c r="F74" s="109" t="s">
        <v>386</v>
      </c>
      <c r="G74" s="106" t="s">
        <v>109</v>
      </c>
    </row>
    <row r="75" spans="1:7" ht="15.6" x14ac:dyDescent="0.3">
      <c r="A75" s="104">
        <f t="shared" si="1"/>
        <v>71</v>
      </c>
      <c r="B75" s="109" t="s">
        <v>642</v>
      </c>
      <c r="C75" s="109" t="s">
        <v>643</v>
      </c>
      <c r="D75" s="109" t="s">
        <v>644</v>
      </c>
      <c r="E75" s="109" t="s">
        <v>645</v>
      </c>
      <c r="F75" s="109" t="s">
        <v>385</v>
      </c>
      <c r="G75" s="106" t="s">
        <v>109</v>
      </c>
    </row>
    <row r="76" spans="1:7" ht="15.6" x14ac:dyDescent="0.3">
      <c r="A76" s="104">
        <f t="shared" si="1"/>
        <v>72</v>
      </c>
      <c r="B76" s="109" t="s">
        <v>646</v>
      </c>
      <c r="C76" s="109" t="s">
        <v>647</v>
      </c>
      <c r="D76" s="109" t="s">
        <v>648</v>
      </c>
      <c r="E76" s="109" t="s">
        <v>649</v>
      </c>
      <c r="F76" s="109" t="s">
        <v>391</v>
      </c>
      <c r="G76" s="106" t="s">
        <v>107</v>
      </c>
    </row>
    <row r="77" spans="1:7" ht="15.6" x14ac:dyDescent="0.3">
      <c r="A77" s="104">
        <f t="shared" si="1"/>
        <v>73</v>
      </c>
      <c r="B77" s="109" t="s">
        <v>650</v>
      </c>
      <c r="C77" s="109" t="s">
        <v>651</v>
      </c>
      <c r="D77" s="109" t="s">
        <v>652</v>
      </c>
      <c r="E77" s="109" t="s">
        <v>397</v>
      </c>
      <c r="F77" s="109" t="s">
        <v>653</v>
      </c>
      <c r="G77" s="106" t="s">
        <v>107</v>
      </c>
    </row>
    <row r="78" spans="1:7" x14ac:dyDescent="0.3">
      <c r="B78" s="111"/>
      <c r="C78" s="111"/>
      <c r="D78" s="111"/>
      <c r="E78" s="111"/>
      <c r="F78" s="111"/>
      <c r="G78" s="111"/>
    </row>
    <row r="79" spans="1:7" x14ac:dyDescent="0.3">
      <c r="B79" s="111"/>
      <c r="C79" s="111"/>
      <c r="D79" s="111"/>
      <c r="E79" s="111"/>
      <c r="F79" s="111"/>
      <c r="G79" s="111"/>
    </row>
    <row r="80" spans="1:7" x14ac:dyDescent="0.3">
      <c r="B80" s="111"/>
      <c r="C80" s="111"/>
      <c r="D80" s="111"/>
      <c r="E80" s="111"/>
      <c r="F80" s="111"/>
      <c r="G80" s="111"/>
    </row>
    <row r="81" spans="2:7" x14ac:dyDescent="0.3">
      <c r="B81" s="111"/>
      <c r="C81" s="111"/>
      <c r="D81" s="111"/>
      <c r="E81" s="111"/>
      <c r="F81" s="111"/>
      <c r="G81" s="111"/>
    </row>
    <row r="82" spans="2:7" x14ac:dyDescent="0.3">
      <c r="B82" s="111"/>
      <c r="C82" s="111"/>
      <c r="D82" s="111"/>
      <c r="E82" s="111"/>
      <c r="F82" s="111"/>
      <c r="G82" s="111"/>
    </row>
    <row r="83" spans="2:7" x14ac:dyDescent="0.3">
      <c r="B83" s="111"/>
      <c r="C83" s="111"/>
      <c r="D83" s="111"/>
      <c r="E83" s="111"/>
      <c r="F83" s="111"/>
      <c r="G83" s="111"/>
    </row>
    <row r="84" spans="2:7" x14ac:dyDescent="0.3">
      <c r="B84" s="111"/>
      <c r="C84" s="111"/>
      <c r="D84" s="111"/>
      <c r="E84" s="111"/>
      <c r="F84" s="111"/>
      <c r="G84" s="111"/>
    </row>
    <row r="85" spans="2:7" x14ac:dyDescent="0.3">
      <c r="B85" s="111"/>
      <c r="C85" s="111"/>
      <c r="D85" s="111"/>
      <c r="E85" s="111"/>
      <c r="F85" s="111"/>
      <c r="G85" s="111"/>
    </row>
    <row r="86" spans="2:7" x14ac:dyDescent="0.3">
      <c r="B86" s="111"/>
      <c r="C86" s="111"/>
      <c r="D86" s="111"/>
      <c r="E86" s="111"/>
      <c r="F86" s="111"/>
      <c r="G86" s="111"/>
    </row>
    <row r="87" spans="2:7" x14ac:dyDescent="0.3">
      <c r="B87" s="111"/>
      <c r="C87" s="111"/>
      <c r="D87" s="111"/>
      <c r="E87" s="111"/>
      <c r="F87" s="111"/>
      <c r="G87" s="111"/>
    </row>
    <row r="88" spans="2:7" x14ac:dyDescent="0.3">
      <c r="B88" s="111"/>
      <c r="C88" s="111"/>
      <c r="D88" s="111"/>
      <c r="E88" s="111"/>
      <c r="F88" s="111"/>
      <c r="G88" s="111"/>
    </row>
    <row r="89" spans="2:7" x14ac:dyDescent="0.3">
      <c r="B89" s="111"/>
      <c r="C89" s="111"/>
      <c r="D89" s="111"/>
      <c r="E89" s="111"/>
      <c r="F89" s="111"/>
      <c r="G89" s="111"/>
    </row>
    <row r="90" spans="2:7" x14ac:dyDescent="0.3">
      <c r="B90" s="111"/>
      <c r="C90" s="111"/>
      <c r="D90" s="111"/>
      <c r="E90" s="111"/>
      <c r="F90" s="111"/>
      <c r="G90" s="111"/>
    </row>
    <row r="91" spans="2:7" x14ac:dyDescent="0.3">
      <c r="B91" s="111"/>
      <c r="C91" s="111"/>
      <c r="D91" s="111"/>
      <c r="E91" s="111"/>
      <c r="F91" s="111"/>
      <c r="G91" s="111"/>
    </row>
    <row r="92" spans="2:7" x14ac:dyDescent="0.3">
      <c r="B92" s="111"/>
      <c r="C92" s="111"/>
      <c r="D92" s="111"/>
      <c r="E92" s="111"/>
      <c r="F92" s="111"/>
      <c r="G92" s="111"/>
    </row>
    <row r="93" spans="2:7" x14ac:dyDescent="0.3">
      <c r="B93" s="111"/>
      <c r="C93" s="111"/>
      <c r="D93" s="111"/>
      <c r="E93" s="111"/>
      <c r="F93" s="111"/>
      <c r="G93" s="111"/>
    </row>
    <row r="94" spans="2:7" x14ac:dyDescent="0.3">
      <c r="B94" s="111"/>
      <c r="C94" s="111"/>
      <c r="D94" s="111"/>
      <c r="E94" s="111"/>
      <c r="F94" s="111"/>
      <c r="G94" s="111"/>
    </row>
    <row r="95" spans="2:7" x14ac:dyDescent="0.3">
      <c r="B95" s="111"/>
      <c r="C95" s="111"/>
      <c r="D95" s="111"/>
      <c r="E95" s="111"/>
      <c r="F95" s="111"/>
      <c r="G95" s="111"/>
    </row>
    <row r="96" spans="2:7" x14ac:dyDescent="0.3">
      <c r="B96" s="111"/>
      <c r="C96" s="111"/>
      <c r="D96" s="111"/>
      <c r="E96" s="111"/>
      <c r="F96" s="111"/>
      <c r="G96" s="111"/>
    </row>
    <row r="97" spans="2:7" x14ac:dyDescent="0.3">
      <c r="B97" s="111"/>
      <c r="C97" s="111"/>
      <c r="D97" s="111"/>
      <c r="E97" s="111"/>
      <c r="F97" s="111"/>
      <c r="G97" s="111"/>
    </row>
    <row r="98" spans="2:7" x14ac:dyDescent="0.3">
      <c r="B98" s="111"/>
      <c r="C98" s="111"/>
      <c r="D98" s="111"/>
      <c r="E98" s="111"/>
      <c r="F98" s="111"/>
      <c r="G98" s="111"/>
    </row>
    <row r="99" spans="2:7" x14ac:dyDescent="0.3">
      <c r="B99" s="111"/>
      <c r="C99" s="111"/>
      <c r="D99" s="111"/>
      <c r="E99" s="111"/>
      <c r="F99" s="111"/>
      <c r="G99" s="111"/>
    </row>
    <row r="100" spans="2:7" x14ac:dyDescent="0.3">
      <c r="B100" s="111"/>
      <c r="C100" s="111"/>
      <c r="D100" s="111"/>
      <c r="E100" s="111"/>
      <c r="F100" s="111"/>
      <c r="G100" s="111"/>
    </row>
    <row r="101" spans="2:7" x14ac:dyDescent="0.3">
      <c r="B101" s="111"/>
      <c r="C101" s="111"/>
      <c r="D101" s="111"/>
      <c r="E101" s="111"/>
      <c r="F101" s="111"/>
      <c r="G101" s="111"/>
    </row>
    <row r="102" spans="2:7" x14ac:dyDescent="0.3">
      <c r="B102" s="111"/>
      <c r="C102" s="111"/>
      <c r="D102" s="111"/>
      <c r="E102" s="111"/>
      <c r="F102" s="111"/>
      <c r="G102" s="111"/>
    </row>
    <row r="103" spans="2:7" x14ac:dyDescent="0.3">
      <c r="B103" s="111"/>
      <c r="C103" s="111"/>
      <c r="D103" s="111"/>
      <c r="E103" s="111"/>
      <c r="F103" s="111"/>
      <c r="G103" s="111"/>
    </row>
    <row r="104" spans="2:7" x14ac:dyDescent="0.3">
      <c r="B104" s="111"/>
      <c r="C104" s="111"/>
      <c r="D104" s="111"/>
      <c r="E104" s="111"/>
      <c r="F104" s="111"/>
      <c r="G104" s="111"/>
    </row>
    <row r="105" spans="2:7" x14ac:dyDescent="0.3">
      <c r="B105" s="111"/>
      <c r="C105" s="111"/>
      <c r="D105" s="111"/>
      <c r="E105" s="111"/>
      <c r="F105" s="111"/>
      <c r="G105" s="111"/>
    </row>
    <row r="106" spans="2:7" x14ac:dyDescent="0.3">
      <c r="B106" s="111"/>
      <c r="C106" s="111"/>
      <c r="D106" s="111"/>
      <c r="E106" s="111"/>
      <c r="F106" s="111"/>
      <c r="G106" s="111"/>
    </row>
    <row r="107" spans="2:7" x14ac:dyDescent="0.3">
      <c r="B107" s="111"/>
      <c r="C107" s="111"/>
      <c r="D107" s="111"/>
      <c r="E107" s="111"/>
      <c r="F107" s="111"/>
      <c r="G107" s="111"/>
    </row>
    <row r="108" spans="2:7" x14ac:dyDescent="0.3">
      <c r="B108" s="111"/>
      <c r="C108" s="111"/>
      <c r="D108" s="111"/>
      <c r="E108" s="111"/>
      <c r="F108" s="111"/>
      <c r="G108" s="111"/>
    </row>
    <row r="109" spans="2:7" x14ac:dyDescent="0.3">
      <c r="B109" s="111"/>
      <c r="C109" s="111"/>
      <c r="D109" s="111"/>
      <c r="E109" s="111"/>
      <c r="F109" s="111"/>
      <c r="G109" s="111"/>
    </row>
    <row r="110" spans="2:7" x14ac:dyDescent="0.3">
      <c r="B110" s="111"/>
      <c r="C110" s="111"/>
      <c r="D110" s="111"/>
      <c r="E110" s="111"/>
      <c r="F110" s="111"/>
      <c r="G110" s="111"/>
    </row>
    <row r="111" spans="2:7" x14ac:dyDescent="0.3">
      <c r="B111" s="111"/>
      <c r="C111" s="111"/>
      <c r="D111" s="111"/>
      <c r="E111" s="111"/>
      <c r="F111" s="111"/>
      <c r="G111" s="111"/>
    </row>
    <row r="112" spans="2:7" x14ac:dyDescent="0.3">
      <c r="B112" s="111"/>
      <c r="C112" s="111"/>
      <c r="D112" s="111"/>
      <c r="E112" s="111"/>
      <c r="F112" s="111"/>
      <c r="G112" s="111"/>
    </row>
    <row r="113" spans="2:7" x14ac:dyDescent="0.3">
      <c r="B113" s="111"/>
      <c r="C113" s="111"/>
      <c r="D113" s="111"/>
      <c r="E113" s="111"/>
      <c r="F113" s="111"/>
      <c r="G113" s="111"/>
    </row>
    <row r="114" spans="2:7" x14ac:dyDescent="0.3">
      <c r="B114" s="111"/>
      <c r="C114" s="111"/>
      <c r="D114" s="111"/>
      <c r="E114" s="111"/>
      <c r="F114" s="111"/>
      <c r="G114" s="111"/>
    </row>
    <row r="115" spans="2:7" x14ac:dyDescent="0.3">
      <c r="B115" s="111"/>
      <c r="C115" s="111"/>
      <c r="D115" s="111"/>
      <c r="E115" s="111"/>
      <c r="F115" s="111"/>
      <c r="G115" s="111"/>
    </row>
    <row r="116" spans="2:7" x14ac:dyDescent="0.3">
      <c r="B116" s="111"/>
      <c r="C116" s="111"/>
      <c r="D116" s="111"/>
      <c r="E116" s="111"/>
      <c r="F116" s="111"/>
      <c r="G116" s="111"/>
    </row>
    <row r="117" spans="2:7" x14ac:dyDescent="0.3">
      <c r="B117" s="111"/>
      <c r="C117" s="111"/>
      <c r="D117" s="111"/>
      <c r="E117" s="111"/>
      <c r="F117" s="111"/>
      <c r="G117" s="111"/>
    </row>
    <row r="118" spans="2:7" x14ac:dyDescent="0.3">
      <c r="B118" s="111"/>
      <c r="C118" s="111"/>
      <c r="D118" s="111"/>
      <c r="E118" s="111"/>
      <c r="F118" s="111"/>
      <c r="G118" s="111"/>
    </row>
    <row r="119" spans="2:7" x14ac:dyDescent="0.3">
      <c r="B119" s="111"/>
      <c r="C119" s="111"/>
      <c r="D119" s="111"/>
      <c r="E119" s="111"/>
      <c r="F119" s="111"/>
      <c r="G119" s="111"/>
    </row>
    <row r="120" spans="2:7" x14ac:dyDescent="0.3">
      <c r="B120" s="111"/>
      <c r="C120" s="111"/>
      <c r="D120" s="111"/>
      <c r="E120" s="111"/>
      <c r="F120" s="111"/>
      <c r="G120" s="111"/>
    </row>
    <row r="121" spans="2:7" x14ac:dyDescent="0.3">
      <c r="B121" s="111"/>
      <c r="C121" s="111"/>
      <c r="D121" s="111"/>
      <c r="E121" s="111"/>
      <c r="F121" s="111"/>
      <c r="G121" s="111"/>
    </row>
  </sheetData>
  <mergeCells count="3">
    <mergeCell ref="A3:G3"/>
    <mergeCell ref="A2:G2"/>
    <mergeCell ref="D4:G4"/>
  </mergeCells>
  <phoneticPr fontId="30" type="noConversion"/>
  <dataValidations count="1">
    <dataValidation type="list" allowBlank="1" showInputMessage="1" showErrorMessage="1" sqref="E10:F13 E40:F40">
      <formula1>_2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17</vt:i4>
      </vt:variant>
      <vt:variant>
        <vt:lpstr>Іменовані діапазони</vt:lpstr>
      </vt:variant>
      <vt:variant>
        <vt:i4>3</vt:i4>
      </vt:variant>
    </vt:vector>
  </HeadingPairs>
  <TitlesOfParts>
    <vt:vector size="20" baseType="lpstr">
      <vt:lpstr>1-я стр 1-ВЕТ</vt:lpstr>
      <vt:lpstr>2-я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форми</vt:lpstr>
      <vt:lpstr>Для випадаючих списків</vt:lpstr>
      <vt:lpstr>Лист1</vt:lpstr>
      <vt:lpstr>Связ.випад. списки</vt:lpstr>
      <vt:lpstr>Соб.Серія_Номер</vt:lpstr>
      <vt:lpstr>Кіт.Серія_Номер</vt:lpstr>
      <vt:lpstr>R</vt:lpstr>
      <vt:lpstr>ДОЗА</vt:lpstr>
      <vt:lpstr>ДОЗИ</vt:lpstr>
      <vt:lpstr>місяці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1</cp:lastModifiedBy>
  <cp:revision>4</cp:revision>
  <cp:lastPrinted>2022-04-22T23:00:22Z</cp:lastPrinted>
  <dcterms:created xsi:type="dcterms:W3CDTF">2015-06-05T18:19:34Z</dcterms:created>
  <dcterms:modified xsi:type="dcterms:W3CDTF">2022-06-21T23:55:11Z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