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pous_boss\Отчет Эпизотолог\2022\11.2022 - місячний\"/>
    </mc:Choice>
  </mc:AlternateContent>
  <bookViews>
    <workbookView xWindow="-120" yWindow="-120" windowWidth="24240" windowHeight="13140" tabRatio="931" firstSheet="1" activeTab="4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ыпадающих списков" sheetId="12" r:id="rId12"/>
    <sheet name="Лист1" sheetId="14" r:id="rId13"/>
    <sheet name="Связ.выпад. списки" sheetId="18" r:id="rId14"/>
    <sheet name="Соб.Серія_Номер" sheetId="19" r:id="rId15"/>
    <sheet name="Кіт.Серія_Номер" sheetId="20" r:id="rId16"/>
    <sheet name="R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_">[1]Отчет!$M$2:$M$3</definedName>
    <definedName name="dd">[2]Звіт!$M$2:$M$3</definedName>
    <definedName name="qw">[3]Отчет!$M$2:$M$3</definedName>
    <definedName name="w">[1]Отчет!$M$2:$M$3</definedName>
    <definedName name="Вакц">[4]!вак[вак]</definedName>
    <definedName name="Вакцини_Всі">'1-я стр 1-ВЕТ'!#REF!</definedName>
    <definedName name="вакцинки">[5]!Таблица7[Вакцины кошек]</definedName>
    <definedName name="вакцины">'[5]Выпадающий список'!$J$3:$J$14</definedName>
    <definedName name="Вакцины_выбор">OFFSET([5]Поиск!$D$2,0,0,MAX([5]Поиск!$A$2:$A$10),1)</definedName>
    <definedName name="вид" localSheetId="13">[6]Отчет!$L$2:$L$3</definedName>
    <definedName name="вид">[4]Отчет!$M$2:$M$3</definedName>
    <definedName name="ДОЗА" localSheetId="13">[5]!Таблица3[_ДОЗа_]</definedName>
    <definedName name="ДОЗА">Таблица3[_ДОЗа_]</definedName>
    <definedName name="ДОЗИ" localSheetId="13">[5]!Таблица6[_ДОЗи_]</definedName>
    <definedName name="ДОЗИ">Таблица6[_ДОЗи_]</definedName>
    <definedName name="Дурамун_5L4">'1-я стр 1-ВЕТ'!#REF!</definedName>
    <definedName name="Дурамун_Плюс_CVK">'1-я стр 1-ВЕТ'!#REF!</definedName>
    <definedName name="жид.комп._Дурамун_Плюс_5L4">'1-я стр 1-ВЕТ'!#REF!</definedName>
    <definedName name="кош_вак">[5]Список_если!$E$4:$E$11</definedName>
    <definedName name="пол">[7]Отчет!$N$2:$N$3</definedName>
    <definedName name="с">[8]Отчет!$M$2:$M$3</definedName>
    <definedName name="соб_вак">[5]!Таблица2[Вакцины собак]</definedName>
    <definedName name="Список_улиц">[7]Отчет!$L$2:$L$21</definedName>
    <definedName name="ууу">[9]Отчет!$M$2:$M$3</definedName>
  </definedNames>
  <calcPr calcId="162913"/>
</workbook>
</file>

<file path=xl/calcChain.xml><?xml version="1.0" encoding="utf-8"?>
<calcChain xmlns="http://schemas.openxmlformats.org/spreadsheetml/2006/main">
  <c r="S29" i="9" l="1"/>
  <c r="S27" i="9"/>
  <c r="S25" i="9"/>
  <c r="S21" i="9"/>
  <c r="S17" i="9" l="1"/>
  <c r="S19" i="9"/>
  <c r="S26" i="7"/>
  <c r="S24" i="7"/>
  <c r="S20" i="7"/>
  <c r="R22" i="3"/>
  <c r="A36" i="4"/>
  <c r="A37" i="4" s="1"/>
  <c r="A38" i="4" s="1"/>
  <c r="A39" i="4" s="1"/>
  <c r="A40" i="4" s="1"/>
  <c r="A41" i="4" s="1"/>
  <c r="A42" i="4" s="1"/>
  <c r="A43" i="4" s="1"/>
  <c r="E13" i="5"/>
  <c r="A21" i="6"/>
  <c r="A22" i="6" s="1"/>
  <c r="A23" i="6"/>
  <c r="A24" i="6"/>
  <c r="A25" i="6"/>
  <c r="A26" i="6"/>
  <c r="A27" i="6"/>
  <c r="A28" i="6"/>
  <c r="A29" i="6"/>
  <c r="A30" i="6"/>
  <c r="A31" i="6"/>
  <c r="A32" i="6"/>
  <c r="A33" i="6"/>
  <c r="J3" i="11" l="1"/>
  <c r="G4" i="9"/>
  <c r="G4" i="7"/>
  <c r="G4" i="3"/>
  <c r="G5" i="5"/>
  <c r="I33" i="2"/>
  <c r="S18" i="7"/>
  <c r="J16" i="7"/>
  <c r="K24" i="3"/>
  <c r="R20" i="3"/>
  <c r="R18" i="3"/>
  <c r="S22" i="5"/>
  <c r="S20" i="5"/>
  <c r="C8" i="11" l="1"/>
  <c r="S22" i="7" l="1"/>
  <c r="J18" i="5"/>
  <c r="T12" i="14"/>
  <c r="J8" i="14" l="1"/>
  <c r="J5" i="14"/>
  <c r="C4" i="9"/>
  <c r="C4" i="7"/>
  <c r="C4" i="3"/>
  <c r="C5" i="5"/>
  <c r="A6" i="6"/>
  <c r="A7" i="6" s="1"/>
  <c r="A8" i="6" s="1"/>
  <c r="A9" i="6" s="1"/>
  <c r="A10" i="6" s="1"/>
  <c r="A11" i="6" s="1"/>
  <c r="A12" i="6" s="1"/>
  <c r="A13" i="6" s="1"/>
  <c r="A7" i="4"/>
  <c r="A8" i="4" l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14" i="6"/>
  <c r="A15" i="6" s="1"/>
  <c r="A16" i="6" s="1"/>
  <c r="A17" i="6" s="1"/>
  <c r="A18" i="6" s="1"/>
  <c r="A19" i="6"/>
  <c r="A20" i="6"/>
  <c r="E5" i="11"/>
  <c r="L10" i="3"/>
  <c r="G10" i="5"/>
  <c r="G9" i="3" s="1"/>
  <c r="E13" i="3" l="1"/>
  <c r="D3" i="1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I13" i="9" l="1"/>
  <c r="H25" i="11" s="1"/>
  <c r="E12" i="7"/>
  <c r="F26" i="5" l="1"/>
  <c r="G13" i="5" s="1"/>
  <c r="H24" i="11"/>
  <c r="M5" i="11"/>
  <c r="F32" i="9"/>
  <c r="H26" i="5" l="1"/>
  <c r="M33" i="9"/>
  <c r="J28" i="11"/>
  <c r="J29" i="11" s="1"/>
  <c r="G27" i="11"/>
  <c r="G23" i="11"/>
  <c r="F34" i="9"/>
  <c r="L10" i="9"/>
  <c r="G9" i="9"/>
  <c r="M43" i="7"/>
  <c r="M50" i="9" s="1"/>
  <c r="E28" i="7"/>
  <c r="F30" i="7" s="1"/>
  <c r="M10" i="7"/>
  <c r="L30" i="5"/>
  <c r="G28" i="5"/>
  <c r="I28" i="5" s="1"/>
  <c r="M47" i="3"/>
  <c r="M43" i="5" s="1"/>
  <c r="F28" i="3"/>
  <c r="G30" i="3" s="1"/>
  <c r="J37" i="9" l="1"/>
  <c r="Q32" i="9"/>
  <c r="H33" i="9"/>
  <c r="S26" i="5"/>
  <c r="O27" i="5"/>
  <c r="S28" i="3"/>
  <c r="O29" i="3"/>
  <c r="L33" i="3"/>
  <c r="I29" i="3"/>
  <c r="I27" i="5"/>
  <c r="P28" i="7"/>
  <c r="M29" i="7"/>
  <c r="J32" i="7"/>
  <c r="H29" i="7"/>
</calcChain>
</file>

<file path=xl/sharedStrings.xml><?xml version="1.0" encoding="utf-8"?>
<sst xmlns="http://schemas.openxmlformats.org/spreadsheetml/2006/main" count="1331" uniqueCount="569">
  <si>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</si>
  <si>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</si>
  <si>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</si>
  <si>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</si>
  <si>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</si>
  <si>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</si>
  <si>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</si>
  <si>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</si>
  <si>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</si>
  <si>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</si>
  <si>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</si>
  <si>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</si>
  <si>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</si>
  <si>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</si>
  <si>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</si>
  <si>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</si>
  <si>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</si>
  <si>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</si>
  <si>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</si>
  <si>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</si>
  <si>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</si>
  <si>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</si>
  <si>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</si>
  <si>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</si>
  <si>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</si>
  <si>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</si>
  <si>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</si>
  <si>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</si>
  <si>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</si>
  <si>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</si>
  <si>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</si>
  <si>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</si>
  <si>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</si>
  <si>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</si>
  <si>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</si>
  <si>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</si>
  <si>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</si>
  <si>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</si>
  <si>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</si>
  <si>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</si>
  <si>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</si>
  <si>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</si>
  <si>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</si>
  <si>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</si>
  <si>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</si>
  <si>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</si>
  <si>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</si>
  <si>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</si>
  <si>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</si>
  <si>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</si>
  <si>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</si>
  <si>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</si>
  <si>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</si>
  <si>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</si>
  <si>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</si>
  <si>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</si>
  <si>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</si>
  <si>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</si>
  <si>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</si>
  <si>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</si>
  <si>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</si>
  <si>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</si>
  <si>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</si>
  <si>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</si>
  <si>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</si>
  <si>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</si>
  <si>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</si>
  <si>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</si>
  <si>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</si>
  <si>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</si>
  <si>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</si>
  <si>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</si>
  <si>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</si>
  <si>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</si>
  <si>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</si>
  <si>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</si>
  <si>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</si>
  <si>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</si>
  <si>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</si>
  <si>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</si>
  <si>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</si>
  <si>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</si>
  <si>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</si>
  <si>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</si>
  <si>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</si>
  <si>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</si>
  <si>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</si>
  <si>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</si>
  <si>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</si>
  <si>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</si>
  <si>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</si>
  <si>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</si>
  <si>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</si>
  <si>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</si>
  <si>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</si>
  <si>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</si>
  <si>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</si>
  <si>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</si>
  <si>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</si>
  <si>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</si>
  <si>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</si>
  <si>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</si>
  <si>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</si>
  <si>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</si>
  <si>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</si>
  <si>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</si>
  <si>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</si>
  <si>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</si>
  <si>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</si>
  <si>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</si>
  <si>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</si>
  <si>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</si>
  <si>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</si>
  <si>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</si>
  <si>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</si>
  <si>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</si>
  <si>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</si>
  <si>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</si>
  <si>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</si>
  <si>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</si>
  <si>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</si>
  <si>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</si>
  <si>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</si>
  <si>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</si>
  <si>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</si>
  <si>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</si>
  <si>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</si>
  <si>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</si>
  <si>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</si>
  <si>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</si>
  <si>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</si>
  <si>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</si>
  <si>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</si>
  <si>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</si>
  <si>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</si>
  <si>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</si>
  <si>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</si>
  <si>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</si>
  <si>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</si>
  <si>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</si>
  <si>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</si>
  <si>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</si>
  <si>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</si>
  <si>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</si>
  <si>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</si>
  <si>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</si>
  <si>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</si>
  <si>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</si>
  <si>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</si>
  <si>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</si>
  <si>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</si>
  <si>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</si>
  <si>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</si>
  <si>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</si>
  <si>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</si>
  <si>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</si>
  <si>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</si>
  <si>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</si>
  <si>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</si>
  <si>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</si>
  <si>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</si>
  <si>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</si>
  <si>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</si>
  <si>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</si>
  <si>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</si>
  <si>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</si>
  <si>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</si>
  <si>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</si>
  <si>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</si>
  <si>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</si>
  <si>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</si>
  <si>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</si>
  <si>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</si>
  <si>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</si>
  <si>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</si>
  <si>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</si>
  <si>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</si>
  <si>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</si>
  <si>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</si>
  <si>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</si>
  <si>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</si>
  <si>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</si>
  <si>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</si>
  <si>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</si>
  <si>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</si>
  <si>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</si>
  <si>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 xml:space="preserve"> заразними хворобами:</t>
  </si>
  <si>
    <t>(прізвище та № тел. виконавця)</t>
  </si>
  <si>
    <t>4м.</t>
  </si>
  <si>
    <t>3м.</t>
  </si>
  <si>
    <t>10.2021</t>
  </si>
  <si>
    <t>428362</t>
  </si>
  <si>
    <t>Власник тварини</t>
  </si>
  <si>
    <t>„Рабізін R”, біофабрики Merial   серія № L476373  придатна до 09.2022</t>
  </si>
  <si>
    <t>придатна до</t>
  </si>
  <si>
    <t xml:space="preserve">Дніпровського р-ну,  були зареєстровані наступні  випадки захворювання тварин 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</si>
  <si>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</si>
  <si>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</si>
  <si>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</si>
  <si>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</si>
  <si>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</si>
  <si>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</si>
  <si>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</si>
  <si>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</si>
  <si>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</si>
  <si>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</si>
  <si>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</si>
  <si>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</si>
  <si>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</si>
  <si>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</si>
  <si>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</si>
  <si>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</si>
  <si>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</si>
  <si>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</si>
  <si>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</si>
  <si>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</si>
  <si>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</si>
  <si>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</si>
  <si>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</si>
  <si>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</si>
  <si>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</si>
  <si>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</si>
  <si>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</si>
  <si>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</si>
  <si>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</si>
  <si>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</si>
  <si>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</si>
  <si>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</si>
  <si>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</si>
  <si>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</si>
  <si>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</si>
  <si>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</si>
  <si>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</si>
  <si>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</si>
  <si>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</si>
  <si>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</si>
  <si>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</si>
  <si>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</si>
  <si>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</si>
  <si>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</si>
  <si>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</si>
  <si>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</si>
  <si>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</si>
  <si>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</si>
  <si>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</si>
  <si>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</si>
  <si>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</si>
  <si>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</si>
  <si>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</si>
  <si>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</si>
  <si>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</si>
  <si>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</si>
  <si>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</si>
  <si>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собак</t>
  </si>
  <si>
    <t>бабезіозу</t>
  </si>
  <si>
    <t>Мікроскопія мазка крові, фарбовання Діф-Квік</t>
  </si>
  <si>
    <t xml:space="preserve">Babesia canis </t>
  </si>
  <si>
    <t>3р.</t>
  </si>
  <si>
    <t>7р.</t>
  </si>
  <si>
    <t>1р.</t>
  </si>
  <si>
    <t>6р.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</si>
  <si>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</si>
  <si>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</si>
  <si>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</si>
  <si>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</si>
  <si>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</si>
  <si>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</si>
  <si>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</si>
  <si>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</si>
  <si>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</si>
  <si>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</si>
  <si>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</si>
  <si>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</si>
  <si>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</si>
  <si>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</si>
  <si>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</si>
  <si>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Вакцини_Всі</t>
  </si>
  <si>
    <t>жид.комп. Дурамун_Плюс_5L4</t>
  </si>
  <si>
    <t>Серія+номер</t>
  </si>
  <si>
    <t>Назва вакцини</t>
  </si>
  <si>
    <t>Серія, номер, придатність</t>
  </si>
  <si>
    <t>…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</si>
  <si>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</si>
  <si>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</si>
  <si>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</si>
  <si>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</si>
  <si>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</si>
  <si>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</si>
  <si>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</si>
  <si>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</si>
  <si>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</si>
  <si>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серія №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</si>
  <si>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</si>
  <si>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</si>
  <si>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</si>
  <si>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</si>
  <si>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</si>
  <si>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„Нобівак L4”, б-ки Інтервет</t>
  </si>
  <si>
    <t>A154A01 до 03.2022</t>
  </si>
  <si>
    <t>A600C01 до 04.2022</t>
  </si>
  <si>
    <t>A447A01 до 01.2022</t>
  </si>
  <si>
    <t>A443A01 до 10.2021</t>
  </si>
  <si>
    <t>„Нобівак RL”, б-ки Інтервет</t>
  </si>
  <si>
    <t>„Біокан  DHPPi+RL”,  б-ки Bioveta</t>
  </si>
  <si>
    <t>Біокан  DHPPi+L</t>
  </si>
  <si>
    <t>„Біокан  DHPPi+L”,  б-ки Bioveta</t>
  </si>
  <si>
    <t>395327 до 01.2022</t>
  </si>
  <si>
    <t>515527 до 02.2022</t>
  </si>
  <si>
    <t xml:space="preserve">Біокан  DHPPi+RL </t>
  </si>
  <si>
    <t>416127 до 05.2022</t>
  </si>
  <si>
    <t>185827 до 03.2022</t>
  </si>
  <si>
    <t>Нобівак L</t>
  </si>
  <si>
    <t>Нобівак RL</t>
  </si>
  <si>
    <t>Нобівак L4</t>
  </si>
  <si>
    <t>Нобівак DHPPi</t>
  </si>
  <si>
    <t>жид.комп. Дурамун_Плюс_5L4, б-ки Зоетіс</t>
  </si>
  <si>
    <t>Дурамун Плюс CVK</t>
  </si>
  <si>
    <t>Дурамун Плюс 5L4</t>
  </si>
  <si>
    <t>жид.комп. Дурамун_+_5L4</t>
  </si>
  <si>
    <t xml:space="preserve"> „Вангард+5L”, біофабрики Zoetis</t>
  </si>
  <si>
    <t>Вангард+5L</t>
  </si>
  <si>
    <t>453137B до 02.2022</t>
  </si>
  <si>
    <t xml:space="preserve"> „Лептоферм”, біофабрики Zoetis</t>
  </si>
  <si>
    <t>Лептоферм C-1</t>
  </si>
  <si>
    <t>Вангард_CV</t>
  </si>
  <si>
    <t xml:space="preserve"> „Вангард_CV”, біофабрики Zoetis</t>
  </si>
  <si>
    <t>430889 до 10.2022</t>
  </si>
  <si>
    <t>432130 до 10.2021</t>
  </si>
  <si>
    <t>407710 до 08.2021</t>
  </si>
  <si>
    <t>”Фелоцел 4” біофабрики Зоетіс</t>
  </si>
  <si>
    <t>Фелоцел-4</t>
  </si>
  <si>
    <t>424860B до 11.2021</t>
  </si>
  <si>
    <t xml:space="preserve"> „Біофел PCHR”,  б-ки Bioveta</t>
  </si>
  <si>
    <t xml:space="preserve"> „Біофел PCH”,  б-ки Bioveta</t>
  </si>
  <si>
    <t>Біофел PCHR</t>
  </si>
  <si>
    <t>025327A до 03.2022</t>
  </si>
  <si>
    <t>775826A до 08.2021</t>
  </si>
  <si>
    <t>Біофел PCH</t>
  </si>
  <si>
    <t>216227A до 11.2022</t>
  </si>
  <si>
    <t>125427A до 04.2022</t>
  </si>
  <si>
    <t xml:space="preserve">„Нобівак Трикет”, біофабрики Інтервет Інтернейшнл Б.В. </t>
  </si>
  <si>
    <t>A397F01 до 02.2023</t>
  </si>
  <si>
    <t>Трикет</t>
  </si>
  <si>
    <t>Еурікан DHPPi+L</t>
  </si>
  <si>
    <t xml:space="preserve"> „Еурікан DHPPi+L”, б-ки Інтервет Інтернейшнл Б.В.</t>
  </si>
  <si>
    <t>L481856 до 06.2022</t>
  </si>
  <si>
    <t>A619A01 до 09.2022</t>
  </si>
  <si>
    <t>A444A03 до 10.2021</t>
  </si>
  <si>
    <t>A209A01 ДО 01.2023</t>
  </si>
  <si>
    <t>419605 B до 10.2021</t>
  </si>
  <si>
    <t>Нобівак R</t>
  </si>
  <si>
    <t>„Нобівак R”, б-ки Інтервет</t>
  </si>
  <si>
    <t>A546C01 до 06.2024</t>
  </si>
  <si>
    <t>Рабізін</t>
  </si>
  <si>
    <t>„Рабізін R”, біофабрики Merial</t>
  </si>
  <si>
    <t>L484839 до 08.2023</t>
  </si>
  <si>
    <t>L476517 до 10.2022</t>
  </si>
  <si>
    <t>L476373 до 09.2022</t>
  </si>
  <si>
    <t>Дефенсор-R</t>
  </si>
  <si>
    <t>„Дефенсор-3”, біофабрики Зоетіс</t>
  </si>
  <si>
    <t>428366 до 11.2021</t>
  </si>
  <si>
    <t>428362 до 10.2021</t>
  </si>
  <si>
    <t>4407676 до 08.2021</t>
  </si>
  <si>
    <t>Рабистар-R</t>
  </si>
  <si>
    <t xml:space="preserve"> „Рабістар”, біофабрики Укрветпродпостач</t>
  </si>
  <si>
    <t>070920 до 09.2022</t>
  </si>
  <si>
    <t>5м.</t>
  </si>
  <si>
    <t xml:space="preserve">3)”Фелоцел 4” біофабрики Зоетіс,  Серія № </t>
  </si>
  <si>
    <t>2р.</t>
  </si>
  <si>
    <t>скотіш</t>
  </si>
  <si>
    <t>10р.</t>
  </si>
  <si>
    <t>6м.</t>
  </si>
  <si>
    <t xml:space="preserve"> При цьому витрачено </t>
  </si>
  <si>
    <t>2м.</t>
  </si>
  <si>
    <t>Лагунович О.М.</t>
  </si>
  <si>
    <t>Регенераторна - 4497</t>
  </si>
  <si>
    <t>йорк</t>
  </si>
  <si>
    <t>4р.</t>
  </si>
  <si>
    <t>8р.</t>
  </si>
  <si>
    <t>526384</t>
  </si>
  <si>
    <t>L488333</t>
  </si>
  <si>
    <t>12.23</t>
  </si>
  <si>
    <t>071121</t>
  </si>
  <si>
    <t>11.23</t>
  </si>
  <si>
    <t>Мія</t>
  </si>
  <si>
    <t>Тайгер</t>
  </si>
  <si>
    <t>Лелічев А.І.</t>
  </si>
  <si>
    <t>П.Тичини - 26/173</t>
  </si>
  <si>
    <t>Кнопа</t>
  </si>
  <si>
    <t>Орел М.Е.</t>
  </si>
  <si>
    <t>П.Тичини - 5А/21</t>
  </si>
  <si>
    <t>Петричеко В.Д.</t>
  </si>
  <si>
    <t>П.Тичини - 22А / 26</t>
  </si>
  <si>
    <t>Емма</t>
  </si>
  <si>
    <t>Демедюк Л.Н.</t>
  </si>
  <si>
    <t>Березняківска - 36 в / 11</t>
  </si>
  <si>
    <t>Сіверс В.А.</t>
  </si>
  <si>
    <t>Березняківска - 20/202</t>
  </si>
  <si>
    <t>Кайрос</t>
  </si>
  <si>
    <t>Жан</t>
  </si>
  <si>
    <t>Хорошилова М.О.</t>
  </si>
  <si>
    <t>Іриска</t>
  </si>
  <si>
    <t>Тіма</t>
  </si>
  <si>
    <t>Скляренко Т.В.</t>
  </si>
  <si>
    <t>П.Тичини - 16/2 / 149</t>
  </si>
  <si>
    <t>Люсьен</t>
  </si>
  <si>
    <t>Ольшевський А.В.</t>
  </si>
  <si>
    <t>Шумського - 6/157</t>
  </si>
  <si>
    <t>Массі</t>
  </si>
  <si>
    <t>Литвин А.О.</t>
  </si>
  <si>
    <t>Березняківска - 38/153</t>
  </si>
  <si>
    <t>Муся</t>
  </si>
  <si>
    <t>Барселона</t>
  </si>
  <si>
    <t xml:space="preserve">1) „Purevax RCPCh”, біофабрики Merial ,  серія № </t>
  </si>
  <si>
    <t>L493897</t>
  </si>
  <si>
    <t>01.23</t>
  </si>
  <si>
    <t>A409C02</t>
  </si>
  <si>
    <t>02.24</t>
  </si>
  <si>
    <t xml:space="preserve">2) „Нобівак Tricat”, б-ки Інтервет, серія  № </t>
  </si>
  <si>
    <t>05.23</t>
  </si>
  <si>
    <t>2)„Рабізін R”, біофабрики Merial   серія</t>
  </si>
  <si>
    <t xml:space="preserve">3) „Рабістар”, біофабрики Укрветпродпостач серія </t>
  </si>
  <si>
    <t>A216A02</t>
  </si>
  <si>
    <t>12.2023</t>
  </si>
  <si>
    <t>Шумського - 8а / 42</t>
  </si>
  <si>
    <t>Кукла</t>
  </si>
  <si>
    <t>Ніколаєва М.М.</t>
  </si>
  <si>
    <t>П.Тичини - 16\2 / 235</t>
  </si>
  <si>
    <t>Шон</t>
  </si>
  <si>
    <t>фр.бульд.</t>
  </si>
  <si>
    <t xml:space="preserve"> 09.2023</t>
  </si>
  <si>
    <t xml:space="preserve">4) „Нобівак DHPPi”, б-ки Інтервет Інтернейшнл Б.В. серія </t>
  </si>
  <si>
    <t>0129031B01</t>
  </si>
  <si>
    <t>04.24</t>
  </si>
  <si>
    <t xml:space="preserve">5) „Нобівак DHPPi”, б-ки Інтервет Інтернейшнл Б.В. серія </t>
  </si>
  <si>
    <t>A666E01</t>
  </si>
  <si>
    <t>5</t>
  </si>
  <si>
    <t xml:space="preserve">6) „Нобівак L”, б-ки Інтервет Інтернейшнл Б.В. серія </t>
  </si>
  <si>
    <t xml:space="preserve"> A285B02</t>
  </si>
  <si>
    <t>06.23</t>
  </si>
  <si>
    <t xml:space="preserve">7) „Нобівак L”, б-ки Інтервет Інтернейшнл Б.В. серія </t>
  </si>
  <si>
    <t>A286A01</t>
  </si>
  <si>
    <t>р.</t>
  </si>
  <si>
    <t>Листопад</t>
  </si>
  <si>
    <t>листопада</t>
  </si>
  <si>
    <t>Мельниченко Н.О.</t>
  </si>
  <si>
    <t>Маяковського - 37\7/20</t>
  </si>
  <si>
    <t>Лапа</t>
  </si>
  <si>
    <t>рос.блакит.</t>
  </si>
  <si>
    <t>Люся</t>
  </si>
  <si>
    <t>Пронь Ю.С.</t>
  </si>
  <si>
    <t>Дніпровська - 1 / 23</t>
  </si>
  <si>
    <t>бенгал</t>
  </si>
  <si>
    <t>Стрельченко П.Ю.</t>
  </si>
  <si>
    <t>Миколайчука - 3 / 19</t>
  </si>
  <si>
    <t>Жора</t>
  </si>
  <si>
    <t>П.Тичини - 16\2/121</t>
  </si>
  <si>
    <t>Рудницкий Ю.О.</t>
  </si>
  <si>
    <t>Дніпровська - 11а/23</t>
  </si>
  <si>
    <t>Бритни</t>
  </si>
  <si>
    <t>Махоніна В.В.</t>
  </si>
  <si>
    <t>Героїв Дніпра - 38/76</t>
  </si>
  <si>
    <t>Петрова Н.В.</t>
  </si>
  <si>
    <t>П.Тичини - 5\1/95</t>
  </si>
  <si>
    <t>Ваня</t>
  </si>
  <si>
    <t>девон-рекс</t>
  </si>
  <si>
    <t>Габі</t>
  </si>
  <si>
    <t>тайська</t>
  </si>
  <si>
    <t>Асоль</t>
  </si>
  <si>
    <t>Поль</t>
  </si>
  <si>
    <t>Бель</t>
  </si>
  <si>
    <t>Чепак Л.В.</t>
  </si>
  <si>
    <t>Попудренка - 32 / 26</t>
  </si>
  <si>
    <t>Персік</t>
  </si>
  <si>
    <t>Сальма</t>
  </si>
  <si>
    <t>Зайцев П.О.</t>
  </si>
  <si>
    <t>Шумського - 3г238</t>
  </si>
  <si>
    <t>Зазу</t>
  </si>
  <si>
    <t>11р.</t>
  </si>
  <si>
    <t xml:space="preserve"> 21.10.2020 по 20.11.2021 року </t>
  </si>
  <si>
    <t>Жаркова К.Ю.</t>
  </si>
  <si>
    <t>Русанівський - 10/46</t>
  </si>
  <si>
    <t>Селін</t>
  </si>
  <si>
    <t>9м.</t>
  </si>
  <si>
    <t>Савицька А.О.</t>
  </si>
  <si>
    <t>Антоновича - 122/109</t>
  </si>
  <si>
    <t>Сіріус</t>
  </si>
  <si>
    <t>7м.</t>
  </si>
  <si>
    <t>Білявцева Т.В.</t>
  </si>
  <si>
    <t>Дніпровська - 8а / 153</t>
  </si>
  <si>
    <t>Наомі</t>
  </si>
  <si>
    <t>Козаченко Л.Л.</t>
  </si>
  <si>
    <t>П.Тичини - 12б/91</t>
  </si>
  <si>
    <t>Лілі</t>
  </si>
  <si>
    <t>Бонд</t>
  </si>
  <si>
    <t>Луі</t>
  </si>
  <si>
    <t>Репринцева С.І.</t>
  </si>
  <si>
    <t>Шамо - 12/9</t>
  </si>
  <si>
    <t>Лапицкая Ж.С.</t>
  </si>
  <si>
    <t>П.Тичини - 14А /98</t>
  </si>
  <si>
    <t>Герцис</t>
  </si>
  <si>
    <t>Олексюк П.М.</t>
  </si>
  <si>
    <t>Будівельників - 12/37</t>
  </si>
  <si>
    <t>Макогон А.О.</t>
  </si>
  <si>
    <t>Шумського - 3г / 374</t>
  </si>
  <si>
    <t>Санса</t>
  </si>
  <si>
    <t>A417A01</t>
  </si>
  <si>
    <t>08.24</t>
  </si>
  <si>
    <t>53266 OB</t>
  </si>
  <si>
    <t>Виктор Е.В.</t>
  </si>
  <si>
    <t>Шумського - 3 г / 300</t>
  </si>
  <si>
    <t>Джесси</t>
  </si>
  <si>
    <t>мальтіпу</t>
  </si>
  <si>
    <t>Волоха Т.Ю.</t>
  </si>
  <si>
    <t>Академічна - 34 / 44</t>
  </si>
  <si>
    <t>Лінда</t>
  </si>
  <si>
    <t>ши-тцу</t>
  </si>
  <si>
    <t>11м.</t>
  </si>
  <si>
    <t>Шевченко О.М.</t>
  </si>
  <si>
    <t>Дніпровська - 1/20</t>
  </si>
  <si>
    <t>Джесі</t>
  </si>
  <si>
    <t>пікінес</t>
  </si>
  <si>
    <t>Янкіна Т.Л.</t>
  </si>
  <si>
    <t>П.Тичини - 12б/110</t>
  </si>
  <si>
    <t>Кара</t>
  </si>
  <si>
    <t>нім.вівч.</t>
  </si>
  <si>
    <t>Коваленко А.П.</t>
  </si>
  <si>
    <t>Шумського - 3 г / 179</t>
  </si>
  <si>
    <t>Купер</t>
  </si>
  <si>
    <t>Соловей Н.Г.</t>
  </si>
  <si>
    <t>Русанівська - 8 / 182</t>
  </si>
  <si>
    <t>Яша</t>
  </si>
  <si>
    <t>5р.</t>
  </si>
  <si>
    <t>Кулак М.С.</t>
  </si>
  <si>
    <t>Шумського - 4а / 126</t>
  </si>
  <si>
    <t>Оскар</t>
  </si>
  <si>
    <t>такса</t>
  </si>
  <si>
    <t>Гулий С.А.</t>
  </si>
  <si>
    <t>П.Тичини - 16/2/ 271</t>
  </si>
  <si>
    <t>Норма</t>
  </si>
  <si>
    <t>зіненхунд</t>
  </si>
  <si>
    <t>Хала В.І.</t>
  </si>
  <si>
    <t>L485856</t>
  </si>
  <si>
    <t>08.23</t>
  </si>
  <si>
    <t>3)„Рабізін R”, біофабрики Merial   серія</t>
  </si>
  <si>
    <t xml:space="preserve">4) „Нобівак RL”, біофабрики Інтервет серія </t>
  </si>
  <si>
    <t xml:space="preserve">5) „Нобівак RL”, біофабрики Інтервет серія </t>
  </si>
  <si>
    <t>A300 A01</t>
  </si>
  <si>
    <t>06.24</t>
  </si>
  <si>
    <t xml:space="preserve">6) „Рабістар”, біофабрики Укрветпродпостач серія </t>
  </si>
  <si>
    <t>Коврига А.С.</t>
  </si>
  <si>
    <t>Ентузіастів - 31/1 /24</t>
  </si>
  <si>
    <t>Луна</t>
  </si>
  <si>
    <t>Мичак А.І.</t>
  </si>
  <si>
    <t>Шумського - 6 / 7</t>
  </si>
  <si>
    <t>Моллі</t>
  </si>
  <si>
    <t>1) „Вангард+ 5\L”, біофабрики Zoetis</t>
  </si>
  <si>
    <t>584381</t>
  </si>
  <si>
    <t>4</t>
  </si>
  <si>
    <t>2) „Вангард CV”, біофабрики Zoetis</t>
  </si>
  <si>
    <t>584381603192</t>
  </si>
  <si>
    <t xml:space="preserve">3) „Нобівак DHPPi”, б-ки Інтервет Інтернейшнл Б.В. серія </t>
  </si>
  <si>
    <t xml:space="preserve"> A677C01</t>
  </si>
  <si>
    <t>3</t>
  </si>
  <si>
    <t>Імкар 0,3 мл на 10 кг маси тіла одноразово</t>
  </si>
  <si>
    <t>Гаврилова Л.М,  Шумського 4 кв 64</t>
  </si>
  <si>
    <t>Грей, собака , йорк, 9р, самець</t>
  </si>
  <si>
    <t>Піскарьов Д.М.,  Радистів 34 б кв 14</t>
  </si>
  <si>
    <t>Річард, собака, лабрадор, 12р, 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</si>
</sst>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5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b/>
      <u/>
      <sz val="14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6" fillId="0" borderId="0"/>
    <xf numFmtId="0" fontId="37" fillId="0" borderId="0"/>
  </cellStyleXfs>
  <cellXfs count="27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2" fillId="0" borderId="0" xfId="0" applyFont="1" applyAlignment="1">
      <alignment horizontal="center"/>
    </xf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2" fillId="0" borderId="0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protection locked="0"/>
    </xf>
    <xf numFmtId="49" fontId="2" fillId="0" borderId="0" xfId="0" applyNumberFormat="1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2" fillId="0" borderId="0" xfId="0" applyFont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0" borderId="0" xfId="1"/>
    <xf numFmtId="0" fontId="36" fillId="3" borderId="2" xfId="1" applyFill="1" applyBorder="1" applyAlignment="1">
      <alignment horizontal="center" vertical="center"/>
    </xf>
    <xf numFmtId="0" fontId="38" fillId="0" borderId="0" xfId="2" applyFont="1"/>
    <xf numFmtId="0" fontId="37" fillId="0" borderId="0" xfId="2"/>
    <xf numFmtId="0" fontId="43" fillId="0" borderId="15" xfId="1" applyFont="1" applyBorder="1" applyAlignment="1">
      <alignment horizontal="center" vertical="center"/>
    </xf>
    <xf numFmtId="0" fontId="37" fillId="0" borderId="2" xfId="2" applyBorder="1"/>
    <xf numFmtId="0" fontId="37" fillId="4" borderId="2" xfId="2" applyFill="1" applyBorder="1" applyAlignment="1">
      <alignment horizontal="center" vertical="center"/>
    </xf>
    <xf numFmtId="0" fontId="36" fillId="0" borderId="0" xfId="1" applyFill="1"/>
    <xf numFmtId="0" fontId="0" fillId="0" borderId="0" xfId="1" applyNumberFormat="1" applyFont="1" applyFill="1" applyAlignment="1"/>
    <xf numFmtId="0" fontId="43" fillId="0" borderId="15" xfId="1" applyNumberFormat="1" applyFont="1" applyFill="1" applyBorder="1" applyAlignment="1">
      <alignment horizontal="center" vertical="center"/>
    </xf>
    <xf numFmtId="0" fontId="19" fillId="3" borderId="2" xfId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43" fillId="0" borderId="15" xfId="1" applyNumberFormat="1" applyFont="1" applyFill="1" applyBorder="1" applyAlignment="1">
      <alignment horizontal="left" vertical="center"/>
    </xf>
    <xf numFmtId="0" fontId="43" fillId="0" borderId="15" xfId="1" applyFont="1" applyBorder="1" applyAlignment="1">
      <alignment horizontal="left" vertical="center"/>
    </xf>
    <xf numFmtId="0" fontId="11" fillId="0" borderId="15" xfId="1" applyFont="1" applyBorder="1" applyAlignment="1">
      <alignment horizontal="left" vertical="center"/>
    </xf>
    <xf numFmtId="0" fontId="19" fillId="3" borderId="3" xfId="1" applyFont="1" applyFill="1" applyBorder="1" applyAlignment="1">
      <alignment horizontal="center" vertical="center"/>
    </xf>
    <xf numFmtId="0" fontId="11" fillId="0" borderId="15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1" applyNumberFormat="1" applyFont="1" applyFill="1" applyAlignment="1">
      <alignment horizontal="left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165" fontId="2" fillId="0" borderId="0" xfId="0" applyNumberFormat="1" applyFont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9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31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31" fillId="0" borderId="0" xfId="0" applyFont="1" applyAlignment="1">
      <alignment horizontal="center" vertical="center"/>
    </xf>
    <xf numFmtId="0" fontId="33" fillId="0" borderId="6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5" fillId="0" borderId="3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/>
      <protection locked="0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</cellXfs>
  <cellStyles count="3">
    <cellStyle name="Звичайний" xfId="0" builtinId="0"/>
    <cellStyle name="Обычный 2" xfId="1"/>
    <cellStyle name="Обычный 3" xfId="2"/>
  </cellStyles>
  <dxfs count="3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4;&#1074;&#1080;&#1076;&#1082;&#1080;&#1081;%20&#1079;&#1074;&#1110;&#1090;%2011.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41;&#1099;&#1089;&#1090;&#1088;&#1099;&#1081;%20&#1086;&#1090;&#1095;&#1077;&#1090;%2006.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60;&#1086;&#1088;&#1084;&#1091;&#1083;&#1099;%20&#1080;%20&#1092;&#1086;&#1082;&#1091;&#1089;&#1099;%20&#1074;%20&#1045;&#1050;&#1057;&#1045;&#1051;&#106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37" dataDxfId="36">
  <autoFilter ref="AQ2:AQ20"/>
  <tableColumns count="1">
    <tableColumn id="1" name="_ДОЗа_" dataDxfId="3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2" totalsRowShown="0" dataDxfId="34">
  <autoFilter ref="AS2:AS42"/>
  <tableColumns count="1">
    <tableColumn id="1" name="_ДОЗи_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32" dataDxfId="30" headerRowBorderDxfId="31" tableBorderDxfId="29" headerRowCellStyle="Обычный 2" dataCellStyle="Обычный 2">
  <autoFilter ref="F2:I5"/>
  <tableColumns count="4">
    <tableColumn id="1" name="&quot;Дурамун Плюс 5L4&quot;, б-ки Зоетіс" dataDxfId="28" dataCellStyle="Обычный 2"/>
    <tableColumn id="2" name="„Дурамун Плюс CVK”, б-ки Зоетіс" dataDxfId="27" dataCellStyle="Обычный 2"/>
    <tableColumn id="3" name="жид.комп. Дурамун_Плюс_5L4" dataDxfId="26" dataCellStyle="Обычный 2"/>
    <tableColumn id="4" name="„Нобівак DHPPi”, б-ки Інтервет" dataDxfId="25" dataCellStyle="Обычный 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Вакцини5" displayName="Вакцини5" ref="B2:N5" totalsRowShown="0" headerRowDxfId="24" dataDxfId="22" headerRowBorderDxfId="23" tableBorderDxfId="21" headerRowCellStyle="Обычный 2" dataCellStyle="Обычный 2">
  <autoFilter ref="B2:N5"/>
  <tableColumns count="13">
    <tableColumn id="1" name="&quot;Дурамун Плюс 5L4&quot;, б-ки Зоетіс" dataDxfId="20" dataCellStyle="Обычный 2"/>
    <tableColumn id="2" name="„Дурамун Плюс CVK”, б-ки Зоетіс" dataDxfId="19" dataCellStyle="Обычный 2"/>
    <tableColumn id="3" name="жид.комп. Дурамун_Плюс_5L4, б-ки Зоетіс" dataDxfId="18" dataCellStyle="Обычный 2"/>
    <tableColumn id="4" name="„Нобівак DHPPi”, б-ки Інтервет" dataDxfId="17" dataCellStyle="Обычный 2"/>
    <tableColumn id="5" name="„Нобівак L4”, б-ки Інтервет" dataDxfId="16" dataCellStyle="Обычный 2"/>
    <tableColumn id="6" name="„Нобівак L”, б-ки Інтервет" dataDxfId="15" dataCellStyle="Обычный 2"/>
    <tableColumn id="7" name="„Нобівак RL”, б-ки Інтервет" dataDxfId="14" dataCellStyle="Обычный 2"/>
    <tableColumn id="8" name="„Біокан  DHPPi+L”,  б-ки Bioveta" dataDxfId="13" dataCellStyle="Обычный 2"/>
    <tableColumn id="9" name="„Біокан  DHPPi+RL”,  б-ки Bioveta" dataDxfId="12" dataCellStyle="Обычный 2"/>
    <tableColumn id="10" name=" „Вангард+5L”, біофабрики Zoetis" dataDxfId="11" dataCellStyle="Обычный 2"/>
    <tableColumn id="11" name=" „Лептоферм”, біофабрики Zoetis" dataDxfId="10" dataCellStyle="Обычный 2"/>
    <tableColumn id="12" name=" „Вангард_CV”, біофабрики Zoetis" dataDxfId="9" dataCellStyle="Обычный 2"/>
    <tableColumn id="13" name=" „Еурікан DHPPi+L”, б-ки Інтервет Інтернейшнл Б.В." dataDxfId="8" dataCellStyle="Обычный 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Кіт_серія_номер" displayName="Кіт_серія_номер" ref="B3:E5" totalsRowShown="0" headerRowDxfId="7" headerRowBorderDxfId="6" tableBorderDxfId="5" headerRowCellStyle="Обычный 2" dataCellStyle="Обычный 2">
  <autoFilter ref="B3:E5"/>
  <tableColumns count="4">
    <tableColumn id="1" name="”Фелоцел 4” біофабрики Зоетіс" dataCellStyle="Обычный 2"/>
    <tableColumn id="2" name=" „Біофел PCH”,  б-ки Bioveta" dataCellStyle="Обычный 2"/>
    <tableColumn id="3" name=" „Біофел PCHR”,  б-ки Bioveta" dataCellStyle="Обычный 2"/>
    <tableColumn id="4" name="„Нобівак Трикет”, біофабрики Інтервет Інтернейшнл Б.В. " dataCellStyle="Обычный 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7" displayName="Таблица7" ref="B3:E6" totalsRowShown="0" dataDxfId="4">
  <autoFilter ref="B3:E6"/>
  <tableColumns count="4">
    <tableColumn id="1" name="„Рабізін R”, біофабрики Merial" dataDxfId="3" dataCellStyle="Обычный 2"/>
    <tableColumn id="2" name="„Дефенсор-3”, біофабрики Зоетіс" dataDxfId="2" dataCellStyle="Обычный 2"/>
    <tableColumn id="3" name=" „Рабістар”, біофабрики Укрветпродпостач" dataDxfId="1"/>
    <tableColumn id="4" name="„Нобівак R”, б-ки Інтервет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topLeftCell="A13" zoomScaleNormal="100" workbookViewId="0">
      <selection activeCell="Z16" sqref="Z16:AF16"/>
    </sheetView>
  </sheetViews>
  <sheetFormatPr defaultColWidth="8.6640625" defaultRowHeight="14.4" x14ac:dyDescent="0.3"/>
  <cols>
    <col min="1" max="41" width="3.6640625" style="58" customWidth="1"/>
    <col min="42" max="16384" width="8.6640625" style="58"/>
  </cols>
  <sheetData>
    <row r="4" spans="1:36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</row>
    <row r="5" spans="1:36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</row>
    <row r="6" spans="1:36" x14ac:dyDescent="0.3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</row>
    <row r="7" spans="1:36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</row>
    <row r="8" spans="1:36" x14ac:dyDescent="0.3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</row>
    <row r="9" spans="1:36" ht="18" x14ac:dyDescent="0.3">
      <c r="A9" s="157" t="s">
        <v>0</v>
      </c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8" t="s">
        <v>1</v>
      </c>
      <c r="S9" s="158"/>
      <c r="T9" s="158"/>
      <c r="U9" s="158"/>
      <c r="V9" s="158"/>
      <c r="W9" s="158"/>
      <c r="X9" s="158"/>
      <c r="Y9" s="60"/>
      <c r="Z9" s="159" t="s">
        <v>2</v>
      </c>
      <c r="AA9" s="159"/>
      <c r="AB9" s="159"/>
      <c r="AC9" s="159"/>
      <c r="AD9" s="159"/>
      <c r="AE9" s="159"/>
      <c r="AF9" s="159"/>
      <c r="AG9" s="159"/>
      <c r="AH9" s="159"/>
      <c r="AI9" s="159"/>
      <c r="AJ9" s="159"/>
    </row>
    <row r="10" spans="1:36" ht="18.75" customHeight="1" x14ac:dyDescent="0.3">
      <c r="A10" s="160" t="s">
        <v>3</v>
      </c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 t="s">
        <v>4</v>
      </c>
      <c r="S10" s="160"/>
      <c r="T10" s="160"/>
      <c r="U10" s="160"/>
      <c r="V10" s="160"/>
      <c r="W10" s="160"/>
      <c r="X10" s="160"/>
      <c r="Y10" s="60"/>
      <c r="Z10" s="161" t="s">
        <v>5</v>
      </c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</row>
    <row r="11" spans="1:36" ht="18" x14ac:dyDescent="0.3">
      <c r="A11" s="160"/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60"/>
      <c r="Z11" s="161" t="s">
        <v>6</v>
      </c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</row>
    <row r="12" spans="1:36" ht="18" x14ac:dyDescent="0.3">
      <c r="A12" s="160"/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60"/>
      <c r="Z12" s="161" t="s">
        <v>7</v>
      </c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</row>
    <row r="13" spans="1:36" ht="18" x14ac:dyDescent="0.3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60"/>
      <c r="Z13" s="161" t="s">
        <v>8</v>
      </c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</row>
    <row r="14" spans="1:36" ht="18" x14ac:dyDescent="0.3">
      <c r="A14" s="160"/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60"/>
      <c r="Z14" s="162" t="s">
        <v>9</v>
      </c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</row>
    <row r="15" spans="1:36" ht="18" x14ac:dyDescent="0.3">
      <c r="A15" s="160"/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60"/>
      <c r="Z15" s="162" t="s">
        <v>10</v>
      </c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</row>
    <row r="16" spans="1:36" ht="18" x14ac:dyDescent="0.3">
      <c r="A16" s="160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60"/>
      <c r="Z16" s="163" t="s">
        <v>11</v>
      </c>
      <c r="AA16" s="163"/>
      <c r="AB16" s="163"/>
      <c r="AC16" s="163"/>
      <c r="AD16" s="163"/>
      <c r="AE16" s="163"/>
      <c r="AF16" s="163"/>
      <c r="AG16" s="60"/>
      <c r="AH16" s="60"/>
      <c r="AI16" s="60"/>
      <c r="AJ16" s="60"/>
    </row>
    <row r="17" spans="1:36" x14ac:dyDescent="0.3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</row>
    <row r="18" spans="1:36" ht="18" x14ac:dyDescent="0.3">
      <c r="A18" s="164" t="s">
        <v>12</v>
      </c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</row>
    <row r="19" spans="1:36" ht="18" x14ac:dyDescent="0.3">
      <c r="A19" s="164" t="s">
        <v>13</v>
      </c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</row>
    <row r="20" spans="1:36" ht="18" x14ac:dyDescent="0.3">
      <c r="A20" s="164" t="s">
        <v>14</v>
      </c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</row>
    <row r="21" spans="1:36" ht="15" customHeight="1" x14ac:dyDescent="0.3">
      <c r="A21" s="165" t="s">
        <v>15</v>
      </c>
      <c r="B21" s="165"/>
      <c r="C21" s="165"/>
      <c r="D21" s="165"/>
      <c r="E21" s="165"/>
      <c r="F21" s="165" t="s">
        <v>16</v>
      </c>
      <c r="G21" s="165"/>
      <c r="H21" s="165"/>
      <c r="I21" s="165"/>
      <c r="J21" s="165"/>
      <c r="K21" s="165" t="s">
        <v>17</v>
      </c>
      <c r="L21" s="165"/>
      <c r="M21" s="165"/>
      <c r="N21" s="165"/>
      <c r="O21" s="165" t="s">
        <v>18</v>
      </c>
      <c r="P21" s="165"/>
      <c r="Q21" s="165"/>
      <c r="R21" s="165"/>
      <c r="S21" s="165" t="s">
        <v>19</v>
      </c>
      <c r="T21" s="165"/>
      <c r="U21" s="165"/>
      <c r="V21" s="165"/>
      <c r="W21" s="165"/>
      <c r="X21" s="165"/>
      <c r="Y21" s="166" t="s">
        <v>20</v>
      </c>
      <c r="Z21" s="166"/>
      <c r="AA21" s="166"/>
      <c r="AB21" s="166"/>
      <c r="AC21" s="166"/>
      <c r="AD21" s="166"/>
      <c r="AE21" s="166"/>
      <c r="AF21" s="166"/>
      <c r="AG21" s="166"/>
      <c r="AH21" s="166"/>
      <c r="AI21" s="167"/>
      <c r="AJ21" s="167"/>
    </row>
    <row r="22" spans="1:36" ht="15" customHeight="1" x14ac:dyDescent="0.3">
      <c r="A22" s="165"/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7"/>
      <c r="AJ22" s="167"/>
    </row>
    <row r="23" spans="1:36" ht="15" customHeight="1" x14ac:dyDescent="0.3">
      <c r="A23" s="165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7"/>
      <c r="AJ23" s="167"/>
    </row>
    <row r="24" spans="1:36" ht="15" customHeight="1" x14ac:dyDescent="0.3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7"/>
      <c r="AJ24" s="167"/>
    </row>
    <row r="25" spans="1:36" ht="15" customHeight="1" x14ac:dyDescent="0.3">
      <c r="A25" s="165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7"/>
      <c r="AJ25" s="167"/>
    </row>
    <row r="26" spans="1:36" ht="15" customHeight="1" x14ac:dyDescent="0.35">
      <c r="A26" s="173" t="s">
        <v>21</v>
      </c>
      <c r="B26" s="173"/>
      <c r="C26" s="173"/>
      <c r="D26" s="173"/>
      <c r="E26" s="173"/>
      <c r="F26" s="171">
        <v>2</v>
      </c>
      <c r="G26" s="171"/>
      <c r="H26" s="171"/>
      <c r="I26" s="171"/>
      <c r="J26" s="171"/>
      <c r="K26" s="168">
        <v>3</v>
      </c>
      <c r="L26" s="168"/>
      <c r="M26" s="168"/>
      <c r="N26" s="168"/>
      <c r="O26" s="168">
        <v>4</v>
      </c>
      <c r="P26" s="168"/>
      <c r="Q26" s="168"/>
      <c r="R26" s="168"/>
      <c r="S26" s="168">
        <v>5</v>
      </c>
      <c r="T26" s="168"/>
      <c r="U26" s="168"/>
      <c r="V26" s="168"/>
      <c r="W26" s="168"/>
      <c r="X26" s="168"/>
      <c r="Y26" s="168">
        <v>6</v>
      </c>
      <c r="Z26" s="168"/>
      <c r="AA26" s="168"/>
      <c r="AB26" s="168"/>
      <c r="AC26" s="168"/>
      <c r="AD26" s="168"/>
      <c r="AE26" s="168"/>
      <c r="AF26" s="168"/>
      <c r="AG26" s="168"/>
      <c r="AH26" s="168"/>
      <c r="AI26" s="169">
        <v>7</v>
      </c>
      <c r="AJ26" s="169"/>
    </row>
    <row r="27" spans="1:36" ht="18.75" customHeight="1" x14ac:dyDescent="0.3">
      <c r="A27" s="170">
        <v>2951615791</v>
      </c>
      <c r="B27" s="170"/>
      <c r="C27" s="170"/>
      <c r="D27" s="170"/>
      <c r="E27" s="170"/>
      <c r="F27" s="171"/>
      <c r="G27" s="171"/>
      <c r="H27" s="171"/>
      <c r="I27" s="171"/>
      <c r="J27" s="171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</row>
    <row r="28" spans="1:36" ht="15" customHeight="1" x14ac:dyDescent="0.3">
      <c r="A28" s="170"/>
      <c r="B28" s="170"/>
      <c r="C28" s="170"/>
      <c r="D28" s="170"/>
      <c r="E28" s="170"/>
      <c r="F28" s="171"/>
      <c r="G28" s="171"/>
      <c r="H28" s="171"/>
      <c r="I28" s="171"/>
      <c r="J28" s="171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</row>
    <row r="29" spans="1:36" x14ac:dyDescent="0.3">
      <c r="A29" s="170"/>
      <c r="B29" s="170"/>
      <c r="C29" s="170"/>
      <c r="D29" s="170"/>
      <c r="E29" s="170"/>
      <c r="F29" s="171"/>
      <c r="G29" s="171"/>
      <c r="H29" s="171"/>
      <c r="I29" s="171"/>
      <c r="J29" s="171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</row>
    <row r="30" spans="1:36" x14ac:dyDescent="0.3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</row>
    <row r="31" spans="1:36" ht="15.6" x14ac:dyDescent="0.3">
      <c r="A31" s="60"/>
      <c r="B31" s="61" t="s">
        <v>22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</row>
    <row r="32" spans="1:36" x14ac:dyDescent="0.3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1:36" x14ac:dyDescent="0.3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</row>
    <row r="36" spans="1:36" ht="18" x14ac:dyDescent="0.35">
      <c r="A36" s="59"/>
    </row>
    <row r="37" spans="1:36" ht="18" x14ac:dyDescent="0.35">
      <c r="A37" s="59"/>
    </row>
    <row r="38" spans="1:36" ht="18" x14ac:dyDescent="0.35">
      <c r="A38" s="59"/>
    </row>
    <row r="39" spans="1:36" ht="18" x14ac:dyDescent="0.35">
      <c r="A39" s="59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51"/>
  <sheetViews>
    <sheetView topLeftCell="A28" zoomScaleNormal="100" workbookViewId="0">
      <selection activeCell="AB41" sqref="AB41"/>
    </sheetView>
  </sheetViews>
  <sheetFormatPr defaultColWidth="8.6640625" defaultRowHeight="14.4" x14ac:dyDescent="0.3"/>
  <cols>
    <col min="1" max="28" width="3.6640625" customWidth="1"/>
    <col min="29" max="29" width="34.21875" bestFit="1" customWidth="1"/>
    <col min="30" max="30" width="2" bestFit="1" customWidth="1"/>
    <col min="1007" max="1008" width="11.5546875" customWidth="1"/>
  </cols>
  <sheetData>
    <row r="1" spans="1:23" ht="15" customHeight="1" x14ac:dyDescent="0.3">
      <c r="A1" s="227" t="s">
        <v>60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103"/>
    </row>
    <row r="2" spans="1:23" ht="15" customHeight="1" x14ac:dyDescent="0.3">
      <c r="A2" s="226" t="s">
        <v>61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102"/>
    </row>
    <row r="3" spans="1:23" ht="15" customHeight="1" x14ac:dyDescent="0.3">
      <c r="A3" s="227" t="s">
        <v>62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103"/>
    </row>
    <row r="4" spans="1:23" ht="15" customHeight="1" x14ac:dyDescent="0.3">
      <c r="A4" s="211">
        <v>20</v>
      </c>
      <c r="B4" s="211"/>
      <c r="C4" s="212" t="str">
        <f>'2-я 1-ВЕТ'!D33</f>
        <v>листопада</v>
      </c>
      <c r="D4" s="212"/>
      <c r="E4" s="212"/>
      <c r="F4" s="212"/>
      <c r="G4" s="211">
        <f>'2-я 1-ВЕТ'!S3</f>
        <v>2022</v>
      </c>
      <c r="H4" s="211"/>
      <c r="I4" s="84" t="s">
        <v>147</v>
      </c>
      <c r="J4" s="84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</row>
    <row r="5" spans="1:23" ht="15" customHeight="1" x14ac:dyDescent="0.3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</row>
    <row r="6" spans="1:23" ht="15" customHeight="1" x14ac:dyDescent="0.3">
      <c r="A6" s="185" t="s">
        <v>63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04"/>
    </row>
    <row r="7" spans="1:23" ht="15" customHeight="1" x14ac:dyDescent="0.3">
      <c r="A7" s="10" t="s">
        <v>134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6" x14ac:dyDescent="0.3">
      <c r="A8" s="31" t="s">
        <v>126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6" x14ac:dyDescent="0.3">
      <c r="A9" s="1" t="s">
        <v>66</v>
      </c>
      <c r="B9" s="1"/>
      <c r="C9" s="1"/>
      <c r="D9" s="1"/>
      <c r="E9" s="1"/>
      <c r="F9" s="1"/>
      <c r="G9" s="220" t="str">
        <f>'Акт собаки R'!G9</f>
        <v>Виктор Е.В.</v>
      </c>
      <c r="H9" s="220"/>
      <c r="I9" s="220"/>
      <c r="J9" s="220"/>
      <c r="K9" s="220"/>
      <c r="L9" s="220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6" x14ac:dyDescent="0.3">
      <c r="A10" s="1" t="s">
        <v>120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2" t="str">
        <f>'Акт коты PCHCh'!L10</f>
        <v xml:space="preserve"> 21.10.2020 по 20.11.2021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6" x14ac:dyDescent="0.3">
      <c r="A11" s="44" t="s">
        <v>249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6" x14ac:dyDescent="0.3">
      <c r="A12" s="228" t="s">
        <v>250</v>
      </c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8"/>
      <c r="U12" s="228"/>
      <c r="V12" s="228"/>
      <c r="W12" s="101"/>
    </row>
    <row r="13" spans="1:23" ht="15.6" x14ac:dyDescent="0.3">
      <c r="A13" s="27" t="s">
        <v>251</v>
      </c>
      <c r="B13" s="27"/>
      <c r="C13" s="27"/>
      <c r="D13" s="27"/>
      <c r="I13" s="14">
        <f>MAX('Список собаки L'!A5:A53)</f>
        <v>21</v>
      </c>
      <c r="J13" s="1" t="s">
        <v>71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6" x14ac:dyDescent="0.3">
      <c r="A14" s="1" t="s">
        <v>252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6" x14ac:dyDescent="0.3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6" x14ac:dyDescent="0.3">
      <c r="A16" s="1" t="s">
        <v>556</v>
      </c>
      <c r="B16" s="10"/>
      <c r="C16" s="1"/>
      <c r="D16" s="1"/>
      <c r="E16" s="1"/>
      <c r="F16" s="1"/>
      <c r="G16" s="16"/>
      <c r="H16" s="16"/>
      <c r="I16" s="16"/>
      <c r="J16" s="17"/>
      <c r="K16" s="17"/>
      <c r="L16" s="17"/>
      <c r="M16" s="17" t="s">
        <v>136</v>
      </c>
      <c r="N16" s="1"/>
      <c r="O16" s="18"/>
      <c r="P16" s="19"/>
      <c r="Q16" s="216" t="s">
        <v>557</v>
      </c>
      <c r="R16" s="216"/>
      <c r="S16" s="216"/>
      <c r="T16" s="216"/>
      <c r="U16" s="1"/>
      <c r="V16" s="1"/>
      <c r="W16" s="1"/>
    </row>
    <row r="17" spans="1:23" ht="15.6" x14ac:dyDescent="0.3">
      <c r="A17" s="1"/>
      <c r="B17" s="1" t="s">
        <v>123</v>
      </c>
      <c r="C17" s="1"/>
      <c r="D17" s="1"/>
      <c r="E17" s="1"/>
      <c r="F17" s="225" t="s">
        <v>430</v>
      </c>
      <c r="G17" s="225"/>
      <c r="H17" s="225"/>
      <c r="I17" s="16"/>
      <c r="J17" s="17"/>
      <c r="K17" s="27" t="s">
        <v>135</v>
      </c>
      <c r="L17" s="17"/>
      <c r="M17" s="17"/>
      <c r="N17" s="1"/>
      <c r="O17" s="18"/>
      <c r="P17" s="19"/>
      <c r="R17" s="43" t="s">
        <v>558</v>
      </c>
      <c r="S17" s="1" t="str">
        <f>IF(COUNTIF(ДОЗА,R17),"доза",IF(COUNTIF(ДОЗИ,R17),"дози","доз"))</f>
        <v>дози</v>
      </c>
      <c r="T17" s="1"/>
      <c r="U17" s="1"/>
      <c r="V17" s="1"/>
      <c r="W17" s="1"/>
    </row>
    <row r="18" spans="1:23" ht="15.6" x14ac:dyDescent="0.3">
      <c r="A18" s="1" t="s">
        <v>559</v>
      </c>
      <c r="B18" s="10"/>
      <c r="C18" s="1"/>
      <c r="D18" s="1"/>
      <c r="E18" s="1"/>
      <c r="F18" s="1"/>
      <c r="G18" s="16"/>
      <c r="H18" s="16"/>
      <c r="I18" s="16"/>
      <c r="J18" s="17"/>
      <c r="K18" s="17"/>
      <c r="L18" s="17"/>
      <c r="M18" s="17" t="s">
        <v>136</v>
      </c>
      <c r="N18" s="1"/>
      <c r="O18" s="18"/>
      <c r="P18" s="19"/>
      <c r="Q18" s="216" t="s">
        <v>560</v>
      </c>
      <c r="R18" s="216"/>
      <c r="S18" s="216"/>
      <c r="T18" s="216"/>
      <c r="U18" s="1"/>
      <c r="V18" s="1"/>
      <c r="W18" s="1"/>
    </row>
    <row r="19" spans="1:23" ht="15.6" x14ac:dyDescent="0.3">
      <c r="A19" s="1"/>
      <c r="B19" s="1" t="s">
        <v>123</v>
      </c>
      <c r="C19" s="1"/>
      <c r="D19" s="1"/>
      <c r="E19" s="1"/>
      <c r="F19" s="225">
        <v>45261</v>
      </c>
      <c r="G19" s="225"/>
      <c r="H19" s="225"/>
      <c r="I19" s="16"/>
      <c r="J19" s="17"/>
      <c r="K19" s="27" t="s">
        <v>135</v>
      </c>
      <c r="L19" s="17"/>
      <c r="M19" s="17"/>
      <c r="N19" s="1"/>
      <c r="O19" s="18"/>
      <c r="P19" s="19"/>
      <c r="R19" s="43" t="s">
        <v>558</v>
      </c>
      <c r="S19" s="1" t="str">
        <f>IF(COUNTIF(ДОЗА,R19),"доза",IF(COUNTIF(ДОЗИ,R19),"дози","доз"))</f>
        <v>дози</v>
      </c>
      <c r="T19" s="1"/>
      <c r="U19" s="1"/>
      <c r="V19" s="1"/>
      <c r="W19" s="1"/>
    </row>
    <row r="20" spans="1:23" ht="15.6" x14ac:dyDescent="0.3">
      <c r="A20" s="1" t="s">
        <v>561</v>
      </c>
      <c r="B20" s="10"/>
      <c r="C20" s="1"/>
      <c r="D20" s="1"/>
      <c r="E20" s="1"/>
      <c r="F20" s="1"/>
      <c r="G20" s="16"/>
      <c r="H20" s="16"/>
      <c r="I20" s="16"/>
      <c r="J20" s="17"/>
      <c r="K20" s="17"/>
      <c r="L20" s="17"/>
      <c r="M20" s="17"/>
      <c r="N20" s="1"/>
      <c r="O20" s="18"/>
      <c r="P20" s="19"/>
      <c r="Q20" s="216" t="s">
        <v>432</v>
      </c>
      <c r="R20" s="216"/>
      <c r="S20" s="216"/>
      <c r="T20" s="216"/>
      <c r="U20" s="1"/>
      <c r="V20" s="1"/>
      <c r="W20" s="1"/>
    </row>
    <row r="21" spans="1:23" ht="15.6" x14ac:dyDescent="0.3">
      <c r="A21" s="1"/>
      <c r="B21" s="1" t="s">
        <v>123</v>
      </c>
      <c r="C21" s="1"/>
      <c r="D21" s="1"/>
      <c r="E21" s="1"/>
      <c r="F21" s="216" t="s">
        <v>433</v>
      </c>
      <c r="G21" s="216"/>
      <c r="H21" s="216"/>
      <c r="I21" s="16"/>
      <c r="J21" s="17"/>
      <c r="K21" s="27" t="s">
        <v>135</v>
      </c>
      <c r="L21" s="17"/>
      <c r="M21" s="17"/>
      <c r="N21" s="1"/>
      <c r="O21" s="18"/>
      <c r="P21" s="19"/>
      <c r="R21" s="156">
        <v>1</v>
      </c>
      <c r="S21" s="1" t="str">
        <f>IF(COUNTIF(ДОЗА,R21),"доза",IF(COUNTIF(ДОЗИ,R21),"дози","доз"))</f>
        <v>доза</v>
      </c>
      <c r="T21" s="1"/>
      <c r="U21" s="1"/>
      <c r="V21" s="1"/>
      <c r="W21" s="1"/>
    </row>
    <row r="22" spans="1:23" ht="15.6" x14ac:dyDescent="0.3">
      <c r="A22" s="1" t="s">
        <v>431</v>
      </c>
      <c r="B22" s="10"/>
      <c r="C22" s="1"/>
      <c r="D22" s="1"/>
      <c r="E22" s="1"/>
      <c r="F22" s="1"/>
      <c r="G22" s="16"/>
      <c r="H22" s="16"/>
      <c r="I22" s="16"/>
      <c r="J22" s="17"/>
      <c r="K22" s="17"/>
      <c r="L22" s="17"/>
      <c r="M22" s="17"/>
      <c r="N22" s="1"/>
      <c r="O22" s="18"/>
      <c r="P22" s="19"/>
      <c r="Q22" s="216" t="s">
        <v>435</v>
      </c>
      <c r="R22" s="216"/>
      <c r="S22" s="216"/>
      <c r="T22" s="1"/>
      <c r="U22" s="1"/>
      <c r="V22" s="1"/>
      <c r="W22" s="1"/>
    </row>
    <row r="23" spans="1:23" ht="15.6" x14ac:dyDescent="0.3">
      <c r="A23" s="1"/>
      <c r="B23" s="1" t="s">
        <v>123</v>
      </c>
      <c r="C23" s="1"/>
      <c r="D23" s="1"/>
      <c r="E23" s="1"/>
      <c r="F23" s="216" t="s">
        <v>383</v>
      </c>
      <c r="G23" s="216"/>
      <c r="H23" s="216"/>
      <c r="I23" s="16"/>
      <c r="J23" s="17"/>
      <c r="K23" s="27" t="s">
        <v>135</v>
      </c>
      <c r="L23" s="17"/>
      <c r="M23" s="17"/>
      <c r="N23" s="1"/>
      <c r="O23" s="18"/>
      <c r="P23" s="19"/>
      <c r="R23" s="43" t="s">
        <v>436</v>
      </c>
      <c r="S23" s="19" t="s">
        <v>77</v>
      </c>
      <c r="V23" s="1"/>
      <c r="W23" s="1"/>
    </row>
    <row r="24" spans="1:23" ht="15.6" x14ac:dyDescent="0.3">
      <c r="A24" s="1" t="s">
        <v>434</v>
      </c>
      <c r="B24" s="10"/>
      <c r="C24" s="1"/>
      <c r="D24" s="1"/>
      <c r="E24" s="1"/>
      <c r="F24" s="1"/>
      <c r="G24" s="16"/>
      <c r="H24" s="16"/>
      <c r="I24" s="16"/>
      <c r="J24" s="17"/>
      <c r="K24" s="17"/>
      <c r="L24" s="17"/>
      <c r="M24" s="17"/>
      <c r="N24" s="1"/>
      <c r="O24" s="18"/>
      <c r="P24" s="19"/>
      <c r="Q24" s="216" t="s">
        <v>562</v>
      </c>
      <c r="R24" s="216"/>
      <c r="S24" s="216"/>
      <c r="V24" s="1"/>
      <c r="W24" s="1"/>
    </row>
    <row r="25" spans="1:23" ht="15.6" x14ac:dyDescent="0.3">
      <c r="A25" s="1"/>
      <c r="B25" s="1" t="s">
        <v>123</v>
      </c>
      <c r="C25" s="1"/>
      <c r="D25" s="1"/>
      <c r="E25" s="1"/>
      <c r="F25" s="216" t="s">
        <v>433</v>
      </c>
      <c r="G25" s="216"/>
      <c r="H25" s="216"/>
      <c r="I25" s="16"/>
      <c r="J25" s="17"/>
      <c r="K25" s="27" t="s">
        <v>135</v>
      </c>
      <c r="L25" s="17"/>
      <c r="M25" s="17"/>
      <c r="N25" s="1"/>
      <c r="O25" s="18"/>
      <c r="P25" s="19"/>
      <c r="R25" s="43" t="s">
        <v>563</v>
      </c>
      <c r="S25" s="1" t="str">
        <f>IF(COUNTIF(ДОЗА,R25),"доза",IF(COUNTIF(ДОЗИ,R25),"дози","доз"))</f>
        <v>дози</v>
      </c>
      <c r="T25" s="1"/>
      <c r="U25" s="1"/>
      <c r="V25" s="1"/>
      <c r="W25" s="1"/>
    </row>
    <row r="26" spans="1:23" ht="15.6" x14ac:dyDescent="0.3">
      <c r="A26" s="1" t="s">
        <v>437</v>
      </c>
      <c r="B26" s="10"/>
      <c r="C26" s="1"/>
      <c r="D26" s="1"/>
      <c r="E26" s="1"/>
      <c r="F26" s="1"/>
      <c r="G26" s="16"/>
      <c r="H26" s="16"/>
      <c r="I26" s="16"/>
      <c r="J26" s="17"/>
      <c r="K26" s="17"/>
      <c r="L26" s="17"/>
      <c r="M26" s="17"/>
      <c r="N26" s="1"/>
      <c r="O26" s="18"/>
      <c r="P26" s="19"/>
      <c r="Q26" s="216" t="s">
        <v>438</v>
      </c>
      <c r="R26" s="216"/>
      <c r="S26" s="216"/>
      <c r="T26" s="1"/>
      <c r="U26" s="1"/>
      <c r="V26" s="1"/>
      <c r="W26" s="1"/>
    </row>
    <row r="27" spans="1:23" ht="15.6" x14ac:dyDescent="0.3">
      <c r="A27" s="1"/>
      <c r="B27" s="1" t="s">
        <v>123</v>
      </c>
      <c r="C27" s="1"/>
      <c r="D27" s="1"/>
      <c r="E27" s="1"/>
      <c r="F27" s="216" t="s">
        <v>439</v>
      </c>
      <c r="G27" s="216"/>
      <c r="H27" s="216"/>
      <c r="I27" s="16"/>
      <c r="J27" s="17"/>
      <c r="K27" s="27" t="s">
        <v>135</v>
      </c>
      <c r="L27" s="17"/>
      <c r="M27" s="17"/>
      <c r="N27" s="1"/>
      <c r="O27" s="18"/>
      <c r="P27" s="19"/>
      <c r="R27" s="43" t="s">
        <v>21</v>
      </c>
      <c r="S27" s="1" t="str">
        <f>IF(COUNTIF(ДОЗА,R27),"доза",IF(COUNTIF(ДОЗИ,R27),"дози","доз"))</f>
        <v>доза</v>
      </c>
      <c r="U27" s="1"/>
      <c r="V27" s="1"/>
      <c r="W27" s="1"/>
    </row>
    <row r="28" spans="1:23" ht="15.6" x14ac:dyDescent="0.3">
      <c r="A28" s="1" t="s">
        <v>440</v>
      </c>
      <c r="B28" s="10"/>
      <c r="C28" s="1"/>
      <c r="D28" s="1"/>
      <c r="E28" s="1"/>
      <c r="F28" s="1"/>
      <c r="G28" s="16"/>
      <c r="H28" s="16"/>
      <c r="I28" s="16"/>
      <c r="J28" s="17"/>
      <c r="K28" s="17"/>
      <c r="L28" s="17"/>
      <c r="M28" s="17"/>
      <c r="N28" s="1"/>
      <c r="O28" s="18"/>
      <c r="P28" s="19"/>
      <c r="Q28" s="216" t="s">
        <v>441</v>
      </c>
      <c r="R28" s="216"/>
      <c r="S28" s="216"/>
      <c r="V28" s="1"/>
      <c r="W28" s="1"/>
    </row>
    <row r="29" spans="1:23" ht="15.6" x14ac:dyDescent="0.3">
      <c r="A29" s="1"/>
      <c r="B29" s="1" t="s">
        <v>123</v>
      </c>
      <c r="C29" s="1"/>
      <c r="D29" s="1"/>
      <c r="E29" s="1"/>
      <c r="F29" s="216" t="s">
        <v>439</v>
      </c>
      <c r="G29" s="216"/>
      <c r="H29" s="216"/>
      <c r="I29" s="16"/>
      <c r="J29" s="17"/>
      <c r="K29" s="27" t="s">
        <v>135</v>
      </c>
      <c r="L29" s="17"/>
      <c r="M29" s="17"/>
      <c r="N29" s="1"/>
      <c r="O29" s="18"/>
      <c r="P29" s="19"/>
      <c r="R29" s="43" t="s">
        <v>563</v>
      </c>
      <c r="S29" s="1" t="str">
        <f>IF(COUNTIF(ДОЗА,R29),"доза",IF(COUNTIF(ДОЗИ,R29),"дози","доз"))</f>
        <v>дози</v>
      </c>
      <c r="T29" s="1"/>
      <c r="V29" s="1"/>
      <c r="W29" s="1"/>
    </row>
    <row r="30" spans="1:23" ht="15.6" x14ac:dyDescent="0.3">
      <c r="A30" s="30" t="s">
        <v>78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</row>
    <row r="31" spans="1:23" ht="15.6" x14ac:dyDescent="0.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</row>
    <row r="32" spans="1:23" ht="15.6" x14ac:dyDescent="0.3">
      <c r="A32" s="30" t="s">
        <v>79</v>
      </c>
      <c r="B32" s="30"/>
      <c r="C32" s="30"/>
      <c r="D32" s="30"/>
      <c r="E32" s="30"/>
      <c r="F32" s="224">
        <f>I13</f>
        <v>21</v>
      </c>
      <c r="G32" s="224"/>
      <c r="H32" s="30" t="s">
        <v>80</v>
      </c>
      <c r="I32" s="30"/>
      <c r="J32" s="30"/>
      <c r="K32" s="30"/>
      <c r="L32" s="30"/>
      <c r="M32" s="30"/>
      <c r="N32" s="30"/>
      <c r="O32" s="30"/>
      <c r="P32" s="30"/>
      <c r="Q32" s="224">
        <f>F32</f>
        <v>21</v>
      </c>
      <c r="R32" s="224"/>
      <c r="S32" s="30" t="s">
        <v>81</v>
      </c>
      <c r="V32" s="30"/>
      <c r="W32" s="30"/>
    </row>
    <row r="33" spans="1:23" ht="15.6" x14ac:dyDescent="0.3">
      <c r="A33" s="30"/>
      <c r="B33" s="30" t="s">
        <v>82</v>
      </c>
      <c r="C33" s="30"/>
      <c r="D33" s="30"/>
      <c r="E33" s="30"/>
      <c r="F33" s="30"/>
      <c r="G33" s="30"/>
      <c r="H33" s="223">
        <f>F32*0.5</f>
        <v>10.5</v>
      </c>
      <c r="I33" s="223"/>
      <c r="J33" s="30" t="s">
        <v>83</v>
      </c>
      <c r="L33" s="30"/>
      <c r="M33" s="224">
        <f>F32*0.5</f>
        <v>10.5</v>
      </c>
      <c r="N33" s="224"/>
      <c r="O33" s="30" t="s">
        <v>84</v>
      </c>
      <c r="R33" s="30"/>
      <c r="S33" s="30"/>
      <c r="T33" s="30"/>
      <c r="U33" s="30"/>
      <c r="V33" s="30"/>
      <c r="W33" s="30"/>
    </row>
    <row r="34" spans="1:23" ht="15.6" x14ac:dyDescent="0.3">
      <c r="A34" s="30"/>
      <c r="B34" s="30" t="s">
        <v>85</v>
      </c>
      <c r="C34" s="30"/>
      <c r="D34" s="30"/>
      <c r="E34" s="30"/>
      <c r="F34" s="223">
        <f>F32</f>
        <v>21</v>
      </c>
      <c r="G34" s="223"/>
      <c r="H34" s="30" t="s">
        <v>86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</row>
    <row r="35" spans="1:23" ht="15.6" x14ac:dyDescent="0.3">
      <c r="A35" s="30"/>
      <c r="B35" s="30"/>
      <c r="C35" s="30"/>
      <c r="D35" s="30"/>
      <c r="E35" s="30"/>
      <c r="F35" s="30"/>
      <c r="G35" s="40"/>
      <c r="H35" s="4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</row>
    <row r="36" spans="1:23" ht="15.6" x14ac:dyDescent="0.3">
      <c r="A36" s="30" t="s">
        <v>87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</row>
    <row r="37" spans="1:23" ht="15.6" x14ac:dyDescent="0.3">
      <c r="A37" s="30"/>
      <c r="B37" s="30"/>
      <c r="C37" s="30" t="s">
        <v>88</v>
      </c>
      <c r="D37" s="30"/>
      <c r="E37" s="30"/>
      <c r="F37" s="30"/>
      <c r="G37" s="30"/>
      <c r="H37" s="30"/>
      <c r="I37" s="30"/>
      <c r="J37" s="224">
        <f>F32</f>
        <v>21</v>
      </c>
      <c r="K37" s="224"/>
      <c r="L37" s="30" t="s">
        <v>89</v>
      </c>
      <c r="O37" s="30"/>
      <c r="P37" s="30"/>
      <c r="Q37" s="30"/>
      <c r="R37" s="30"/>
      <c r="S37" s="30"/>
      <c r="T37" s="30"/>
      <c r="U37" s="30"/>
      <c r="V37" s="30"/>
      <c r="W37" s="30"/>
    </row>
    <row r="38" spans="1:23" ht="15.6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40"/>
      <c r="M38" s="40"/>
      <c r="N38" s="30"/>
      <c r="O38" s="30"/>
      <c r="P38" s="30"/>
      <c r="Q38" s="30"/>
      <c r="R38" s="30"/>
      <c r="S38" s="30"/>
      <c r="T38" s="30"/>
      <c r="U38" s="30"/>
      <c r="V38" s="30"/>
      <c r="W38" s="30"/>
    </row>
    <row r="39" spans="1:23" ht="15.6" x14ac:dyDescent="0.3">
      <c r="A39" s="30" t="s">
        <v>90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</row>
    <row r="40" spans="1:23" ht="15.6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</row>
    <row r="41" spans="1:23" ht="15.6" x14ac:dyDescent="0.3">
      <c r="A41" s="41" t="s">
        <v>137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</row>
    <row r="42" spans="1:23" ht="15.6" x14ac:dyDescent="0.3">
      <c r="A42" s="41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</row>
    <row r="43" spans="1:23" ht="15.6" x14ac:dyDescent="0.3">
      <c r="A43" s="23" t="s">
        <v>92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</row>
    <row r="44" spans="1:23" ht="15.6" x14ac:dyDescent="0.3">
      <c r="A44" s="23"/>
      <c r="B44" s="23" t="s">
        <v>93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</row>
    <row r="45" spans="1:23" ht="15.6" x14ac:dyDescent="0.3">
      <c r="A45" s="23"/>
      <c r="B45" s="30" t="s">
        <v>94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41" t="s">
        <v>95</v>
      </c>
      <c r="N45" s="30"/>
      <c r="O45" s="30"/>
      <c r="P45" s="30"/>
      <c r="Q45" s="30"/>
      <c r="R45" s="222" t="s">
        <v>96</v>
      </c>
      <c r="S45" s="222"/>
      <c r="T45" s="222"/>
      <c r="U45" s="222"/>
      <c r="V45" s="222"/>
      <c r="W45" s="36"/>
    </row>
    <row r="46" spans="1:23" ht="15.6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T46" s="30"/>
      <c r="U46" s="30"/>
      <c r="V46" s="30"/>
      <c r="W46" s="30"/>
    </row>
    <row r="47" spans="1:23" ht="15.6" x14ac:dyDescent="0.3">
      <c r="A47" s="30"/>
      <c r="B47" s="30" t="s">
        <v>97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T47" s="30"/>
      <c r="U47" s="30"/>
      <c r="V47" s="30"/>
      <c r="W47" s="30"/>
    </row>
    <row r="48" spans="1:23" ht="15.6" x14ac:dyDescent="0.3">
      <c r="A48" s="30"/>
      <c r="B48" s="24" t="s">
        <v>98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41" t="s">
        <v>99</v>
      </c>
      <c r="N48" s="30"/>
      <c r="O48" s="30"/>
      <c r="P48" s="30"/>
      <c r="Q48" s="30"/>
      <c r="R48" s="222" t="s">
        <v>96</v>
      </c>
      <c r="S48" s="222"/>
      <c r="T48" s="222"/>
      <c r="U48" s="222"/>
      <c r="V48" s="222"/>
      <c r="W48" s="36"/>
    </row>
    <row r="49" spans="1:23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T49" s="1"/>
      <c r="U49" s="1"/>
      <c r="V49" s="1"/>
      <c r="W49" s="1"/>
    </row>
    <row r="50" spans="1:23" ht="15.6" x14ac:dyDescent="0.3">
      <c r="B50" s="1" t="s">
        <v>100</v>
      </c>
      <c r="M50" s="12" t="str">
        <f>'Акт собаки R'!M43:R43</f>
        <v>Виктор Е.В.</v>
      </c>
      <c r="R50" s="222" t="s">
        <v>96</v>
      </c>
      <c r="S50" s="222"/>
      <c r="T50" s="222"/>
      <c r="U50" s="222"/>
      <c r="V50" s="222"/>
      <c r="W50" s="36"/>
    </row>
    <row r="51" spans="1:23" ht="15.6" x14ac:dyDescent="0.3">
      <c r="B51" s="24" t="s">
        <v>101</v>
      </c>
    </row>
  </sheetData>
  <mergeCells count="32">
    <mergeCell ref="A12:V12"/>
    <mergeCell ref="R50:V50"/>
    <mergeCell ref="H33:I33"/>
    <mergeCell ref="M33:N33"/>
    <mergeCell ref="F34:G34"/>
    <mergeCell ref="J37:K37"/>
    <mergeCell ref="Q26:S26"/>
    <mergeCell ref="R45:V45"/>
    <mergeCell ref="R48:V48"/>
    <mergeCell ref="F32:G32"/>
    <mergeCell ref="Q32:R32"/>
    <mergeCell ref="F21:H21"/>
    <mergeCell ref="F19:H19"/>
    <mergeCell ref="Q20:T20"/>
    <mergeCell ref="Q18:T18"/>
    <mergeCell ref="Q22:S22"/>
    <mergeCell ref="A2:V2"/>
    <mergeCell ref="A1:V1"/>
    <mergeCell ref="A3:V3"/>
    <mergeCell ref="A6:V6"/>
    <mergeCell ref="G9:L9"/>
    <mergeCell ref="A4:B4"/>
    <mergeCell ref="C4:F4"/>
    <mergeCell ref="G4:H4"/>
    <mergeCell ref="Q28:S28"/>
    <mergeCell ref="F29:H29"/>
    <mergeCell ref="Q16:T16"/>
    <mergeCell ref="F23:H23"/>
    <mergeCell ref="F27:H27"/>
    <mergeCell ref="Q24:S24"/>
    <mergeCell ref="F25:H25"/>
    <mergeCell ref="F17:H17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31"/>
  <sheetViews>
    <sheetView topLeftCell="A4" zoomScaleNormal="100" workbookViewId="0">
      <selection activeCell="F11" sqref="F11:H15"/>
    </sheetView>
  </sheetViews>
  <sheetFormatPr defaultColWidth="9.109375" defaultRowHeight="14.4" x14ac:dyDescent="0.3"/>
  <cols>
    <col min="1" max="27" width="3.6640625" style="38" customWidth="1"/>
    <col min="28" max="992" width="9.109375" style="38"/>
  </cols>
  <sheetData>
    <row r="1" spans="1:25" ht="20.399999999999999" x14ac:dyDescent="0.3">
      <c r="A1" s="236" t="s">
        <v>141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</row>
    <row r="2" spans="1:25" ht="15.6" x14ac:dyDescent="0.3">
      <c r="A2" s="30"/>
      <c r="B2" s="30" t="s">
        <v>142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18" x14ac:dyDescent="0.3">
      <c r="A3" s="30"/>
      <c r="B3" s="30"/>
      <c r="C3" s="30" t="s">
        <v>143</v>
      </c>
      <c r="D3" s="177" t="str">
        <f>'2-я 1-ВЕТ'!M3</f>
        <v>Листопад</v>
      </c>
      <c r="E3" s="177"/>
      <c r="F3" s="177"/>
      <c r="G3" s="177"/>
      <c r="H3" s="177"/>
      <c r="I3" s="177"/>
      <c r="J3" s="240">
        <f>'2-я 1-ВЕТ'!S3</f>
        <v>2022</v>
      </c>
      <c r="K3" s="240"/>
      <c r="L3" s="23" t="s">
        <v>144</v>
      </c>
      <c r="M3" s="30"/>
      <c r="N3" s="30"/>
      <c r="O3" s="30"/>
      <c r="P3" s="30"/>
      <c r="Q3" s="30"/>
      <c r="R3" s="30"/>
      <c r="X3" s="30"/>
      <c r="Y3" s="30"/>
    </row>
    <row r="4" spans="1:25" ht="15.6" x14ac:dyDescent="0.3">
      <c r="A4" s="30"/>
      <c r="B4" s="30"/>
      <c r="C4" s="30"/>
      <c r="D4" s="49"/>
      <c r="E4" s="49"/>
      <c r="F4" s="49"/>
      <c r="G4" s="49"/>
      <c r="H4" s="32"/>
      <c r="I4" s="32"/>
      <c r="J4" s="23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ht="17.399999999999999" x14ac:dyDescent="0.3">
      <c r="A5" s="237" t="s">
        <v>145</v>
      </c>
      <c r="B5" s="237"/>
      <c r="C5" s="237"/>
      <c r="D5" s="237"/>
      <c r="E5" s="238" t="str">
        <f>'2-я 1-ВЕТ'!D33</f>
        <v>листопада</v>
      </c>
      <c r="F5" s="238"/>
      <c r="G5" s="238"/>
      <c r="H5" s="238"/>
      <c r="I5" s="238"/>
      <c r="J5" s="70" t="s">
        <v>146</v>
      </c>
      <c r="K5" s="70"/>
      <c r="L5" s="70"/>
      <c r="M5" s="239">
        <f>J3</f>
        <v>2022</v>
      </c>
      <c r="N5" s="239"/>
      <c r="O5" s="69" t="s">
        <v>147</v>
      </c>
      <c r="P5" s="70"/>
      <c r="Q5" s="70" t="s">
        <v>148</v>
      </c>
      <c r="R5" s="70"/>
      <c r="S5" s="70"/>
      <c r="T5" s="70"/>
      <c r="U5" s="30"/>
      <c r="V5" s="30"/>
      <c r="W5" s="30"/>
      <c r="X5" s="30"/>
      <c r="Y5" s="30"/>
    </row>
    <row r="6" spans="1:25" ht="15.6" x14ac:dyDescent="0.3">
      <c r="A6" s="68"/>
      <c r="B6" s="69" t="s">
        <v>195</v>
      </c>
      <c r="C6" s="70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23"/>
      <c r="V6" s="23"/>
      <c r="W6" s="23"/>
      <c r="X6" s="23"/>
      <c r="Y6" s="23"/>
    </row>
    <row r="7" spans="1:25" ht="15.6" x14ac:dyDescent="0.3">
      <c r="A7" s="68"/>
      <c r="B7" s="69" t="s">
        <v>186</v>
      </c>
      <c r="C7" s="70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23"/>
      <c r="V7" s="23"/>
      <c r="W7" s="23"/>
      <c r="X7" s="23"/>
      <c r="Y7" s="23"/>
    </row>
    <row r="8" spans="1:25" ht="15.6" x14ac:dyDescent="0.3">
      <c r="A8" s="88" t="s">
        <v>196</v>
      </c>
      <c r="B8" s="89">
        <v>2</v>
      </c>
      <c r="C8" s="88" t="str">
        <f>IF(COUNTIF(ДОЗА,B8),"випадок",IF(COUNTIF(ДОЗИ,B8),"випадки","випадків"))</f>
        <v>випадки</v>
      </c>
      <c r="D8" s="88"/>
      <c r="E8" s="88"/>
      <c r="F8" s="244" t="s">
        <v>254</v>
      </c>
      <c r="G8" s="244"/>
      <c r="H8" s="244"/>
      <c r="I8" s="244"/>
      <c r="J8" s="244"/>
      <c r="K8" s="88" t="s">
        <v>199</v>
      </c>
      <c r="L8" s="244" t="s">
        <v>253</v>
      </c>
      <c r="M8" s="244"/>
      <c r="N8" s="244"/>
      <c r="O8" s="90"/>
      <c r="P8" s="91"/>
      <c r="Q8" s="88"/>
      <c r="R8" s="88"/>
      <c r="S8" s="88"/>
      <c r="T8" s="88"/>
      <c r="U8" s="88"/>
      <c r="V8" s="88"/>
      <c r="W8" s="88"/>
      <c r="X8" s="88"/>
      <c r="Y8" s="88"/>
    </row>
    <row r="9" spans="1:25" x14ac:dyDescent="0.3">
      <c r="A9" s="231" t="s">
        <v>203</v>
      </c>
      <c r="B9" s="230" t="s">
        <v>204</v>
      </c>
      <c r="C9" s="230"/>
      <c r="D9" s="230"/>
      <c r="E9" s="230"/>
      <c r="F9" s="233" t="s">
        <v>205</v>
      </c>
      <c r="G9" s="233"/>
      <c r="H9" s="233"/>
      <c r="I9" s="241" t="s">
        <v>206</v>
      </c>
      <c r="J9" s="241"/>
      <c r="K9" s="241"/>
      <c r="L9" s="241"/>
      <c r="M9" s="245" t="s">
        <v>207</v>
      </c>
      <c r="N9" s="245"/>
      <c r="O9" s="245"/>
      <c r="P9" s="246"/>
      <c r="Q9" s="235" t="s">
        <v>208</v>
      </c>
      <c r="R9" s="235"/>
      <c r="S9" s="235"/>
      <c r="T9" s="235"/>
      <c r="U9" s="235" t="s">
        <v>209</v>
      </c>
      <c r="V9" s="235"/>
      <c r="W9" s="235"/>
      <c r="X9" s="235"/>
      <c r="Y9" s="235"/>
    </row>
    <row r="10" spans="1:25" x14ac:dyDescent="0.3">
      <c r="A10" s="232"/>
      <c r="B10" s="230"/>
      <c r="C10" s="230"/>
      <c r="D10" s="230"/>
      <c r="E10" s="230"/>
      <c r="F10" s="234"/>
      <c r="G10" s="234"/>
      <c r="H10" s="234"/>
      <c r="I10" s="241"/>
      <c r="J10" s="241"/>
      <c r="K10" s="241"/>
      <c r="L10" s="241"/>
      <c r="M10" s="247"/>
      <c r="N10" s="247"/>
      <c r="O10" s="247"/>
      <c r="P10" s="248"/>
      <c r="Q10" s="235"/>
      <c r="R10" s="235"/>
      <c r="S10" s="235"/>
      <c r="T10" s="235"/>
      <c r="U10" s="235"/>
      <c r="V10" s="235"/>
      <c r="W10" s="235"/>
      <c r="X10" s="235"/>
      <c r="Y10" s="235"/>
    </row>
    <row r="11" spans="1:25" ht="15" customHeight="1" x14ac:dyDescent="0.3">
      <c r="A11" s="229">
        <v>1</v>
      </c>
      <c r="B11" s="230" t="s">
        <v>565</v>
      </c>
      <c r="C11" s="230"/>
      <c r="D11" s="230"/>
      <c r="E11" s="230"/>
      <c r="F11" s="230" t="s">
        <v>566</v>
      </c>
      <c r="G11" s="230"/>
      <c r="H11" s="230"/>
      <c r="I11" s="230" t="s">
        <v>255</v>
      </c>
      <c r="J11" s="230"/>
      <c r="K11" s="230"/>
      <c r="L11" s="230"/>
      <c r="M11" s="230" t="s">
        <v>256</v>
      </c>
      <c r="N11" s="230"/>
      <c r="O11" s="230"/>
      <c r="P11" s="230"/>
      <c r="Q11" s="241" t="s">
        <v>42</v>
      </c>
      <c r="R11" s="241"/>
      <c r="S11" s="241"/>
      <c r="T11" s="241"/>
      <c r="U11" s="230" t="s">
        <v>564</v>
      </c>
      <c r="V11" s="230"/>
      <c r="W11" s="230"/>
      <c r="X11" s="230"/>
      <c r="Y11" s="230"/>
    </row>
    <row r="12" spans="1:25" ht="15" customHeight="1" x14ac:dyDescent="0.3">
      <c r="A12" s="229"/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41"/>
      <c r="R12" s="241"/>
      <c r="S12" s="241"/>
      <c r="T12" s="241"/>
      <c r="U12" s="230"/>
      <c r="V12" s="230"/>
      <c r="W12" s="230"/>
      <c r="X12" s="230"/>
      <c r="Y12" s="230"/>
    </row>
    <row r="13" spans="1:25" ht="15" customHeight="1" x14ac:dyDescent="0.3">
      <c r="A13" s="229"/>
      <c r="B13" s="230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41"/>
      <c r="R13" s="241"/>
      <c r="S13" s="241"/>
      <c r="T13" s="241"/>
      <c r="U13" s="230"/>
      <c r="V13" s="230"/>
      <c r="W13" s="230"/>
      <c r="X13" s="230"/>
      <c r="Y13" s="230"/>
    </row>
    <row r="14" spans="1:25" ht="15" customHeight="1" x14ac:dyDescent="0.3">
      <c r="A14" s="229"/>
      <c r="B14" s="230"/>
      <c r="C14" s="230"/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41"/>
      <c r="R14" s="241"/>
      <c r="S14" s="241"/>
      <c r="T14" s="241"/>
      <c r="U14" s="230"/>
      <c r="V14" s="230"/>
      <c r="W14" s="230"/>
      <c r="X14" s="230"/>
      <c r="Y14" s="230"/>
    </row>
    <row r="15" spans="1:25" ht="15" customHeight="1" x14ac:dyDescent="0.3">
      <c r="A15" s="229"/>
      <c r="B15" s="230"/>
      <c r="C15" s="230"/>
      <c r="D15" s="230"/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P15" s="230"/>
      <c r="Q15" s="241"/>
      <c r="R15" s="241"/>
      <c r="S15" s="241"/>
      <c r="T15" s="241"/>
      <c r="U15" s="230"/>
      <c r="V15" s="230"/>
      <c r="W15" s="230"/>
      <c r="X15" s="230"/>
      <c r="Y15" s="230"/>
    </row>
    <row r="16" spans="1:25" ht="15" customHeight="1" x14ac:dyDescent="0.3">
      <c r="A16" s="229">
        <v>2</v>
      </c>
      <c r="B16" s="230" t="s">
        <v>567</v>
      </c>
      <c r="C16" s="230"/>
      <c r="D16" s="230"/>
      <c r="E16" s="230"/>
      <c r="F16" s="230" t="s">
        <v>568</v>
      </c>
      <c r="G16" s="230"/>
      <c r="H16" s="230"/>
      <c r="I16" s="230" t="s">
        <v>255</v>
      </c>
      <c r="J16" s="230"/>
      <c r="K16" s="230"/>
      <c r="L16" s="230"/>
      <c r="M16" s="230" t="s">
        <v>256</v>
      </c>
      <c r="N16" s="230"/>
      <c r="O16" s="230"/>
      <c r="P16" s="230"/>
      <c r="Q16" s="241" t="s">
        <v>42</v>
      </c>
      <c r="R16" s="241"/>
      <c r="S16" s="241"/>
      <c r="T16" s="241"/>
      <c r="U16" s="230" t="s">
        <v>564</v>
      </c>
      <c r="V16" s="230"/>
      <c r="W16" s="230"/>
      <c r="X16" s="230"/>
      <c r="Y16" s="230"/>
    </row>
    <row r="17" spans="1:25" ht="15" customHeight="1" x14ac:dyDescent="0.3">
      <c r="A17" s="229"/>
      <c r="B17" s="230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41"/>
      <c r="R17" s="241"/>
      <c r="S17" s="241"/>
      <c r="T17" s="241"/>
      <c r="U17" s="230"/>
      <c r="V17" s="230"/>
      <c r="W17" s="230"/>
      <c r="X17" s="230"/>
      <c r="Y17" s="230"/>
    </row>
    <row r="18" spans="1:25" ht="15" customHeight="1" x14ac:dyDescent="0.3">
      <c r="A18" s="229"/>
      <c r="B18" s="230"/>
      <c r="C18" s="230"/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41"/>
      <c r="R18" s="241"/>
      <c r="S18" s="241"/>
      <c r="T18" s="241"/>
      <c r="U18" s="230"/>
      <c r="V18" s="230"/>
      <c r="W18" s="230"/>
      <c r="X18" s="230"/>
      <c r="Y18" s="230"/>
    </row>
    <row r="19" spans="1:25" ht="15" customHeight="1" x14ac:dyDescent="0.3">
      <c r="A19" s="229"/>
      <c r="B19" s="230"/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41"/>
      <c r="R19" s="241"/>
      <c r="S19" s="241"/>
      <c r="T19" s="241"/>
      <c r="U19" s="230"/>
      <c r="V19" s="230"/>
      <c r="W19" s="230"/>
      <c r="X19" s="230"/>
      <c r="Y19" s="230"/>
    </row>
    <row r="20" spans="1:25" ht="14.4" customHeight="1" x14ac:dyDescent="0.3">
      <c r="A20" s="229"/>
      <c r="B20" s="230"/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0"/>
      <c r="P20" s="230"/>
      <c r="Q20" s="241"/>
      <c r="R20" s="241"/>
      <c r="S20" s="241"/>
      <c r="T20" s="241"/>
      <c r="U20" s="230"/>
      <c r="V20" s="230"/>
      <c r="W20" s="230"/>
      <c r="X20" s="230"/>
      <c r="Y20" s="230"/>
    </row>
    <row r="21" spans="1:25" ht="15.6" x14ac:dyDescent="0.3">
      <c r="A21" s="68"/>
      <c r="B21" s="69"/>
      <c r="C21" s="70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23"/>
      <c r="R21" s="23"/>
      <c r="S21" s="23"/>
      <c r="T21" s="23"/>
      <c r="U21" s="23"/>
      <c r="V21" s="23"/>
      <c r="W21" s="23"/>
      <c r="X21" s="23"/>
      <c r="Y21" s="23"/>
    </row>
    <row r="22" spans="1:25" ht="15.6" x14ac:dyDescent="0.3">
      <c r="A22" s="71" t="s">
        <v>149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15.6" x14ac:dyDescent="0.3">
      <c r="A23" s="30"/>
      <c r="B23" s="30" t="s">
        <v>150</v>
      </c>
      <c r="C23" s="30"/>
      <c r="D23" s="30"/>
      <c r="E23" s="30"/>
      <c r="F23" s="30"/>
      <c r="G23" s="223">
        <f>'Акт собаки R'!E12</f>
        <v>12</v>
      </c>
      <c r="H23" s="223"/>
      <c r="I23" s="30" t="s">
        <v>151</v>
      </c>
      <c r="J23" s="30"/>
      <c r="K23" s="30"/>
      <c r="L23" s="30"/>
      <c r="M23" s="30"/>
      <c r="N23" s="30"/>
      <c r="O23" s="30"/>
      <c r="P23" s="30"/>
      <c r="Q23" s="223"/>
      <c r="R23" s="223"/>
      <c r="S23" s="30"/>
      <c r="U23" s="30"/>
      <c r="Y23" s="30"/>
    </row>
    <row r="24" spans="1:25" ht="15.6" x14ac:dyDescent="0.3">
      <c r="A24" s="30"/>
      <c r="B24" s="30" t="s">
        <v>152</v>
      </c>
      <c r="C24" s="30"/>
      <c r="D24" s="30"/>
      <c r="E24" s="30"/>
      <c r="F24" s="30"/>
      <c r="G24" s="30"/>
      <c r="H24" s="223">
        <f>'Акт собаки L'!I13</f>
        <v>21</v>
      </c>
      <c r="I24" s="223"/>
      <c r="J24" s="30" t="s">
        <v>151</v>
      </c>
      <c r="L24" s="30"/>
      <c r="M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ht="15.6" x14ac:dyDescent="0.3">
      <c r="A25" s="30"/>
      <c r="B25" s="30" t="s">
        <v>153</v>
      </c>
      <c r="C25" s="30"/>
      <c r="D25" s="30"/>
      <c r="E25" s="30"/>
      <c r="F25" s="30"/>
      <c r="G25" s="30"/>
      <c r="H25" s="223">
        <f>'Акт собаки L'!I13</f>
        <v>21</v>
      </c>
      <c r="I25" s="223"/>
      <c r="J25" s="30" t="s">
        <v>151</v>
      </c>
      <c r="L25" s="30"/>
      <c r="M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ht="15.6" x14ac:dyDescent="0.3">
      <c r="A26" s="50" t="s">
        <v>154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ht="15.6" x14ac:dyDescent="0.3">
      <c r="A27" s="50"/>
      <c r="B27" s="30" t="s">
        <v>150</v>
      </c>
      <c r="C27" s="30"/>
      <c r="D27" s="30"/>
      <c r="E27" s="30"/>
      <c r="G27" s="223">
        <f>'Акт коты R'!E13</f>
        <v>18</v>
      </c>
      <c r="H27" s="223"/>
      <c r="I27" s="30" t="s">
        <v>151</v>
      </c>
      <c r="J27" s="30"/>
      <c r="K27" s="30"/>
      <c r="L27" s="30"/>
      <c r="M27" s="30"/>
      <c r="N27" s="30"/>
      <c r="O27" s="30"/>
      <c r="P27" s="30"/>
      <c r="Q27" s="223"/>
      <c r="R27" s="223"/>
      <c r="S27" s="30"/>
      <c r="T27" s="30"/>
      <c r="V27" s="30"/>
    </row>
    <row r="28" spans="1:25" ht="15.6" x14ac:dyDescent="0.3">
      <c r="A28" s="50"/>
      <c r="B28" s="30" t="s">
        <v>155</v>
      </c>
      <c r="C28" s="30"/>
      <c r="D28" s="30"/>
      <c r="E28" s="30"/>
      <c r="F28" s="30"/>
      <c r="G28" s="30"/>
      <c r="H28" s="30"/>
      <c r="I28" s="30"/>
      <c r="J28" s="223">
        <f>'Акт коты PCHCh'!E13</f>
        <v>38</v>
      </c>
      <c r="K28" s="223"/>
      <c r="L28" s="30" t="s">
        <v>151</v>
      </c>
      <c r="N28" s="30"/>
      <c r="O28" s="30"/>
      <c r="S28" s="30"/>
      <c r="T28" s="30"/>
      <c r="U28" s="30"/>
      <c r="V28" s="30"/>
      <c r="W28" s="30"/>
      <c r="X28" s="30"/>
      <c r="Y28" s="30"/>
    </row>
    <row r="29" spans="1:25" ht="15.6" x14ac:dyDescent="0.3">
      <c r="A29" s="50"/>
      <c r="B29" s="30" t="s">
        <v>156</v>
      </c>
      <c r="C29" s="30"/>
      <c r="D29" s="30"/>
      <c r="E29" s="30"/>
      <c r="F29" s="30"/>
      <c r="G29" s="30"/>
      <c r="H29" s="30"/>
      <c r="I29" s="30"/>
      <c r="J29" s="223">
        <f>J28</f>
        <v>38</v>
      </c>
      <c r="K29" s="223"/>
      <c r="L29" s="30" t="s">
        <v>151</v>
      </c>
      <c r="N29" s="30"/>
      <c r="O29" s="30"/>
      <c r="S29" s="30"/>
      <c r="T29" s="30"/>
      <c r="U29" s="30"/>
      <c r="V29" s="30"/>
      <c r="W29" s="30"/>
      <c r="X29" s="30"/>
      <c r="Y29" s="30"/>
    </row>
    <row r="30" spans="1:25" ht="18" x14ac:dyDescent="0.3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</row>
    <row r="31" spans="1:25" ht="18" x14ac:dyDescent="0.35">
      <c r="J31" s="242"/>
      <c r="K31" s="242"/>
      <c r="L31" s="242"/>
      <c r="M31" s="242"/>
      <c r="N31" s="242"/>
      <c r="O31" s="52"/>
      <c r="Q31" s="243" t="s">
        <v>157</v>
      </c>
      <c r="R31" s="243"/>
      <c r="S31" s="243"/>
      <c r="T31" s="243"/>
      <c r="U31" s="243"/>
      <c r="V31" s="243"/>
      <c r="W31" s="243"/>
      <c r="X31" s="243"/>
      <c r="Y31" s="243"/>
    </row>
  </sheetData>
  <mergeCells count="39">
    <mergeCell ref="F8:J8"/>
    <mergeCell ref="L8:N8"/>
    <mergeCell ref="I9:L10"/>
    <mergeCell ref="M9:P10"/>
    <mergeCell ref="F11:H15"/>
    <mergeCell ref="I11:L15"/>
    <mergeCell ref="M11:P15"/>
    <mergeCell ref="Q11:T15"/>
    <mergeCell ref="U11:Y15"/>
    <mergeCell ref="J31:N31"/>
    <mergeCell ref="Q31:Y31"/>
    <mergeCell ref="H25:I25"/>
    <mergeCell ref="G27:H27"/>
    <mergeCell ref="Q27:R27"/>
    <mergeCell ref="J28:K28"/>
    <mergeCell ref="J29:K29"/>
    <mergeCell ref="G23:H23"/>
    <mergeCell ref="Q23:R23"/>
    <mergeCell ref="H24:I24"/>
    <mergeCell ref="I16:L20"/>
    <mergeCell ref="M16:P20"/>
    <mergeCell ref="Q16:T20"/>
    <mergeCell ref="U16:Y20"/>
    <mergeCell ref="A1:Y1"/>
    <mergeCell ref="A5:D5"/>
    <mergeCell ref="E5:I5"/>
    <mergeCell ref="M5:N5"/>
    <mergeCell ref="D3:I3"/>
    <mergeCell ref="J3:K3"/>
    <mergeCell ref="A9:A10"/>
    <mergeCell ref="B9:E10"/>
    <mergeCell ref="F9:H10"/>
    <mergeCell ref="Q9:T10"/>
    <mergeCell ref="U9:Y10"/>
    <mergeCell ref="A11:A15"/>
    <mergeCell ref="B11:E15"/>
    <mergeCell ref="A16:A20"/>
    <mergeCell ref="B16:E20"/>
    <mergeCell ref="F16:H20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2"/>
  <sheetViews>
    <sheetView workbookViewId="0">
      <selection activeCell="A10" sqref="A10"/>
    </sheetView>
  </sheetViews>
  <sheetFormatPr defaultRowHeight="14.4" x14ac:dyDescent="0.3"/>
  <cols>
    <col min="1" max="42" width="3.33203125" customWidth="1"/>
    <col min="44" max="44" width="5" customWidth="1"/>
  </cols>
  <sheetData>
    <row r="1" spans="1:45" ht="15.6" x14ac:dyDescent="0.3">
      <c r="AB1" s="27" t="s">
        <v>116</v>
      </c>
    </row>
    <row r="2" spans="1:45" ht="15.6" x14ac:dyDescent="0.3">
      <c r="V2" s="53" t="s">
        <v>109</v>
      </c>
      <c r="W2" t="s">
        <v>110</v>
      </c>
      <c r="AB2" s="27" t="s">
        <v>114</v>
      </c>
      <c r="AI2" s="63" t="s">
        <v>176</v>
      </c>
      <c r="AQ2" s="105" t="s">
        <v>261</v>
      </c>
      <c r="AS2" t="s">
        <v>262</v>
      </c>
    </row>
    <row r="3" spans="1:45" ht="15.6" x14ac:dyDescent="0.3">
      <c r="A3" s="44" t="s">
        <v>161</v>
      </c>
      <c r="B3" s="1"/>
      <c r="C3" s="1"/>
      <c r="D3" s="1"/>
      <c r="E3" s="1"/>
      <c r="F3" s="1"/>
      <c r="G3" s="1"/>
      <c r="H3" s="1"/>
      <c r="N3" s="1"/>
      <c r="O3" s="1"/>
      <c r="Q3" s="187"/>
      <c r="R3" s="187"/>
      <c r="S3" s="187"/>
      <c r="V3" s="53" t="s">
        <v>111</v>
      </c>
      <c r="W3" s="1" t="s">
        <v>113</v>
      </c>
      <c r="AB3" s="27" t="s">
        <v>119</v>
      </c>
      <c r="AI3" s="63" t="s">
        <v>183</v>
      </c>
      <c r="AQ3" s="105">
        <v>1</v>
      </c>
      <c r="AS3" s="105">
        <v>2</v>
      </c>
    </row>
    <row r="4" spans="1:45" ht="15.6" x14ac:dyDescent="0.3">
      <c r="A4" s="44" t="s">
        <v>163</v>
      </c>
      <c r="B4" s="1"/>
      <c r="C4" s="1"/>
      <c r="D4" s="1"/>
      <c r="E4" s="1"/>
      <c r="F4" s="1"/>
      <c r="G4" s="1"/>
      <c r="H4" s="1"/>
      <c r="J4" s="1"/>
      <c r="N4" s="13"/>
      <c r="O4" s="13"/>
      <c r="Q4" s="1"/>
      <c r="R4" s="1"/>
      <c r="S4" s="1"/>
      <c r="W4" s="1" t="s">
        <v>164</v>
      </c>
      <c r="AB4" s="27" t="s">
        <v>158</v>
      </c>
      <c r="AI4" s="63" t="s">
        <v>184</v>
      </c>
      <c r="AQ4" s="105">
        <v>21</v>
      </c>
      <c r="AS4" s="105">
        <v>3</v>
      </c>
    </row>
    <row r="5" spans="1:45" ht="15.6" x14ac:dyDescent="0.3">
      <c r="A5" s="44" t="s">
        <v>165</v>
      </c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115</v>
      </c>
      <c r="AI5" s="63" t="s">
        <v>177</v>
      </c>
      <c r="AQ5" s="105">
        <v>31</v>
      </c>
      <c r="AS5" s="105">
        <v>4</v>
      </c>
    </row>
    <row r="6" spans="1:45" ht="15.6" x14ac:dyDescent="0.3">
      <c r="A6" s="1" t="s">
        <v>248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136</v>
      </c>
      <c r="N6" s="1"/>
      <c r="O6" s="18"/>
      <c r="P6" s="19"/>
      <c r="Q6" s="216" t="s">
        <v>243</v>
      </c>
      <c r="R6" s="216"/>
      <c r="S6" s="216"/>
      <c r="AB6" s="27" t="s">
        <v>118</v>
      </c>
      <c r="AI6" s="63" t="s">
        <v>160</v>
      </c>
      <c r="AQ6" s="105">
        <v>41</v>
      </c>
      <c r="AS6" s="105">
        <v>22</v>
      </c>
    </row>
    <row r="7" spans="1:45" ht="15.6" x14ac:dyDescent="0.3">
      <c r="A7" s="1"/>
      <c r="B7" s="1" t="s">
        <v>123</v>
      </c>
      <c r="C7" s="1"/>
      <c r="D7" s="1"/>
      <c r="E7" s="1"/>
      <c r="F7" s="216" t="s">
        <v>190</v>
      </c>
      <c r="G7" s="216"/>
      <c r="H7" s="216"/>
      <c r="I7" s="16"/>
      <c r="J7" s="17"/>
      <c r="K7" s="27" t="s">
        <v>135</v>
      </c>
      <c r="L7" s="17"/>
      <c r="M7" s="17"/>
      <c r="N7" s="1"/>
      <c r="O7" s="18"/>
      <c r="P7" s="19"/>
      <c r="R7" s="43" t="s">
        <v>21</v>
      </c>
      <c r="S7" s="19" t="s">
        <v>77</v>
      </c>
      <c r="AB7" s="27" t="s">
        <v>162</v>
      </c>
      <c r="AI7" s="63" t="s">
        <v>175</v>
      </c>
      <c r="AQ7" s="105">
        <v>51</v>
      </c>
      <c r="AS7" s="105">
        <v>23</v>
      </c>
    </row>
    <row r="8" spans="1:45" ht="15.6" x14ac:dyDescent="0.3">
      <c r="A8" s="1"/>
      <c r="B8" s="1"/>
      <c r="C8" s="1"/>
      <c r="D8" s="1"/>
      <c r="E8" s="1"/>
      <c r="F8" s="94"/>
      <c r="G8" s="94"/>
      <c r="H8" s="94"/>
      <c r="I8" s="16"/>
      <c r="J8" s="17"/>
      <c r="K8" s="27"/>
      <c r="L8" s="17"/>
      <c r="M8" s="17"/>
      <c r="N8" s="1"/>
      <c r="O8" s="18"/>
      <c r="P8" s="19"/>
      <c r="R8" s="43"/>
      <c r="S8" s="19"/>
      <c r="AB8" s="27" t="s">
        <v>131</v>
      </c>
      <c r="AI8" s="63" t="s">
        <v>179</v>
      </c>
      <c r="AQ8" s="105">
        <v>61</v>
      </c>
      <c r="AS8" s="105">
        <v>24</v>
      </c>
    </row>
    <row r="9" spans="1:45" ht="15.6" x14ac:dyDescent="0.3">
      <c r="A9" s="1"/>
      <c r="B9" s="1"/>
      <c r="C9" s="1"/>
      <c r="D9" s="1"/>
      <c r="E9" s="1"/>
      <c r="F9" s="94"/>
      <c r="G9" s="94"/>
      <c r="H9" s="94"/>
      <c r="I9" s="16"/>
      <c r="J9" s="17"/>
      <c r="K9" s="27"/>
      <c r="L9" s="17"/>
      <c r="M9" s="17"/>
      <c r="N9" s="1"/>
      <c r="O9" s="18"/>
      <c r="P9" s="19"/>
      <c r="R9" s="43"/>
      <c r="S9" s="19"/>
      <c r="AB9" s="27" t="s">
        <v>108</v>
      </c>
      <c r="AI9" s="63" t="s">
        <v>174</v>
      </c>
      <c r="AQ9" s="105">
        <v>71</v>
      </c>
      <c r="AS9" s="105">
        <v>32</v>
      </c>
    </row>
    <row r="10" spans="1:45" ht="15.6" x14ac:dyDescent="0.3">
      <c r="A10" s="44" t="s">
        <v>166</v>
      </c>
      <c r="B10" s="10"/>
      <c r="C10" s="1"/>
      <c r="D10" s="1"/>
      <c r="E10" s="1"/>
      <c r="F10" s="1"/>
      <c r="G10" s="16"/>
      <c r="H10" s="16"/>
      <c r="AB10" s="27" t="s">
        <v>130</v>
      </c>
      <c r="AI10" s="63" t="s">
        <v>178</v>
      </c>
      <c r="AQ10" s="105">
        <v>81</v>
      </c>
      <c r="AS10" s="105">
        <v>33</v>
      </c>
    </row>
    <row r="11" spans="1:45" ht="15.6" x14ac:dyDescent="0.3">
      <c r="A11" s="44" t="s">
        <v>167</v>
      </c>
      <c r="B11" s="10"/>
      <c r="C11" s="1"/>
      <c r="D11" s="1"/>
      <c r="E11" s="1"/>
      <c r="F11" s="1"/>
      <c r="G11" s="16"/>
      <c r="H11" s="16"/>
      <c r="AB11" s="27" t="s">
        <v>117</v>
      </c>
      <c r="AI11" s="63" t="s">
        <v>133</v>
      </c>
      <c r="AQ11" s="105">
        <v>91</v>
      </c>
      <c r="AS11" s="105">
        <v>34</v>
      </c>
    </row>
    <row r="12" spans="1:45" ht="15.6" x14ac:dyDescent="0.3">
      <c r="A12" s="44" t="s">
        <v>168</v>
      </c>
      <c r="B12" s="10"/>
      <c r="C12" s="1"/>
      <c r="D12" s="1"/>
      <c r="E12" s="1"/>
      <c r="F12" s="1"/>
      <c r="G12" s="16"/>
      <c r="H12" s="16"/>
      <c r="AB12" s="27" t="s">
        <v>112</v>
      </c>
      <c r="AI12" s="63" t="s">
        <v>180</v>
      </c>
      <c r="AQ12" s="105">
        <v>101</v>
      </c>
      <c r="AS12" s="105">
        <v>42</v>
      </c>
    </row>
    <row r="13" spans="1:45" ht="15.6" x14ac:dyDescent="0.3">
      <c r="A13" s="44" t="s">
        <v>169</v>
      </c>
      <c r="B13" s="10"/>
      <c r="C13" s="1"/>
      <c r="D13" s="1"/>
      <c r="E13" s="1"/>
      <c r="F13" s="1"/>
      <c r="G13" s="16"/>
      <c r="H13" s="16"/>
      <c r="AB13" s="27" t="s">
        <v>132</v>
      </c>
      <c r="AQ13" s="105">
        <v>121</v>
      </c>
      <c r="AS13" s="105">
        <v>43</v>
      </c>
    </row>
    <row r="14" spans="1:45" ht="15.6" x14ac:dyDescent="0.3">
      <c r="A14" s="44"/>
      <c r="B14" s="10"/>
      <c r="C14" s="1"/>
      <c r="D14" s="1"/>
      <c r="E14" s="1"/>
      <c r="F14" s="1"/>
      <c r="G14" s="16"/>
      <c r="H14" s="16"/>
      <c r="AB14" s="27" t="s">
        <v>140</v>
      </c>
      <c r="AQ14" s="105">
        <v>131</v>
      </c>
      <c r="AS14" s="105">
        <v>44</v>
      </c>
    </row>
    <row r="15" spans="1:45" ht="15.6" x14ac:dyDescent="0.3">
      <c r="A15" s="44"/>
      <c r="B15" s="1"/>
      <c r="C15" s="1"/>
      <c r="D15" s="1"/>
      <c r="E15" s="1"/>
      <c r="F15" s="55"/>
      <c r="G15" s="28"/>
      <c r="H15" s="28"/>
      <c r="L15" s="27"/>
      <c r="M15" s="63"/>
      <c r="N15" s="27"/>
      <c r="O15" s="27"/>
      <c r="AB15" s="27" t="s">
        <v>159</v>
      </c>
      <c r="AQ15" s="105">
        <v>141</v>
      </c>
      <c r="AS15" s="105">
        <v>52</v>
      </c>
    </row>
    <row r="16" spans="1:45" ht="15.6" x14ac:dyDescent="0.3">
      <c r="A16" s="64"/>
      <c r="B16" s="46"/>
      <c r="C16" s="38"/>
      <c r="D16" s="38"/>
      <c r="E16" s="38"/>
      <c r="F16" s="38"/>
      <c r="G16" s="47"/>
      <c r="H16" s="47"/>
      <c r="L16" s="27"/>
      <c r="M16" s="63"/>
      <c r="N16" s="27"/>
      <c r="O16" s="27"/>
      <c r="AB16" s="27" t="s">
        <v>181</v>
      </c>
      <c r="AQ16" s="105">
        <v>151</v>
      </c>
      <c r="AS16" s="105">
        <v>53</v>
      </c>
    </row>
    <row r="17" spans="1:45" ht="15.6" x14ac:dyDescent="0.3">
      <c r="A17" s="64"/>
      <c r="B17" s="38"/>
      <c r="C17" s="38"/>
      <c r="D17" s="38"/>
      <c r="E17" s="38"/>
      <c r="F17" s="56"/>
      <c r="G17" s="48"/>
      <c r="H17" s="48"/>
      <c r="L17" s="27"/>
      <c r="M17" s="63"/>
      <c r="N17" s="27"/>
      <c r="O17" s="27"/>
      <c r="AB17" s="63" t="s">
        <v>182</v>
      </c>
      <c r="AQ17" s="105">
        <v>161</v>
      </c>
      <c r="AS17" s="105">
        <v>54</v>
      </c>
    </row>
    <row r="18" spans="1:45" ht="15.6" x14ac:dyDescent="0.3">
      <c r="A18" s="64"/>
      <c r="B18" s="38"/>
      <c r="C18" s="38"/>
      <c r="D18" s="38"/>
      <c r="E18" s="38"/>
      <c r="F18" s="95"/>
      <c r="G18" s="48"/>
      <c r="H18" s="48"/>
      <c r="L18" s="27"/>
      <c r="M18" s="63"/>
      <c r="N18" s="27"/>
      <c r="O18" s="27"/>
      <c r="AQ18" s="105">
        <v>171</v>
      </c>
      <c r="AS18" s="105">
        <v>62</v>
      </c>
    </row>
    <row r="19" spans="1:45" ht="15.6" x14ac:dyDescent="0.3">
      <c r="A19" s="1" t="s">
        <v>245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84" t="s">
        <v>246</v>
      </c>
      <c r="N19" s="184"/>
      <c r="O19" s="184"/>
      <c r="P19" s="13" t="s">
        <v>122</v>
      </c>
      <c r="Q19" s="25"/>
      <c r="R19" s="25"/>
      <c r="S19" s="1"/>
      <c r="T19" s="268">
        <v>44652</v>
      </c>
      <c r="U19" s="268"/>
      <c r="V19" s="268"/>
      <c r="AQ19" s="105">
        <v>181</v>
      </c>
      <c r="AS19" s="105">
        <v>63</v>
      </c>
    </row>
    <row r="20" spans="1:45" ht="15.6" x14ac:dyDescent="0.3">
      <c r="A20" s="1"/>
      <c r="B20" s="1" t="s">
        <v>76</v>
      </c>
      <c r="C20" s="1"/>
      <c r="D20" s="1"/>
      <c r="E20" s="1"/>
      <c r="F20" s="1"/>
      <c r="G20" s="17"/>
      <c r="H20" s="17"/>
      <c r="I20" s="26">
        <v>1</v>
      </c>
      <c r="J20" s="27" t="s">
        <v>77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105">
        <v>191</v>
      </c>
      <c r="AS20" s="105">
        <v>64</v>
      </c>
    </row>
    <row r="21" spans="1:45" ht="15.6" x14ac:dyDescent="0.3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105">
        <v>72</v>
      </c>
    </row>
    <row r="22" spans="1:45" ht="15.6" x14ac:dyDescent="0.3">
      <c r="A22" s="1" t="s">
        <v>247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84">
        <v>185827</v>
      </c>
      <c r="Q22" s="184"/>
      <c r="R22" s="184"/>
      <c r="S22" s="13" t="s">
        <v>122</v>
      </c>
      <c r="T22" s="25"/>
      <c r="U22" s="25"/>
      <c r="V22" s="1"/>
      <c r="W22" s="268">
        <v>44621</v>
      </c>
      <c r="X22" s="268"/>
      <c r="Y22" s="268"/>
      <c r="AS22" s="105">
        <v>73</v>
      </c>
    </row>
    <row r="23" spans="1:45" ht="15.6" x14ac:dyDescent="0.3">
      <c r="A23" s="1"/>
      <c r="B23" s="1" t="s">
        <v>76</v>
      </c>
      <c r="C23" s="1"/>
      <c r="D23" s="1"/>
      <c r="E23" s="1"/>
      <c r="F23" s="1"/>
      <c r="G23" s="17"/>
      <c r="H23" s="17"/>
      <c r="I23" s="26">
        <v>1</v>
      </c>
      <c r="J23" s="27" t="s">
        <v>77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30"/>
      <c r="X23" s="30"/>
      <c r="AS23" s="105">
        <v>74</v>
      </c>
    </row>
    <row r="24" spans="1:45" ht="15.6" x14ac:dyDescent="0.3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30"/>
      <c r="X24" s="30"/>
      <c r="AS24" s="105">
        <v>82</v>
      </c>
    </row>
    <row r="25" spans="1:45" ht="15.6" x14ac:dyDescent="0.3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30"/>
      <c r="X25" s="30"/>
      <c r="AS25" s="105">
        <v>83</v>
      </c>
    </row>
    <row r="26" spans="1:45" ht="15.6" x14ac:dyDescent="0.3">
      <c r="A26" s="44" t="s">
        <v>170</v>
      </c>
      <c r="B26" s="10"/>
      <c r="C26" s="1"/>
      <c r="D26" s="1"/>
      <c r="E26" s="1"/>
      <c r="F26" s="1"/>
      <c r="G26" s="16"/>
      <c r="H26" s="16"/>
      <c r="L26" s="27"/>
      <c r="M26" s="63"/>
      <c r="N26" s="27"/>
      <c r="O26" s="27"/>
      <c r="AS26" s="105">
        <v>84</v>
      </c>
    </row>
    <row r="27" spans="1:45" ht="15.6" x14ac:dyDescent="0.3">
      <c r="A27" s="44" t="s">
        <v>171</v>
      </c>
      <c r="B27" s="10"/>
      <c r="C27" s="1"/>
      <c r="D27" s="1"/>
      <c r="E27" s="1"/>
      <c r="F27" s="1"/>
      <c r="G27" s="16"/>
      <c r="H27" s="16"/>
      <c r="M27" s="63"/>
      <c r="N27" s="27"/>
      <c r="O27" s="27"/>
      <c r="AS27" s="105">
        <v>92</v>
      </c>
    </row>
    <row r="28" spans="1:45" ht="15.6" x14ac:dyDescent="0.3">
      <c r="A28" s="44" t="s">
        <v>170</v>
      </c>
      <c r="B28" s="10"/>
      <c r="C28" s="1"/>
      <c r="D28" s="1"/>
      <c r="E28" s="1"/>
      <c r="F28" s="1"/>
      <c r="G28" s="16"/>
      <c r="H28" s="16"/>
      <c r="K28" s="63"/>
      <c r="M28" s="63"/>
      <c r="N28" s="27"/>
      <c r="O28" s="27"/>
      <c r="AS28" s="105">
        <v>93</v>
      </c>
    </row>
    <row r="29" spans="1:45" ht="15.6" x14ac:dyDescent="0.3">
      <c r="A29" s="44" t="s">
        <v>171</v>
      </c>
      <c r="B29" s="10"/>
      <c r="C29" s="1"/>
      <c r="D29" s="1"/>
      <c r="E29" s="1"/>
      <c r="F29" s="1"/>
      <c r="G29" s="16"/>
      <c r="H29" s="16"/>
      <c r="K29" s="63"/>
      <c r="M29" s="63"/>
      <c r="N29" s="27"/>
      <c r="O29" s="27"/>
      <c r="AS29" s="105">
        <v>94</v>
      </c>
    </row>
    <row r="30" spans="1:45" ht="15.6" x14ac:dyDescent="0.3">
      <c r="A30" s="44" t="s">
        <v>172</v>
      </c>
      <c r="B30" s="1"/>
      <c r="C30" s="1"/>
      <c r="D30" s="1"/>
      <c r="E30" s="1"/>
      <c r="F30" s="54"/>
      <c r="G30" s="45"/>
      <c r="H30" s="45"/>
      <c r="K30" s="63"/>
      <c r="M30" s="63"/>
      <c r="N30" s="27"/>
      <c r="O30" s="27"/>
      <c r="AS30" s="105">
        <v>102</v>
      </c>
    </row>
    <row r="31" spans="1:45" ht="15.6" x14ac:dyDescent="0.3">
      <c r="A31" s="38"/>
      <c r="B31" s="38"/>
      <c r="C31" s="38"/>
      <c r="D31" s="38"/>
      <c r="E31" s="38"/>
      <c r="F31" s="56"/>
      <c r="G31" s="48"/>
      <c r="H31" s="48"/>
      <c r="K31" s="63"/>
      <c r="M31" s="63"/>
      <c r="N31" s="27"/>
      <c r="O31" s="27"/>
      <c r="AS31" s="105">
        <v>103</v>
      </c>
    </row>
    <row r="32" spans="1:45" ht="15" customHeight="1" x14ac:dyDescent="0.3">
      <c r="A32" s="65"/>
      <c r="B32" s="1"/>
      <c r="C32" s="1"/>
      <c r="D32" s="1"/>
      <c r="E32" s="1"/>
      <c r="F32" s="54"/>
      <c r="G32" s="45"/>
      <c r="H32" s="45"/>
      <c r="K32" s="63"/>
      <c r="M32" s="63"/>
      <c r="N32" s="27"/>
      <c r="O32" s="27"/>
      <c r="AS32" s="105">
        <v>104</v>
      </c>
    </row>
    <row r="33" spans="1:45" ht="15.6" x14ac:dyDescent="0.3">
      <c r="A33" s="1" t="s">
        <v>173</v>
      </c>
      <c r="B33" s="10"/>
      <c r="C33" s="1"/>
      <c r="D33" s="1"/>
      <c r="E33" s="1"/>
      <c r="F33" s="1"/>
      <c r="G33" s="16"/>
      <c r="H33" s="16"/>
      <c r="K33" s="63"/>
      <c r="M33" s="63"/>
      <c r="N33" s="27"/>
      <c r="O33" s="27"/>
      <c r="AS33" s="105">
        <v>122</v>
      </c>
    </row>
    <row r="34" spans="1:45" ht="15.6" x14ac:dyDescent="0.3">
      <c r="A34" s="1"/>
      <c r="B34" s="1"/>
      <c r="C34" s="1"/>
      <c r="D34" s="1"/>
      <c r="E34" s="1"/>
      <c r="F34" s="45"/>
      <c r="G34" s="45"/>
      <c r="H34" s="45"/>
      <c r="K34" s="63"/>
      <c r="M34" s="63"/>
      <c r="N34" s="27"/>
      <c r="O34" s="27"/>
      <c r="AS34" s="105">
        <v>123</v>
      </c>
    </row>
    <row r="35" spans="1:45" ht="15.6" x14ac:dyDescent="0.3">
      <c r="A35" s="1" t="s">
        <v>193</v>
      </c>
      <c r="B35" s="10"/>
      <c r="C35" s="1"/>
      <c r="D35" s="1"/>
      <c r="E35" s="1"/>
      <c r="F35" s="1"/>
      <c r="G35" s="10"/>
      <c r="H35" s="10"/>
      <c r="I35" s="10"/>
      <c r="J35" s="10"/>
      <c r="K35" s="10"/>
      <c r="L35" s="10"/>
      <c r="M35" s="10"/>
      <c r="N35" s="249"/>
      <c r="O35" s="249"/>
      <c r="P35" s="249"/>
      <c r="Q35" s="87"/>
      <c r="S35" s="28"/>
      <c r="T35" s="30"/>
      <c r="AS35" s="105">
        <v>124</v>
      </c>
    </row>
    <row r="36" spans="1:45" ht="15.6" x14ac:dyDescent="0.3">
      <c r="A36" s="1"/>
      <c r="B36" s="1"/>
      <c r="C36" s="1"/>
      <c r="D36" s="1"/>
      <c r="E36" s="1"/>
      <c r="F36" s="249"/>
      <c r="G36" s="249"/>
      <c r="H36" s="249"/>
      <c r="I36" s="249"/>
      <c r="J36" s="10"/>
      <c r="K36" s="1"/>
      <c r="L36" s="1"/>
      <c r="M36" s="1"/>
      <c r="N36" s="1"/>
      <c r="O36" s="1"/>
      <c r="P36" s="10"/>
      <c r="Q36" s="10"/>
      <c r="R36" s="14"/>
      <c r="S36" s="1"/>
      <c r="T36" s="30"/>
      <c r="AS36" s="105">
        <v>132</v>
      </c>
    </row>
    <row r="37" spans="1:45" ht="15.6" x14ac:dyDescent="0.3">
      <c r="A37" s="38"/>
      <c r="B37" s="38"/>
      <c r="C37" s="38"/>
      <c r="D37" s="38"/>
      <c r="E37" s="38"/>
      <c r="F37" s="56"/>
      <c r="G37" s="48"/>
      <c r="H37" s="48"/>
      <c r="K37" s="63"/>
      <c r="M37" s="63"/>
      <c r="N37" s="27"/>
      <c r="O37" s="27"/>
      <c r="AS37" s="105">
        <v>133</v>
      </c>
    </row>
    <row r="38" spans="1:45" ht="15.6" x14ac:dyDescent="0.3">
      <c r="A38" s="250" t="s">
        <v>145</v>
      </c>
      <c r="B38" s="250"/>
      <c r="C38" s="250"/>
      <c r="D38" s="250"/>
      <c r="E38" s="251" t="s">
        <v>216</v>
      </c>
      <c r="F38" s="251"/>
      <c r="G38" s="251"/>
      <c r="H38" s="251"/>
      <c r="I38" s="251"/>
      <c r="J38" s="88" t="s">
        <v>146</v>
      </c>
      <c r="K38" s="88"/>
      <c r="L38" s="262" t="s">
        <v>224</v>
      </c>
      <c r="M38" s="262"/>
      <c r="N38" s="262"/>
      <c r="O38" s="91" t="s">
        <v>147</v>
      </c>
      <c r="P38" s="88"/>
      <c r="Q38" s="88" t="s">
        <v>148</v>
      </c>
      <c r="R38" s="88"/>
      <c r="S38" s="88"/>
      <c r="T38" s="88"/>
      <c r="U38" s="88"/>
      <c r="V38" s="88"/>
      <c r="W38" s="88"/>
      <c r="X38" s="88"/>
      <c r="Y38" s="88"/>
      <c r="AS38" s="105">
        <v>134</v>
      </c>
    </row>
    <row r="39" spans="1:45" ht="15.6" x14ac:dyDescent="0.3">
      <c r="A39" s="92"/>
      <c r="B39" s="91" t="s">
        <v>217</v>
      </c>
      <c r="C39" s="88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AS39" s="105">
        <v>142</v>
      </c>
    </row>
    <row r="40" spans="1:45" ht="15.6" x14ac:dyDescent="0.3">
      <c r="A40" s="92"/>
      <c r="B40" s="91" t="s">
        <v>218</v>
      </c>
      <c r="C40" s="88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AS40" s="105">
        <v>143</v>
      </c>
    </row>
    <row r="41" spans="1:45" ht="15.6" x14ac:dyDescent="0.3">
      <c r="A41" s="88" t="s">
        <v>196</v>
      </c>
      <c r="B41" s="89">
        <v>1</v>
      </c>
      <c r="C41" s="88" t="s">
        <v>197</v>
      </c>
      <c r="D41" s="88"/>
      <c r="E41" s="88"/>
      <c r="F41" s="244" t="s">
        <v>198</v>
      </c>
      <c r="G41" s="244"/>
      <c r="H41" s="244"/>
      <c r="I41" s="244"/>
      <c r="J41" s="244"/>
      <c r="K41" s="88" t="s">
        <v>199</v>
      </c>
      <c r="L41" s="244" t="s">
        <v>200</v>
      </c>
      <c r="M41" s="244"/>
      <c r="N41" s="244"/>
      <c r="O41" s="90"/>
      <c r="P41" s="91"/>
      <c r="Q41" s="88"/>
      <c r="R41" s="88"/>
      <c r="S41" s="88"/>
      <c r="T41" s="88"/>
      <c r="U41" s="88"/>
      <c r="V41" s="88"/>
      <c r="W41" s="88"/>
      <c r="X41" s="88"/>
      <c r="Y41" s="88"/>
      <c r="AS41" s="105">
        <v>144</v>
      </c>
    </row>
    <row r="42" spans="1:45" ht="15.6" x14ac:dyDescent="0.3">
      <c r="A42" s="88" t="s">
        <v>196</v>
      </c>
      <c r="B42" s="89">
        <v>1</v>
      </c>
      <c r="C42" s="88" t="s">
        <v>201</v>
      </c>
      <c r="D42" s="88"/>
      <c r="E42" s="88"/>
      <c r="F42" s="244" t="s">
        <v>202</v>
      </c>
      <c r="G42" s="244"/>
      <c r="H42" s="244"/>
      <c r="I42" s="244"/>
      <c r="J42" s="244"/>
      <c r="K42" s="88" t="s">
        <v>199</v>
      </c>
      <c r="L42" s="244" t="s">
        <v>200</v>
      </c>
      <c r="M42" s="244"/>
      <c r="N42" s="244"/>
      <c r="O42" s="90"/>
      <c r="P42" s="91"/>
      <c r="Q42" s="88"/>
      <c r="R42" s="88"/>
      <c r="S42" s="88"/>
      <c r="T42" s="88"/>
      <c r="U42" s="88"/>
      <c r="V42" s="88"/>
      <c r="W42" s="88"/>
      <c r="X42" s="88"/>
      <c r="Y42" s="88"/>
      <c r="AS42" s="105">
        <v>152</v>
      </c>
    </row>
    <row r="43" spans="1:45" x14ac:dyDescent="0.3">
      <c r="A43" s="252" t="s">
        <v>203</v>
      </c>
      <c r="B43" s="254" t="s">
        <v>204</v>
      </c>
      <c r="C43" s="254"/>
      <c r="D43" s="254"/>
      <c r="E43" s="254"/>
      <c r="F43" s="255" t="s">
        <v>205</v>
      </c>
      <c r="G43" s="255"/>
      <c r="H43" s="255"/>
      <c r="I43" s="254" t="s">
        <v>206</v>
      </c>
      <c r="J43" s="254"/>
      <c r="K43" s="254"/>
      <c r="L43" s="254"/>
      <c r="M43" s="257" t="s">
        <v>207</v>
      </c>
      <c r="N43" s="257"/>
      <c r="O43" s="257"/>
      <c r="P43" s="258"/>
      <c r="Q43" s="261" t="s">
        <v>208</v>
      </c>
      <c r="R43" s="261"/>
      <c r="S43" s="261"/>
      <c r="T43" s="261"/>
      <c r="U43" s="261" t="s">
        <v>209</v>
      </c>
      <c r="V43" s="261"/>
      <c r="W43" s="261"/>
      <c r="X43" s="261"/>
      <c r="Y43" s="261"/>
    </row>
    <row r="44" spans="1:45" x14ac:dyDescent="0.3">
      <c r="A44" s="253"/>
      <c r="B44" s="254"/>
      <c r="C44" s="254"/>
      <c r="D44" s="254"/>
      <c r="E44" s="254"/>
      <c r="F44" s="256"/>
      <c r="G44" s="256"/>
      <c r="H44" s="256"/>
      <c r="I44" s="254"/>
      <c r="J44" s="254"/>
      <c r="K44" s="254"/>
      <c r="L44" s="254"/>
      <c r="M44" s="259"/>
      <c r="N44" s="259"/>
      <c r="O44" s="259"/>
      <c r="P44" s="260"/>
      <c r="Q44" s="261"/>
      <c r="R44" s="261"/>
      <c r="S44" s="261"/>
      <c r="T44" s="261"/>
      <c r="U44" s="261"/>
      <c r="V44" s="261"/>
      <c r="W44" s="261"/>
      <c r="X44" s="261"/>
      <c r="Y44" s="261"/>
    </row>
    <row r="45" spans="1:45" x14ac:dyDescent="0.3">
      <c r="A45" s="261">
        <v>1</v>
      </c>
      <c r="B45" s="254" t="s">
        <v>210</v>
      </c>
      <c r="C45" s="254"/>
      <c r="D45" s="254"/>
      <c r="E45" s="254"/>
      <c r="F45" s="254" t="s">
        <v>225</v>
      </c>
      <c r="G45" s="254"/>
      <c r="H45" s="254"/>
      <c r="I45" s="254" t="s">
        <v>211</v>
      </c>
      <c r="J45" s="254"/>
      <c r="K45" s="254"/>
      <c r="L45" s="254"/>
      <c r="M45" s="254" t="s">
        <v>212</v>
      </c>
      <c r="N45" s="254"/>
      <c r="O45" s="254"/>
      <c r="P45" s="254"/>
      <c r="Q45" s="254" t="s">
        <v>48</v>
      </c>
      <c r="R45" s="254"/>
      <c r="S45" s="254"/>
      <c r="T45" s="254"/>
      <c r="U45" s="254" t="s">
        <v>213</v>
      </c>
      <c r="V45" s="254"/>
      <c r="W45" s="254"/>
      <c r="X45" s="254"/>
      <c r="Y45" s="254"/>
    </row>
    <row r="46" spans="1:45" x14ac:dyDescent="0.3">
      <c r="A46" s="261"/>
      <c r="B46" s="254"/>
      <c r="C46" s="254"/>
      <c r="D46" s="254"/>
      <c r="E46" s="254"/>
      <c r="F46" s="254"/>
      <c r="G46" s="254"/>
      <c r="H46" s="254"/>
      <c r="I46" s="254"/>
      <c r="J46" s="254"/>
      <c r="K46" s="254"/>
      <c r="L46" s="254"/>
      <c r="M46" s="254"/>
      <c r="N46" s="254"/>
      <c r="O46" s="254"/>
      <c r="P46" s="254"/>
      <c r="Q46" s="254"/>
      <c r="R46" s="254"/>
      <c r="S46" s="254"/>
      <c r="T46" s="254"/>
      <c r="U46" s="254"/>
      <c r="V46" s="254"/>
      <c r="W46" s="254"/>
      <c r="X46" s="254"/>
      <c r="Y46" s="254"/>
    </row>
    <row r="47" spans="1:45" x14ac:dyDescent="0.3">
      <c r="A47" s="261"/>
      <c r="B47" s="254"/>
      <c r="C47" s="254"/>
      <c r="D47" s="254"/>
      <c r="E47" s="254"/>
      <c r="F47" s="254"/>
      <c r="G47" s="254"/>
      <c r="H47" s="254"/>
      <c r="I47" s="254"/>
      <c r="J47" s="254"/>
      <c r="K47" s="254"/>
      <c r="L47" s="254"/>
      <c r="M47" s="254"/>
      <c r="N47" s="254"/>
      <c r="O47" s="254"/>
      <c r="P47" s="254"/>
      <c r="Q47" s="254"/>
      <c r="R47" s="254"/>
      <c r="S47" s="254"/>
      <c r="T47" s="254"/>
      <c r="U47" s="254"/>
      <c r="V47" s="254"/>
      <c r="W47" s="254"/>
      <c r="X47" s="254"/>
      <c r="Y47" s="254"/>
    </row>
    <row r="48" spans="1:45" x14ac:dyDescent="0.3">
      <c r="A48" s="261">
        <v>2</v>
      </c>
      <c r="B48" s="254" t="s">
        <v>219</v>
      </c>
      <c r="C48" s="254"/>
      <c r="D48" s="254"/>
      <c r="E48" s="254"/>
      <c r="F48" s="254" t="s">
        <v>220</v>
      </c>
      <c r="G48" s="254"/>
      <c r="H48" s="254"/>
      <c r="I48" s="254" t="s">
        <v>221</v>
      </c>
      <c r="J48" s="254"/>
      <c r="K48" s="254"/>
      <c r="L48" s="254"/>
      <c r="M48" s="254" t="s">
        <v>222</v>
      </c>
      <c r="N48" s="254"/>
      <c r="O48" s="254"/>
      <c r="P48" s="254"/>
      <c r="Q48" s="254" t="s">
        <v>47</v>
      </c>
      <c r="R48" s="254"/>
      <c r="S48" s="254"/>
      <c r="T48" s="254"/>
      <c r="U48" s="254" t="s">
        <v>223</v>
      </c>
      <c r="V48" s="254"/>
      <c r="W48" s="254"/>
      <c r="X48" s="254"/>
      <c r="Y48" s="254"/>
    </row>
    <row r="49" spans="1:25" x14ac:dyDescent="0.3">
      <c r="A49" s="261"/>
      <c r="B49" s="254"/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4"/>
      <c r="W49" s="254"/>
      <c r="X49" s="254"/>
      <c r="Y49" s="254"/>
    </row>
    <row r="50" spans="1:25" x14ac:dyDescent="0.3">
      <c r="A50" s="261"/>
      <c r="B50" s="254"/>
      <c r="C50" s="254"/>
      <c r="D50" s="254"/>
      <c r="E50" s="254"/>
      <c r="F50" s="254"/>
      <c r="G50" s="254"/>
      <c r="H50" s="254"/>
      <c r="I50" s="254"/>
      <c r="J50" s="254"/>
      <c r="K50" s="254"/>
      <c r="L50" s="254"/>
      <c r="M50" s="254"/>
      <c r="N50" s="254"/>
      <c r="O50" s="254"/>
      <c r="P50" s="254"/>
      <c r="Q50" s="254"/>
      <c r="R50" s="254"/>
      <c r="S50" s="254"/>
      <c r="T50" s="254"/>
      <c r="U50" s="254"/>
      <c r="V50" s="254"/>
      <c r="W50" s="254"/>
      <c r="X50" s="254"/>
      <c r="Y50" s="254"/>
    </row>
    <row r="51" spans="1:25" x14ac:dyDescent="0.3">
      <c r="A51" s="261">
        <v>3</v>
      </c>
      <c r="B51" s="254" t="s">
        <v>229</v>
      </c>
      <c r="C51" s="254"/>
      <c r="D51" s="254"/>
      <c r="E51" s="254"/>
      <c r="F51" s="254" t="s">
        <v>230</v>
      </c>
      <c r="G51" s="254"/>
      <c r="H51" s="254"/>
      <c r="I51" s="254" t="s">
        <v>227</v>
      </c>
      <c r="J51" s="254"/>
      <c r="K51" s="254"/>
      <c r="L51" s="254"/>
      <c r="M51" s="254" t="s">
        <v>231</v>
      </c>
      <c r="N51" s="254"/>
      <c r="O51" s="254"/>
      <c r="P51" s="254"/>
      <c r="Q51" s="254" t="s">
        <v>50</v>
      </c>
      <c r="R51" s="254"/>
      <c r="S51" s="254"/>
      <c r="T51" s="254"/>
      <c r="U51" s="254" t="s">
        <v>228</v>
      </c>
      <c r="V51" s="254"/>
      <c r="W51" s="254"/>
      <c r="X51" s="254"/>
      <c r="Y51" s="254"/>
    </row>
    <row r="52" spans="1:25" x14ac:dyDescent="0.3">
      <c r="A52" s="261"/>
      <c r="B52" s="254"/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  <c r="X52" s="254"/>
      <c r="Y52" s="254"/>
    </row>
    <row r="53" spans="1:25" x14ac:dyDescent="0.3">
      <c r="A53" s="261"/>
      <c r="B53" s="254"/>
      <c r="C53" s="254"/>
      <c r="D53" s="254"/>
      <c r="E53" s="254"/>
      <c r="F53" s="254"/>
      <c r="G53" s="254"/>
      <c r="H53" s="254"/>
      <c r="I53" s="254"/>
      <c r="J53" s="254"/>
      <c r="K53" s="254"/>
      <c r="L53" s="254"/>
      <c r="M53" s="254"/>
      <c r="N53" s="254"/>
      <c r="O53" s="254"/>
      <c r="P53" s="254"/>
      <c r="Q53" s="254"/>
      <c r="R53" s="254"/>
      <c r="S53" s="254"/>
      <c r="T53" s="254"/>
      <c r="U53" s="254"/>
      <c r="V53" s="254"/>
      <c r="W53" s="254"/>
      <c r="X53" s="254"/>
      <c r="Y53" s="254"/>
    </row>
    <row r="54" spans="1:25" x14ac:dyDescent="0.3">
      <c r="A54" s="261">
        <v>4</v>
      </c>
      <c r="B54" s="254" t="s">
        <v>214</v>
      </c>
      <c r="C54" s="254"/>
      <c r="D54" s="254"/>
      <c r="E54" s="254"/>
      <c r="F54" s="254" t="s">
        <v>215</v>
      </c>
      <c r="G54" s="254"/>
      <c r="H54" s="254"/>
      <c r="I54" s="254" t="s">
        <v>227</v>
      </c>
      <c r="J54" s="254"/>
      <c r="K54" s="254"/>
      <c r="L54" s="254"/>
      <c r="M54" s="254" t="s">
        <v>226</v>
      </c>
      <c r="N54" s="254"/>
      <c r="O54" s="254"/>
      <c r="P54" s="254"/>
      <c r="Q54" s="254" t="s">
        <v>50</v>
      </c>
      <c r="R54" s="254"/>
      <c r="S54" s="254"/>
      <c r="T54" s="254"/>
      <c r="U54" s="254" t="s">
        <v>228</v>
      </c>
      <c r="V54" s="254"/>
      <c r="W54" s="254"/>
      <c r="X54" s="254"/>
      <c r="Y54" s="254"/>
    </row>
    <row r="55" spans="1:25" x14ac:dyDescent="0.3">
      <c r="A55" s="261"/>
      <c r="B55" s="254"/>
      <c r="C55" s="254"/>
      <c r="D55" s="254"/>
      <c r="E55" s="254"/>
      <c r="F55" s="254"/>
      <c r="G55" s="254"/>
      <c r="H55" s="254"/>
      <c r="I55" s="254"/>
      <c r="J55" s="254"/>
      <c r="K55" s="254"/>
      <c r="L55" s="254"/>
      <c r="M55" s="254"/>
      <c r="N55" s="254"/>
      <c r="O55" s="254"/>
      <c r="P55" s="254"/>
      <c r="Q55" s="254"/>
      <c r="R55" s="254"/>
      <c r="S55" s="254"/>
      <c r="T55" s="254"/>
      <c r="U55" s="254"/>
      <c r="V55" s="254"/>
      <c r="W55" s="254"/>
      <c r="X55" s="254"/>
      <c r="Y55" s="254"/>
    </row>
    <row r="56" spans="1:25" x14ac:dyDescent="0.3">
      <c r="A56" s="261"/>
      <c r="B56" s="254"/>
      <c r="C56" s="254"/>
      <c r="D56" s="254"/>
      <c r="E56" s="254"/>
      <c r="F56" s="254"/>
      <c r="G56" s="254"/>
      <c r="H56" s="254"/>
      <c r="I56" s="254"/>
      <c r="J56" s="254"/>
      <c r="K56" s="254"/>
      <c r="L56" s="254"/>
      <c r="M56" s="254"/>
      <c r="N56" s="254"/>
      <c r="O56" s="254"/>
      <c r="P56" s="254"/>
      <c r="Q56" s="254"/>
      <c r="R56" s="254"/>
      <c r="S56" s="254"/>
      <c r="T56" s="254"/>
      <c r="U56" s="254"/>
      <c r="V56" s="254"/>
      <c r="W56" s="254"/>
      <c r="X56" s="254"/>
      <c r="Y56" s="254"/>
    </row>
    <row r="57" spans="1:25" x14ac:dyDescent="0.3">
      <c r="A57" s="261">
        <v>5</v>
      </c>
      <c r="B57" s="254" t="s">
        <v>232</v>
      </c>
      <c r="C57" s="254"/>
      <c r="D57" s="254"/>
      <c r="E57" s="254"/>
      <c r="F57" s="254" t="s">
        <v>233</v>
      </c>
      <c r="G57" s="254"/>
      <c r="H57" s="254"/>
      <c r="I57" s="254" t="s">
        <v>227</v>
      </c>
      <c r="J57" s="254"/>
      <c r="K57" s="254"/>
      <c r="L57" s="254"/>
      <c r="M57" s="254" t="s">
        <v>234</v>
      </c>
      <c r="N57" s="254"/>
      <c r="O57" s="254"/>
      <c r="P57" s="254"/>
      <c r="Q57" s="254" t="s">
        <v>235</v>
      </c>
      <c r="R57" s="254"/>
      <c r="S57" s="254"/>
      <c r="T57" s="254"/>
      <c r="U57" s="254" t="s">
        <v>236</v>
      </c>
      <c r="V57" s="254"/>
      <c r="W57" s="254"/>
      <c r="X57" s="254"/>
      <c r="Y57" s="254"/>
    </row>
    <row r="58" spans="1:25" x14ac:dyDescent="0.3">
      <c r="A58" s="261"/>
      <c r="B58" s="254"/>
      <c r="C58" s="254"/>
      <c r="D58" s="254"/>
      <c r="E58" s="254"/>
      <c r="F58" s="254"/>
      <c r="G58" s="254"/>
      <c r="H58" s="254"/>
      <c r="I58" s="254"/>
      <c r="J58" s="254"/>
      <c r="K58" s="254"/>
      <c r="L58" s="254"/>
      <c r="M58" s="254"/>
      <c r="N58" s="254"/>
      <c r="O58" s="254"/>
      <c r="P58" s="254"/>
      <c r="Q58" s="254"/>
      <c r="R58" s="254"/>
      <c r="S58" s="254"/>
      <c r="T58" s="254"/>
      <c r="U58" s="254"/>
      <c r="V58" s="254"/>
      <c r="W58" s="254"/>
      <c r="X58" s="254"/>
      <c r="Y58" s="254"/>
    </row>
    <row r="59" spans="1:25" x14ac:dyDescent="0.3">
      <c r="A59" s="261"/>
      <c r="B59" s="254"/>
      <c r="C59" s="254"/>
      <c r="D59" s="254"/>
      <c r="E59" s="254"/>
      <c r="F59" s="254"/>
      <c r="G59" s="254"/>
      <c r="H59" s="254"/>
      <c r="I59" s="254"/>
      <c r="J59" s="254"/>
      <c r="K59" s="254"/>
      <c r="L59" s="254"/>
      <c r="M59" s="254"/>
      <c r="N59" s="254"/>
      <c r="O59" s="254"/>
      <c r="P59" s="254"/>
      <c r="Q59" s="254"/>
      <c r="R59" s="254"/>
      <c r="S59" s="254"/>
      <c r="T59" s="254"/>
      <c r="U59" s="254"/>
      <c r="V59" s="254"/>
      <c r="W59" s="254"/>
      <c r="X59" s="254"/>
      <c r="Y59" s="254"/>
    </row>
    <row r="60" spans="1:25" ht="15" customHeight="1" x14ac:dyDescent="0.3">
      <c r="A60" s="261">
        <v>6</v>
      </c>
      <c r="B60" s="254" t="s">
        <v>237</v>
      </c>
      <c r="C60" s="254"/>
      <c r="D60" s="254"/>
      <c r="E60" s="254"/>
      <c r="F60" s="263" t="s">
        <v>238</v>
      </c>
      <c r="G60" s="257"/>
      <c r="H60" s="258"/>
      <c r="I60" s="263" t="s">
        <v>239</v>
      </c>
      <c r="J60" s="257"/>
      <c r="K60" s="257"/>
      <c r="L60" s="258"/>
      <c r="M60" s="263" t="s">
        <v>240</v>
      </c>
      <c r="N60" s="257"/>
      <c r="O60" s="257"/>
      <c r="P60" s="258"/>
      <c r="Q60" s="263" t="s">
        <v>43</v>
      </c>
      <c r="R60" s="257"/>
      <c r="S60" s="257"/>
      <c r="T60" s="258"/>
      <c r="U60" s="263" t="s">
        <v>241</v>
      </c>
      <c r="V60" s="257"/>
      <c r="W60" s="257"/>
      <c r="X60" s="257"/>
      <c r="Y60" s="258"/>
    </row>
    <row r="61" spans="1:25" x14ac:dyDescent="0.3">
      <c r="A61" s="261"/>
      <c r="B61" s="254"/>
      <c r="C61" s="254"/>
      <c r="D61" s="254"/>
      <c r="E61" s="254"/>
      <c r="F61" s="264"/>
      <c r="G61" s="265"/>
      <c r="H61" s="266"/>
      <c r="I61" s="264"/>
      <c r="J61" s="265"/>
      <c r="K61" s="265"/>
      <c r="L61" s="266"/>
      <c r="M61" s="264"/>
      <c r="N61" s="265"/>
      <c r="O61" s="265"/>
      <c r="P61" s="266"/>
      <c r="Q61" s="264"/>
      <c r="R61" s="265"/>
      <c r="S61" s="265"/>
      <c r="T61" s="266"/>
      <c r="U61" s="264"/>
      <c r="V61" s="265"/>
      <c r="W61" s="265"/>
      <c r="X61" s="265"/>
      <c r="Y61" s="266"/>
    </row>
    <row r="62" spans="1:25" x14ac:dyDescent="0.3">
      <c r="A62" s="261"/>
      <c r="B62" s="254"/>
      <c r="C62" s="254"/>
      <c r="D62" s="254"/>
      <c r="E62" s="254"/>
      <c r="F62" s="267"/>
      <c r="G62" s="259"/>
      <c r="H62" s="260"/>
      <c r="I62" s="267"/>
      <c r="J62" s="259"/>
      <c r="K62" s="259"/>
      <c r="L62" s="260"/>
      <c r="M62" s="267"/>
      <c r="N62" s="259"/>
      <c r="O62" s="259"/>
      <c r="P62" s="260"/>
      <c r="Q62" s="267"/>
      <c r="R62" s="259"/>
      <c r="S62" s="259"/>
      <c r="T62" s="260"/>
      <c r="U62" s="267"/>
      <c r="V62" s="259"/>
      <c r="W62" s="259"/>
      <c r="X62" s="259"/>
      <c r="Y62" s="260"/>
    </row>
  </sheetData>
  <sortState ref="M2:M37">
    <sortCondition ref="M2"/>
  </sortState>
  <mergeCells count="65">
    <mergeCell ref="T19:V19"/>
    <mergeCell ref="P22:R22"/>
    <mergeCell ref="W22:Y22"/>
    <mergeCell ref="Q6:S6"/>
    <mergeCell ref="F7:H7"/>
    <mergeCell ref="Q60:T62"/>
    <mergeCell ref="U60:Y62"/>
    <mergeCell ref="A60:A62"/>
    <mergeCell ref="B60:E62"/>
    <mergeCell ref="F60:H62"/>
    <mergeCell ref="I60:L62"/>
    <mergeCell ref="M60:P62"/>
    <mergeCell ref="Q54:T56"/>
    <mergeCell ref="U54:Y56"/>
    <mergeCell ref="A57:A59"/>
    <mergeCell ref="B57:E59"/>
    <mergeCell ref="F57:H59"/>
    <mergeCell ref="I57:L59"/>
    <mergeCell ref="M57:P59"/>
    <mergeCell ref="Q57:T59"/>
    <mergeCell ref="U57:Y59"/>
    <mergeCell ref="A54:A56"/>
    <mergeCell ref="B54:E56"/>
    <mergeCell ref="F54:H56"/>
    <mergeCell ref="I54:L56"/>
    <mergeCell ref="M54:P56"/>
    <mergeCell ref="Q48:T50"/>
    <mergeCell ref="U48:Y50"/>
    <mergeCell ref="L38:N38"/>
    <mergeCell ref="A51:A53"/>
    <mergeCell ref="B51:E53"/>
    <mergeCell ref="F51:H53"/>
    <mergeCell ref="I51:L53"/>
    <mergeCell ref="M51:P53"/>
    <mergeCell ref="Q51:T53"/>
    <mergeCell ref="U51:Y53"/>
    <mergeCell ref="A48:A50"/>
    <mergeCell ref="B48:E50"/>
    <mergeCell ref="F48:H50"/>
    <mergeCell ref="I48:L50"/>
    <mergeCell ref="M48:P50"/>
    <mergeCell ref="Q43:T44"/>
    <mergeCell ref="U43:Y44"/>
    <mergeCell ref="A45:A47"/>
    <mergeCell ref="B45:E47"/>
    <mergeCell ref="F45:H47"/>
    <mergeCell ref="I45:L47"/>
    <mergeCell ref="M45:P47"/>
    <mergeCell ref="Q45:T47"/>
    <mergeCell ref="U45:Y47"/>
    <mergeCell ref="F41:J41"/>
    <mergeCell ref="L41:N41"/>
    <mergeCell ref="F42:J42"/>
    <mergeCell ref="L42:N42"/>
    <mergeCell ref="A43:A44"/>
    <mergeCell ref="B43:E44"/>
    <mergeCell ref="F43:H44"/>
    <mergeCell ref="I43:L44"/>
    <mergeCell ref="M43:P44"/>
    <mergeCell ref="Q3:S3"/>
    <mergeCell ref="N35:P35"/>
    <mergeCell ref="F36:I36"/>
    <mergeCell ref="A38:D38"/>
    <mergeCell ref="E38:I38"/>
    <mergeCell ref="M19:O19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2"/>
  <sheetViews>
    <sheetView workbookViewId="0">
      <selection activeCell="A7" sqref="A7:V8"/>
    </sheetView>
  </sheetViews>
  <sheetFormatPr defaultRowHeight="14.4" x14ac:dyDescent="0.3"/>
  <cols>
    <col min="1" max="28" width="3.6640625" customWidth="1"/>
  </cols>
  <sheetData>
    <row r="3" spans="1:28" ht="15.6" x14ac:dyDescent="0.3">
      <c r="A3" s="108" t="s">
        <v>74</v>
      </c>
      <c r="B3" s="108"/>
      <c r="C3" s="108"/>
      <c r="D3" s="108"/>
      <c r="E3" s="108"/>
      <c r="F3" s="108"/>
      <c r="G3" s="108"/>
      <c r="H3" s="108"/>
      <c r="I3" s="108"/>
      <c r="J3" s="108"/>
      <c r="K3" s="112"/>
      <c r="L3" s="112"/>
      <c r="M3" s="112"/>
      <c r="N3" s="108"/>
      <c r="O3" s="108"/>
      <c r="P3" s="108"/>
      <c r="Q3" s="108"/>
      <c r="R3" s="108"/>
      <c r="S3" s="108"/>
      <c r="T3" s="108"/>
      <c r="U3" s="108"/>
      <c r="V3" s="108"/>
    </row>
    <row r="4" spans="1:28" ht="15.6" x14ac:dyDescent="0.3">
      <c r="A4" s="108" t="s">
        <v>242</v>
      </c>
      <c r="B4" s="113"/>
      <c r="C4" s="112"/>
      <c r="D4" s="112"/>
      <c r="E4" s="112"/>
      <c r="F4" s="114"/>
      <c r="G4" s="114"/>
      <c r="H4" s="114"/>
      <c r="I4" s="114"/>
      <c r="J4" s="114"/>
      <c r="K4" s="114"/>
      <c r="L4" s="114"/>
      <c r="M4" s="198" t="s">
        <v>191</v>
      </c>
      <c r="N4" s="198"/>
      <c r="O4" s="198"/>
      <c r="P4" s="112" t="s">
        <v>122</v>
      </c>
      <c r="Q4" s="115"/>
      <c r="R4" s="115"/>
      <c r="S4" s="108"/>
      <c r="T4" s="199">
        <v>44470</v>
      </c>
      <c r="U4" s="199"/>
      <c r="V4" s="199"/>
    </row>
    <row r="5" spans="1:28" ht="15.6" x14ac:dyDescent="0.3">
      <c r="A5" s="108"/>
      <c r="B5" s="108" t="s">
        <v>76</v>
      </c>
      <c r="C5" s="108"/>
      <c r="D5" s="108"/>
      <c r="E5" s="108"/>
      <c r="F5" s="108"/>
      <c r="G5" s="114"/>
      <c r="H5" s="114"/>
      <c r="I5" s="116">
        <v>2</v>
      </c>
      <c r="J5" s="193" t="str">
        <f>IF(COUNTIF(ДОЗА,I5),"доза",IF(COUNTIF(ДОЗИ,I5),"дози","доз"))</f>
        <v>дози</v>
      </c>
      <c r="K5" s="193"/>
      <c r="L5" s="114"/>
      <c r="M5" s="114"/>
      <c r="N5" s="108"/>
      <c r="O5" s="117"/>
      <c r="P5" s="118"/>
      <c r="Q5" s="118"/>
      <c r="R5" s="118"/>
      <c r="S5" s="108"/>
      <c r="T5" s="108"/>
      <c r="U5" s="108"/>
      <c r="V5" s="108"/>
    </row>
    <row r="6" spans="1:28" ht="15.6" x14ac:dyDescent="0.3">
      <c r="A6" s="108"/>
      <c r="B6" s="108"/>
      <c r="C6" s="108"/>
      <c r="D6" s="108"/>
      <c r="E6" s="108"/>
      <c r="F6" s="108"/>
      <c r="G6" s="114"/>
      <c r="H6" s="114"/>
      <c r="I6" s="116"/>
      <c r="J6" s="119"/>
      <c r="K6" s="114"/>
      <c r="L6" s="114"/>
      <c r="M6" s="114"/>
      <c r="N6" s="108"/>
      <c r="O6" s="117"/>
      <c r="P6" s="118"/>
      <c r="Q6" s="118"/>
      <c r="R6" s="118"/>
      <c r="S6" s="108"/>
      <c r="T6" s="108"/>
      <c r="U6" s="108"/>
      <c r="V6" s="108"/>
    </row>
    <row r="7" spans="1:28" ht="15.6" x14ac:dyDescent="0.3">
      <c r="A7" s="108" t="s">
        <v>245</v>
      </c>
      <c r="B7" s="109"/>
      <c r="C7" s="108"/>
      <c r="D7" s="108"/>
      <c r="E7" s="108"/>
      <c r="F7" s="108"/>
      <c r="G7" s="114"/>
      <c r="H7" s="114"/>
      <c r="I7" s="114"/>
      <c r="J7" s="114"/>
      <c r="K7" s="114"/>
      <c r="L7" s="114"/>
      <c r="M7" s="269" t="s">
        <v>246</v>
      </c>
      <c r="N7" s="269"/>
      <c r="O7" s="269"/>
      <c r="P7" s="112" t="s">
        <v>122</v>
      </c>
      <c r="Q7" s="115"/>
      <c r="R7" s="115"/>
      <c r="S7" s="108"/>
      <c r="T7" s="199">
        <v>44652</v>
      </c>
      <c r="U7" s="199"/>
      <c r="V7" s="199"/>
    </row>
    <row r="8" spans="1:28" ht="15.6" x14ac:dyDescent="0.3">
      <c r="A8" s="108"/>
      <c r="B8" s="108" t="s">
        <v>76</v>
      </c>
      <c r="C8" s="108"/>
      <c r="D8" s="108"/>
      <c r="E8" s="108"/>
      <c r="F8" s="108"/>
      <c r="G8" s="114"/>
      <c r="H8" s="114"/>
      <c r="I8" s="116">
        <v>1</v>
      </c>
      <c r="J8" s="193" t="str">
        <f>IF(COUNTIF(ДОЗА,I8),"доза",IF(COUNTIF(ДОЗИ,I8),"дози","доз"))</f>
        <v>доза</v>
      </c>
      <c r="K8" s="193"/>
      <c r="L8" s="108"/>
      <c r="M8" s="108"/>
      <c r="N8" s="108"/>
      <c r="O8" s="108"/>
      <c r="P8" s="114"/>
      <c r="Q8" s="114"/>
      <c r="R8" s="116"/>
      <c r="S8" s="119"/>
      <c r="T8" s="114"/>
      <c r="U8" s="108"/>
      <c r="V8" s="108"/>
    </row>
    <row r="9" spans="1:28" ht="15.6" x14ac:dyDescent="0.3">
      <c r="A9" s="108"/>
      <c r="B9" s="108"/>
      <c r="C9" s="108"/>
      <c r="D9" s="108"/>
      <c r="E9" s="108"/>
      <c r="F9" s="108"/>
      <c r="G9" s="114"/>
      <c r="H9" s="114"/>
      <c r="I9" s="116"/>
      <c r="J9" s="126"/>
      <c r="K9" s="126"/>
      <c r="L9" s="108"/>
      <c r="M9" s="108"/>
      <c r="N9" s="108"/>
      <c r="O9" s="108"/>
      <c r="P9" s="114"/>
      <c r="Q9" s="114"/>
      <c r="R9" s="116"/>
      <c r="S9" s="119"/>
      <c r="T9" s="114"/>
      <c r="U9" s="108"/>
      <c r="V9" s="108"/>
    </row>
    <row r="11" spans="1:28" x14ac:dyDescent="0.3">
      <c r="A11" t="s">
        <v>203</v>
      </c>
      <c r="B11" t="s">
        <v>279</v>
      </c>
    </row>
    <row r="12" spans="1:28" ht="15.6" x14ac:dyDescent="0.3">
      <c r="B12" t="s">
        <v>280</v>
      </c>
      <c r="L12" s="108" t="s">
        <v>76</v>
      </c>
      <c r="M12" s="108"/>
      <c r="N12" s="108"/>
      <c r="O12" s="108"/>
      <c r="P12" s="108"/>
      <c r="Q12" s="114"/>
      <c r="R12" s="114"/>
      <c r="S12" s="116" t="s">
        <v>281</v>
      </c>
      <c r="T12" s="193" t="str">
        <f>IF(COUNTIF(ДОЗА,S12),"доза",IF(COUNTIF(ДОЗИ,S12),"дози","доз"))</f>
        <v>доз</v>
      </c>
      <c r="U12" s="193"/>
    </row>
    <row r="14" spans="1:28" x14ac:dyDescent="0.3">
      <c r="A14" s="270">
        <v>1</v>
      </c>
      <c r="B14" s="275" t="s">
        <v>276</v>
      </c>
      <c r="C14" s="276"/>
      <c r="D14" s="276"/>
      <c r="E14" s="276"/>
      <c r="F14" s="276"/>
      <c r="G14" s="276"/>
      <c r="H14" s="276"/>
      <c r="I14" s="276"/>
      <c r="J14" s="276"/>
      <c r="K14" s="276"/>
      <c r="L14" s="276"/>
      <c r="M14" s="276"/>
      <c r="N14" s="276"/>
      <c r="O14" s="276"/>
      <c r="P14" s="276"/>
      <c r="Q14" s="276"/>
      <c r="R14" s="276"/>
      <c r="S14" s="276"/>
      <c r="T14" s="276"/>
      <c r="U14" s="276"/>
      <c r="V14" s="276"/>
      <c r="W14" s="276"/>
      <c r="X14" s="276"/>
      <c r="Y14" s="276"/>
      <c r="Z14" s="276"/>
      <c r="AA14" s="276"/>
      <c r="AB14" s="277"/>
    </row>
    <row r="15" spans="1:28" x14ac:dyDescent="0.3">
      <c r="A15" s="271"/>
      <c r="B15" s="272" t="s">
        <v>291</v>
      </c>
      <c r="C15" s="273"/>
      <c r="D15" s="273"/>
      <c r="E15" s="273"/>
      <c r="F15" s="273"/>
      <c r="G15" s="273"/>
      <c r="H15" s="273"/>
      <c r="I15" s="274"/>
      <c r="J15" s="272" t="s">
        <v>269</v>
      </c>
      <c r="K15" s="273"/>
      <c r="L15" s="273"/>
      <c r="M15" s="273"/>
      <c r="N15" s="273"/>
      <c r="O15" s="274"/>
      <c r="P15" s="272"/>
      <c r="Q15" s="273"/>
      <c r="R15" s="273"/>
      <c r="S15" s="273"/>
      <c r="T15" s="273"/>
      <c r="U15" s="273"/>
      <c r="V15" s="273"/>
      <c r="W15" s="273"/>
      <c r="X15" s="273"/>
      <c r="Y15" s="273"/>
      <c r="Z15" s="273"/>
      <c r="AA15" s="273"/>
      <c r="AB15" s="274"/>
    </row>
    <row r="16" spans="1:28" x14ac:dyDescent="0.3">
      <c r="A16" s="270">
        <v>2</v>
      </c>
      <c r="B16" s="272"/>
      <c r="C16" s="273"/>
      <c r="D16" s="273"/>
      <c r="E16" s="273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273"/>
      <c r="W16" s="273"/>
      <c r="X16" s="273"/>
      <c r="Y16" s="273"/>
      <c r="Z16" s="273"/>
      <c r="AA16" s="273"/>
      <c r="AB16" s="274"/>
    </row>
    <row r="17" spans="1:28" x14ac:dyDescent="0.3">
      <c r="A17" s="271"/>
      <c r="B17" s="272" t="s">
        <v>291</v>
      </c>
      <c r="C17" s="273"/>
      <c r="D17" s="273"/>
      <c r="E17" s="273"/>
      <c r="F17" s="273"/>
      <c r="G17" s="273"/>
      <c r="H17" s="273"/>
      <c r="I17" s="274"/>
      <c r="J17" s="272"/>
      <c r="K17" s="273"/>
      <c r="L17" s="273"/>
      <c r="M17" s="273"/>
      <c r="N17" s="273"/>
      <c r="O17" s="274"/>
      <c r="P17" s="272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4"/>
    </row>
    <row r="18" spans="1:28" x14ac:dyDescent="0.3">
      <c r="A18" s="270">
        <v>3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</row>
    <row r="19" spans="1:28" x14ac:dyDescent="0.3">
      <c r="A19" s="271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</row>
    <row r="20" spans="1:28" x14ac:dyDescent="0.3">
      <c r="A20" s="270">
        <v>4</v>
      </c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</row>
    <row r="21" spans="1:28" x14ac:dyDescent="0.3">
      <c r="A21" s="271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</row>
    <row r="22" spans="1:28" x14ac:dyDescent="0.3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</row>
  </sheetData>
  <mergeCells count="19">
    <mergeCell ref="A20:A21"/>
    <mergeCell ref="B14:AB14"/>
    <mergeCell ref="P15:AB15"/>
    <mergeCell ref="J15:O15"/>
    <mergeCell ref="B15:I15"/>
    <mergeCell ref="J8:K8"/>
    <mergeCell ref="T12:U12"/>
    <mergeCell ref="A14:A15"/>
    <mergeCell ref="A16:A17"/>
    <mergeCell ref="A18:A19"/>
    <mergeCell ref="B16:AB16"/>
    <mergeCell ref="B17:I17"/>
    <mergeCell ref="J17:O17"/>
    <mergeCell ref="P17:AB17"/>
    <mergeCell ref="M4:O4"/>
    <mergeCell ref="T4:V4"/>
    <mergeCell ref="J5:K5"/>
    <mergeCell ref="M7:O7"/>
    <mergeCell ref="T7:V7"/>
  </mergeCells>
  <phoneticPr fontId="29" type="noConversion"/>
  <dataValidations count="3">
    <dataValidation type="list" allowBlank="1" showInputMessage="1" showErrorMessage="1" sqref="B14:AB14 B16:AB16">
      <formula1>INDIRECT("Вакцини[#Заголовки]")</formula1>
    </dataValidation>
    <dataValidation type="list" allowBlank="1" showInputMessage="1" showErrorMessage="1" sqref="J15:O15">
      <formula1>INDIRECT("Вакцини["&amp;$B14&amp;"]")</formula1>
    </dataValidation>
    <dataValidation type="list" allowBlank="1" showInputMessage="1" showErrorMessage="1" sqref="J17:O17">
      <formula1>INDIRECT("Вакцини["&amp;$B11&amp;"]")</formula1>
    </dataValidation>
  </dataValidations>
  <pageMargins left="0.70866141732283472" right="0" top="0" bottom="0" header="0" footer="0.31496062992125984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F2" sqref="F2:I5"/>
    </sheetView>
  </sheetViews>
  <sheetFormatPr defaultColWidth="9.109375" defaultRowHeight="14.4" x14ac:dyDescent="0.3"/>
  <cols>
    <col min="1" max="1" width="5.5546875" style="131" customWidth="1"/>
    <col min="2" max="2" width="39.6640625" style="131" bestFit="1" customWidth="1"/>
    <col min="3" max="3" width="22.5546875" style="131" customWidth="1"/>
    <col min="4" max="5" width="9.109375" style="131"/>
    <col min="6" max="6" width="33" style="131" customWidth="1"/>
    <col min="7" max="7" width="33.6640625" style="131" customWidth="1"/>
    <col min="8" max="8" width="31.5546875" style="131" customWidth="1"/>
    <col min="9" max="9" width="34.5546875" style="131" bestFit="1" customWidth="1"/>
    <col min="10" max="16384" width="9.109375" style="131"/>
  </cols>
  <sheetData>
    <row r="2" spans="1:9" x14ac:dyDescent="0.3">
      <c r="B2" s="128" t="s">
        <v>292</v>
      </c>
      <c r="F2" s="132" t="s">
        <v>292</v>
      </c>
      <c r="G2" s="132" t="s">
        <v>266</v>
      </c>
      <c r="H2" s="132" t="s">
        <v>277</v>
      </c>
      <c r="I2" s="137" t="s">
        <v>273</v>
      </c>
    </row>
    <row r="3" spans="1:9" x14ac:dyDescent="0.3">
      <c r="B3" s="128" t="s">
        <v>266</v>
      </c>
      <c r="F3" s="128" t="s">
        <v>267</v>
      </c>
      <c r="G3" s="128" t="s">
        <v>272</v>
      </c>
      <c r="H3" s="128" t="s">
        <v>270</v>
      </c>
      <c r="I3" s="136"/>
    </row>
    <row r="4" spans="1:9" x14ac:dyDescent="0.3">
      <c r="B4" s="128" t="s">
        <v>265</v>
      </c>
      <c r="F4" s="128" t="s">
        <v>268</v>
      </c>
      <c r="G4" s="128"/>
      <c r="H4" s="128" t="s">
        <v>271</v>
      </c>
      <c r="I4" s="136"/>
    </row>
    <row r="5" spans="1:9" x14ac:dyDescent="0.3">
      <c r="B5" s="128" t="s">
        <v>273</v>
      </c>
      <c r="F5" s="128" t="s">
        <v>269</v>
      </c>
      <c r="G5" s="128"/>
      <c r="H5" s="128"/>
      <c r="I5" s="136"/>
    </row>
    <row r="6" spans="1:9" x14ac:dyDescent="0.3">
      <c r="B6" s="128" t="s">
        <v>273</v>
      </c>
    </row>
    <row r="7" spans="1:9" x14ac:dyDescent="0.3">
      <c r="B7" s="128" t="s">
        <v>274</v>
      </c>
    </row>
    <row r="8" spans="1:9" x14ac:dyDescent="0.3">
      <c r="B8" s="128" t="s">
        <v>275</v>
      </c>
    </row>
    <row r="10" spans="1:9" x14ac:dyDescent="0.3">
      <c r="A10" s="133"/>
      <c r="B10" s="129" t="s">
        <v>282</v>
      </c>
      <c r="C10" s="129" t="s">
        <v>278</v>
      </c>
      <c r="F10" s="128"/>
    </row>
    <row r="11" spans="1:9" x14ac:dyDescent="0.3">
      <c r="A11" s="134">
        <v>1</v>
      </c>
      <c r="B11" s="133" t="s">
        <v>266</v>
      </c>
      <c r="C11" s="133" t="s">
        <v>272</v>
      </c>
    </row>
    <row r="12" spans="1:9" x14ac:dyDescent="0.3">
      <c r="A12" s="134">
        <v>2</v>
      </c>
      <c r="B12" s="133" t="s">
        <v>273</v>
      </c>
      <c r="C12" s="133"/>
    </row>
    <row r="13" spans="1:9" x14ac:dyDescent="0.3">
      <c r="A13" s="134">
        <v>3</v>
      </c>
      <c r="B13" s="133"/>
      <c r="C13" s="133"/>
    </row>
    <row r="14" spans="1:9" x14ac:dyDescent="0.3">
      <c r="A14" s="134">
        <v>4</v>
      </c>
      <c r="B14" s="133"/>
      <c r="C14" s="133"/>
    </row>
    <row r="16" spans="1:9" x14ac:dyDescent="0.3">
      <c r="C16" s="128" t="s">
        <v>283</v>
      </c>
    </row>
    <row r="17" spans="3:3" x14ac:dyDescent="0.3">
      <c r="C17" s="130" t="s">
        <v>284</v>
      </c>
    </row>
    <row r="18" spans="3:3" x14ac:dyDescent="0.3">
      <c r="C18" s="128" t="s">
        <v>293</v>
      </c>
    </row>
    <row r="19" spans="3:3" x14ac:dyDescent="0.3">
      <c r="C19" s="128" t="s">
        <v>294</v>
      </c>
    </row>
    <row r="20" spans="3:3" x14ac:dyDescent="0.3">
      <c r="C20" s="130" t="s">
        <v>285</v>
      </c>
    </row>
    <row r="21" spans="3:3" x14ac:dyDescent="0.3">
      <c r="C21" s="128" t="s">
        <v>295</v>
      </c>
    </row>
    <row r="22" spans="3:3" x14ac:dyDescent="0.3">
      <c r="C22" s="128" t="s">
        <v>286</v>
      </c>
    </row>
    <row r="23" spans="3:3" x14ac:dyDescent="0.3">
      <c r="C23" s="128" t="s">
        <v>287</v>
      </c>
    </row>
    <row r="24" spans="3:3" x14ac:dyDescent="0.3">
      <c r="C24" s="128" t="s">
        <v>296</v>
      </c>
    </row>
    <row r="25" spans="3:3" x14ac:dyDescent="0.3">
      <c r="C25" s="128" t="s">
        <v>288</v>
      </c>
    </row>
    <row r="26" spans="3:3" x14ac:dyDescent="0.3">
      <c r="C26" s="128" t="s">
        <v>289</v>
      </c>
    </row>
    <row r="27" spans="3:3" x14ac:dyDescent="0.3">
      <c r="C27" s="128" t="s">
        <v>290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N5"/>
  <sheetViews>
    <sheetView topLeftCell="E1" workbookViewId="0">
      <selection activeCell="K10" sqref="K10"/>
    </sheetView>
  </sheetViews>
  <sheetFormatPr defaultRowHeight="14.4" x14ac:dyDescent="0.3"/>
  <cols>
    <col min="2" max="2" width="23.33203125" customWidth="1"/>
    <col min="3" max="3" width="21.44140625" customWidth="1"/>
    <col min="4" max="4" width="29.88671875" customWidth="1"/>
    <col min="5" max="5" width="21.44140625" customWidth="1"/>
    <col min="6" max="6" width="20.5546875" customWidth="1"/>
    <col min="7" max="7" width="21" customWidth="1"/>
    <col min="8" max="8" width="22" customWidth="1"/>
    <col min="9" max="9" width="36.109375" bestFit="1" customWidth="1"/>
    <col min="10" max="10" width="19.109375" customWidth="1"/>
    <col min="11" max="11" width="23.6640625" customWidth="1"/>
    <col min="12" max="12" width="16.88671875" customWidth="1"/>
    <col min="13" max="13" width="16.6640625" customWidth="1"/>
    <col min="14" max="14" width="17.44140625" customWidth="1"/>
  </cols>
  <sheetData>
    <row r="1" spans="2:14" x14ac:dyDescent="0.3">
      <c r="B1" s="138" t="s">
        <v>317</v>
      </c>
      <c r="C1" s="138" t="s">
        <v>316</v>
      </c>
      <c r="D1" s="138" t="s">
        <v>318</v>
      </c>
      <c r="E1" s="139" t="s">
        <v>314</v>
      </c>
      <c r="F1" s="139" t="s">
        <v>313</v>
      </c>
      <c r="G1" s="139" t="s">
        <v>311</v>
      </c>
      <c r="H1" s="139" t="s">
        <v>312</v>
      </c>
      <c r="I1" s="139" t="s">
        <v>304</v>
      </c>
      <c r="J1" s="139" t="s">
        <v>308</v>
      </c>
      <c r="K1" s="140" t="s">
        <v>320</v>
      </c>
      <c r="L1" s="140" t="s">
        <v>323</v>
      </c>
      <c r="M1" s="140" t="s">
        <v>324</v>
      </c>
      <c r="N1" s="140" t="s">
        <v>343</v>
      </c>
    </row>
    <row r="2" spans="2:14" x14ac:dyDescent="0.3">
      <c r="B2" s="142" t="s">
        <v>292</v>
      </c>
      <c r="C2" s="142" t="s">
        <v>266</v>
      </c>
      <c r="D2" s="142" t="s">
        <v>315</v>
      </c>
      <c r="E2" s="141" t="s">
        <v>273</v>
      </c>
      <c r="F2" s="141" t="s">
        <v>297</v>
      </c>
      <c r="G2" s="141" t="s">
        <v>275</v>
      </c>
      <c r="H2" s="141" t="s">
        <v>302</v>
      </c>
      <c r="I2" s="141" t="s">
        <v>305</v>
      </c>
      <c r="J2" s="141" t="s">
        <v>303</v>
      </c>
      <c r="K2" s="141" t="s">
        <v>319</v>
      </c>
      <c r="L2" s="141" t="s">
        <v>322</v>
      </c>
      <c r="M2" s="141" t="s">
        <v>325</v>
      </c>
      <c r="N2" s="141" t="s">
        <v>344</v>
      </c>
    </row>
    <row r="3" spans="2:14" x14ac:dyDescent="0.3">
      <c r="B3" s="128" t="s">
        <v>268</v>
      </c>
      <c r="C3" s="128" t="s">
        <v>272</v>
      </c>
      <c r="D3" s="128" t="s">
        <v>271</v>
      </c>
      <c r="E3" s="136" t="s">
        <v>299</v>
      </c>
      <c r="F3" s="136" t="s">
        <v>298</v>
      </c>
      <c r="G3" s="136" t="s">
        <v>300</v>
      </c>
      <c r="H3" s="136" t="s">
        <v>348</v>
      </c>
      <c r="I3" s="136" t="s">
        <v>306</v>
      </c>
      <c r="J3" s="136" t="s">
        <v>309</v>
      </c>
      <c r="K3" s="136" t="s">
        <v>321</v>
      </c>
      <c r="L3" s="136" t="s">
        <v>326</v>
      </c>
      <c r="M3" s="136" t="s">
        <v>328</v>
      </c>
      <c r="N3" s="136" t="s">
        <v>345</v>
      </c>
    </row>
    <row r="4" spans="2:14" x14ac:dyDescent="0.3">
      <c r="B4" s="128" t="s">
        <v>269</v>
      </c>
      <c r="C4" s="128"/>
      <c r="D4" s="128" t="s">
        <v>270</v>
      </c>
      <c r="E4" s="136" t="s">
        <v>346</v>
      </c>
      <c r="F4" s="136"/>
      <c r="G4" s="136" t="s">
        <v>347</v>
      </c>
      <c r="H4" s="136"/>
      <c r="I4" s="136" t="s">
        <v>307</v>
      </c>
      <c r="J4" s="136" t="s">
        <v>310</v>
      </c>
      <c r="K4" s="136" t="s">
        <v>327</v>
      </c>
      <c r="L4" s="136"/>
      <c r="M4" s="136"/>
      <c r="N4" s="136"/>
    </row>
    <row r="5" spans="2:14" x14ac:dyDescent="0.3">
      <c r="B5" s="128" t="s">
        <v>267</v>
      </c>
      <c r="C5" s="128"/>
      <c r="D5" s="128"/>
      <c r="E5" s="136"/>
      <c r="F5" s="136"/>
      <c r="G5" s="136" t="s">
        <v>301</v>
      </c>
      <c r="H5" s="136"/>
      <c r="I5" s="136"/>
      <c r="J5" s="136"/>
      <c r="K5" s="136"/>
      <c r="L5" s="136"/>
      <c r="M5" s="136"/>
      <c r="N5" s="136"/>
    </row>
  </sheetData>
  <phoneticPr fontId="29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6"/>
  <sheetViews>
    <sheetView workbookViewId="0">
      <selection activeCell="C9" sqref="C9"/>
    </sheetView>
  </sheetViews>
  <sheetFormatPr defaultRowHeight="14.4" x14ac:dyDescent="0.3"/>
  <cols>
    <col min="2" max="2" width="18.88671875" customWidth="1"/>
    <col min="3" max="3" width="18.33203125" customWidth="1"/>
    <col min="4" max="4" width="19.5546875" customWidth="1"/>
    <col min="5" max="5" width="18" customWidth="1"/>
  </cols>
  <sheetData>
    <row r="2" spans="2:5" x14ac:dyDescent="0.3">
      <c r="B2" s="144" t="s">
        <v>330</v>
      </c>
      <c r="C2" s="144" t="s">
        <v>337</v>
      </c>
      <c r="D2" s="144" t="s">
        <v>334</v>
      </c>
      <c r="E2" s="144" t="s">
        <v>342</v>
      </c>
    </row>
    <row r="3" spans="2:5" x14ac:dyDescent="0.3">
      <c r="B3" s="143" t="s">
        <v>329</v>
      </c>
      <c r="C3" s="143" t="s">
        <v>333</v>
      </c>
      <c r="D3" s="145" t="s">
        <v>332</v>
      </c>
      <c r="E3" s="145" t="s">
        <v>340</v>
      </c>
    </row>
    <row r="4" spans="2:5" x14ac:dyDescent="0.3">
      <c r="B4" s="128" t="s">
        <v>331</v>
      </c>
      <c r="C4" s="128" t="s">
        <v>335</v>
      </c>
      <c r="D4" s="135" t="s">
        <v>338</v>
      </c>
      <c r="E4" s="135" t="s">
        <v>341</v>
      </c>
    </row>
    <row r="5" spans="2:5" x14ac:dyDescent="0.3">
      <c r="B5" s="128" t="s">
        <v>349</v>
      </c>
      <c r="C5" s="128" t="s">
        <v>336</v>
      </c>
      <c r="D5" s="135" t="s">
        <v>339</v>
      </c>
      <c r="E5" s="135"/>
    </row>
    <row r="6" spans="2:5" x14ac:dyDescent="0.3">
      <c r="B6" s="128"/>
    </row>
  </sheetData>
  <phoneticPr fontId="29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6"/>
  <sheetViews>
    <sheetView workbookViewId="0">
      <selection activeCell="D10" sqref="D10"/>
    </sheetView>
  </sheetViews>
  <sheetFormatPr defaultRowHeight="14.4" x14ac:dyDescent="0.3"/>
  <cols>
    <col min="2" max="2" width="18.44140625" customWidth="1"/>
    <col min="3" max="3" width="19.5546875" customWidth="1"/>
    <col min="4" max="4" width="17.6640625" customWidth="1"/>
    <col min="5" max="5" width="19.109375" customWidth="1"/>
  </cols>
  <sheetData>
    <row r="2" spans="2:5" x14ac:dyDescent="0.3">
      <c r="B2" s="139" t="s">
        <v>353</v>
      </c>
      <c r="C2" s="139" t="s">
        <v>358</v>
      </c>
      <c r="D2" s="139" t="s">
        <v>363</v>
      </c>
      <c r="E2" s="139" t="s">
        <v>350</v>
      </c>
    </row>
    <row r="3" spans="2:5" x14ac:dyDescent="0.3">
      <c r="B3" s="141" t="s">
        <v>354</v>
      </c>
      <c r="C3" s="141" t="s">
        <v>359</v>
      </c>
      <c r="D3" s="147" t="s">
        <v>364</v>
      </c>
      <c r="E3" s="147" t="s">
        <v>351</v>
      </c>
    </row>
    <row r="4" spans="2:5" x14ac:dyDescent="0.3">
      <c r="B4" s="148" t="s">
        <v>355</v>
      </c>
      <c r="C4" s="148" t="s">
        <v>360</v>
      </c>
      <c r="D4" s="146" t="s">
        <v>365</v>
      </c>
      <c r="E4" s="146" t="s">
        <v>352</v>
      </c>
    </row>
    <row r="5" spans="2:5" x14ac:dyDescent="0.3">
      <c r="B5" s="148" t="s">
        <v>356</v>
      </c>
      <c r="C5" s="148" t="s">
        <v>361</v>
      </c>
      <c r="D5" s="146"/>
      <c r="E5" s="146"/>
    </row>
    <row r="6" spans="2:5" x14ac:dyDescent="0.3">
      <c r="B6" s="148" t="s">
        <v>357</v>
      </c>
      <c r="C6" s="148" t="s">
        <v>362</v>
      </c>
      <c r="D6" s="146"/>
      <c r="E6" s="146"/>
    </row>
  </sheetData>
  <phoneticPr fontId="2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4" zoomScaleNormal="100" workbookViewId="0">
      <selection activeCell="N15" sqref="N15:P15"/>
    </sheetView>
  </sheetViews>
  <sheetFormatPr defaultColWidth="8.6640625" defaultRowHeight="14.4" x14ac:dyDescent="0.3"/>
  <cols>
    <col min="1" max="40" width="3.6640625" customWidth="1"/>
  </cols>
  <sheetData>
    <row r="1" spans="1:35" ht="18" x14ac:dyDescent="0.3">
      <c r="A1" s="174" t="s">
        <v>23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</row>
    <row r="2" spans="1:35" ht="18" x14ac:dyDescent="0.3">
      <c r="A2" s="174" t="s">
        <v>24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</row>
    <row r="3" spans="1:35" ht="18" x14ac:dyDescent="0.3">
      <c r="B3" s="66"/>
      <c r="C3" s="66"/>
      <c r="D3" s="66"/>
      <c r="E3" s="66"/>
      <c r="F3" s="66"/>
      <c r="G3" s="66"/>
      <c r="H3" s="66"/>
      <c r="I3" s="66"/>
      <c r="J3" s="66"/>
      <c r="K3" s="66"/>
      <c r="L3" s="66" t="s">
        <v>185</v>
      </c>
      <c r="M3" s="177" t="s">
        <v>443</v>
      </c>
      <c r="N3" s="177"/>
      <c r="O3" s="177"/>
      <c r="P3" s="177"/>
      <c r="Q3" s="177"/>
      <c r="R3" s="177"/>
      <c r="S3" s="177">
        <v>2022</v>
      </c>
      <c r="T3" s="177"/>
      <c r="U3" s="67"/>
      <c r="V3" s="67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</row>
    <row r="4" spans="1:35" ht="15" customHeight="1" x14ac:dyDescent="0.3">
      <c r="A4" s="175" t="s">
        <v>25</v>
      </c>
      <c r="B4" s="175"/>
      <c r="C4" s="175"/>
      <c r="D4" s="175"/>
      <c r="E4" s="175" t="s">
        <v>26</v>
      </c>
      <c r="F4" s="175"/>
      <c r="G4" s="175"/>
      <c r="H4" s="176" t="s">
        <v>27</v>
      </c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5" t="s">
        <v>28</v>
      </c>
      <c r="X4" s="175"/>
      <c r="Y4" s="175"/>
      <c r="Z4" s="175"/>
      <c r="AA4" s="175"/>
      <c r="AB4" s="175" t="s">
        <v>29</v>
      </c>
      <c r="AC4" s="175"/>
      <c r="AD4" s="175"/>
      <c r="AE4" s="175"/>
      <c r="AF4" s="175"/>
      <c r="AG4" s="175"/>
      <c r="AH4" s="175"/>
      <c r="AI4" s="175"/>
    </row>
    <row r="5" spans="1:35" ht="15" customHeight="1" x14ac:dyDescent="0.3">
      <c r="A5" s="175"/>
      <c r="B5" s="175"/>
      <c r="C5" s="175"/>
      <c r="D5" s="175"/>
      <c r="E5" s="175"/>
      <c r="F5" s="175"/>
      <c r="G5" s="175"/>
      <c r="H5" s="175" t="s">
        <v>30</v>
      </c>
      <c r="I5" s="175"/>
      <c r="J5" s="175"/>
      <c r="K5" s="175"/>
      <c r="L5" s="175"/>
      <c r="M5" s="175"/>
      <c r="N5" s="175" t="s">
        <v>31</v>
      </c>
      <c r="O5" s="175"/>
      <c r="P5" s="175"/>
      <c r="Q5" s="176" t="s">
        <v>32</v>
      </c>
      <c r="R5" s="176"/>
      <c r="S5" s="176"/>
      <c r="T5" s="176"/>
      <c r="U5" s="176"/>
      <c r="V5" s="176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</row>
    <row r="6" spans="1:35" ht="15" customHeight="1" x14ac:dyDescent="0.3">
      <c r="A6" s="175"/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6"/>
      <c r="R6" s="176"/>
      <c r="S6" s="176"/>
      <c r="T6" s="176"/>
      <c r="U6" s="176"/>
      <c r="V6" s="176"/>
      <c r="W6" s="175"/>
      <c r="X6" s="175"/>
      <c r="Y6" s="175"/>
      <c r="Z6" s="175"/>
      <c r="AA6" s="175"/>
      <c r="AB6" s="175" t="s">
        <v>33</v>
      </c>
      <c r="AC6" s="175"/>
      <c r="AD6" s="175"/>
      <c r="AE6" s="175"/>
      <c r="AF6" s="175"/>
      <c r="AG6" s="175" t="s">
        <v>34</v>
      </c>
      <c r="AH6" s="175"/>
      <c r="AI6" s="175"/>
    </row>
    <row r="7" spans="1:35" ht="18.75" customHeight="1" x14ac:dyDescent="0.3">
      <c r="A7" s="175"/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6" t="s">
        <v>35</v>
      </c>
      <c r="R7" s="176"/>
      <c r="S7" s="176"/>
      <c r="T7" s="176" t="s">
        <v>36</v>
      </c>
      <c r="U7" s="176"/>
      <c r="V7" s="176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</row>
    <row r="8" spans="1:35" ht="17.100000000000001" customHeight="1" x14ac:dyDescent="0.3">
      <c r="A8" s="178" t="s">
        <v>37</v>
      </c>
      <c r="B8" s="178"/>
      <c r="C8" s="178"/>
      <c r="D8" s="178"/>
      <c r="E8" s="178" t="s">
        <v>38</v>
      </c>
      <c r="F8" s="178"/>
      <c r="G8" s="178"/>
      <c r="H8" s="178">
        <v>1</v>
      </c>
      <c r="I8" s="178"/>
      <c r="J8" s="178"/>
      <c r="K8" s="178"/>
      <c r="L8" s="178"/>
      <c r="M8" s="178"/>
      <c r="N8" s="178">
        <v>2</v>
      </c>
      <c r="O8" s="178"/>
      <c r="P8" s="178"/>
      <c r="Q8" s="178">
        <v>3</v>
      </c>
      <c r="R8" s="178"/>
      <c r="S8" s="178"/>
      <c r="T8" s="178">
        <v>4</v>
      </c>
      <c r="U8" s="178"/>
      <c r="V8" s="178"/>
      <c r="W8" s="178">
        <v>5</v>
      </c>
      <c r="X8" s="178"/>
      <c r="Y8" s="178"/>
      <c r="Z8" s="178"/>
      <c r="AA8" s="178"/>
      <c r="AB8" s="178">
        <v>6</v>
      </c>
      <c r="AC8" s="178"/>
      <c r="AD8" s="178"/>
      <c r="AE8" s="178"/>
      <c r="AF8" s="178"/>
      <c r="AG8" s="178">
        <v>7</v>
      </c>
      <c r="AH8" s="178"/>
      <c r="AI8" s="178"/>
    </row>
    <row r="9" spans="1:35" ht="15" customHeight="1" x14ac:dyDescent="0.3">
      <c r="A9" s="179" t="s">
        <v>39</v>
      </c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</row>
    <row r="10" spans="1:35" ht="17.100000000000001" customHeight="1" x14ac:dyDescent="0.3">
      <c r="A10" s="180" t="s">
        <v>40</v>
      </c>
      <c r="B10" s="180"/>
      <c r="C10" s="180"/>
      <c r="D10" s="180"/>
      <c r="E10" s="176">
        <v>1103</v>
      </c>
      <c r="F10" s="176"/>
      <c r="G10" s="176"/>
      <c r="H10" s="181" t="s">
        <v>41</v>
      </c>
      <c r="I10" s="181"/>
      <c r="J10" s="181"/>
      <c r="K10" s="181"/>
      <c r="L10" s="181"/>
      <c r="M10" s="181"/>
      <c r="N10" s="181" t="s">
        <v>41</v>
      </c>
      <c r="O10" s="181"/>
      <c r="P10" s="181"/>
      <c r="Q10" s="181" t="s">
        <v>41</v>
      </c>
      <c r="R10" s="181"/>
      <c r="S10" s="181"/>
      <c r="T10" s="181" t="s">
        <v>41</v>
      </c>
      <c r="U10" s="181"/>
      <c r="V10" s="181"/>
      <c r="W10" s="181" t="s">
        <v>41</v>
      </c>
      <c r="X10" s="181"/>
      <c r="Y10" s="181"/>
      <c r="Z10" s="181"/>
      <c r="AA10" s="181"/>
      <c r="AB10" s="181" t="s">
        <v>41</v>
      </c>
      <c r="AC10" s="181"/>
      <c r="AD10" s="181"/>
      <c r="AE10" s="181"/>
      <c r="AF10" s="181"/>
      <c r="AG10" s="181" t="s">
        <v>41</v>
      </c>
      <c r="AH10" s="181"/>
      <c r="AI10" s="181"/>
    </row>
    <row r="11" spans="1:35" ht="17.100000000000001" customHeight="1" x14ac:dyDescent="0.3">
      <c r="A11" s="180" t="s">
        <v>42</v>
      </c>
      <c r="B11" s="180"/>
      <c r="C11" s="180"/>
      <c r="D11" s="180"/>
      <c r="E11" s="176">
        <v>1511</v>
      </c>
      <c r="F11" s="176"/>
      <c r="G11" s="176"/>
      <c r="H11" s="181">
        <v>1</v>
      </c>
      <c r="I11" s="181"/>
      <c r="J11" s="181"/>
      <c r="K11" s="181"/>
      <c r="L11" s="181"/>
      <c r="M11" s="181"/>
      <c r="N11" s="181">
        <v>2</v>
      </c>
      <c r="O11" s="181"/>
      <c r="P11" s="181"/>
      <c r="Q11" s="181" t="s">
        <v>41</v>
      </c>
      <c r="R11" s="181"/>
      <c r="S11" s="181"/>
      <c r="T11" s="181" t="s">
        <v>41</v>
      </c>
      <c r="U11" s="181"/>
      <c r="V11" s="181"/>
      <c r="W11" s="181">
        <v>1</v>
      </c>
      <c r="X11" s="181"/>
      <c r="Y11" s="181"/>
      <c r="Z11" s="181"/>
      <c r="AA11" s="181"/>
      <c r="AB11" s="181" t="s">
        <v>41</v>
      </c>
      <c r="AC11" s="181"/>
      <c r="AD11" s="181"/>
      <c r="AE11" s="181"/>
      <c r="AF11" s="181"/>
      <c r="AG11" s="181" t="s">
        <v>41</v>
      </c>
      <c r="AH11" s="181"/>
      <c r="AI11" s="181"/>
    </row>
    <row r="12" spans="1:35" ht="17.100000000000001" customHeight="1" x14ac:dyDescent="0.3">
      <c r="A12" s="180" t="s">
        <v>43</v>
      </c>
      <c r="B12" s="180"/>
      <c r="C12" s="180"/>
      <c r="D12" s="180"/>
      <c r="E12" s="176">
        <v>1711</v>
      </c>
      <c r="F12" s="176"/>
      <c r="G12" s="176"/>
      <c r="H12" s="181" t="s">
        <v>41</v>
      </c>
      <c r="I12" s="181"/>
      <c r="J12" s="181"/>
      <c r="K12" s="181"/>
      <c r="L12" s="181"/>
      <c r="M12" s="181"/>
      <c r="N12" s="181" t="s">
        <v>41</v>
      </c>
      <c r="O12" s="181"/>
      <c r="P12" s="181"/>
      <c r="Q12" s="181" t="s">
        <v>41</v>
      </c>
      <c r="R12" s="181"/>
      <c r="S12" s="181"/>
      <c r="T12" s="181" t="s">
        <v>41</v>
      </c>
      <c r="U12" s="181"/>
      <c r="V12" s="181"/>
      <c r="W12" s="181" t="s">
        <v>41</v>
      </c>
      <c r="X12" s="181"/>
      <c r="Y12" s="181"/>
      <c r="Z12" s="181"/>
      <c r="AA12" s="181"/>
      <c r="AB12" s="181" t="s">
        <v>41</v>
      </c>
      <c r="AC12" s="181"/>
      <c r="AD12" s="181"/>
      <c r="AE12" s="181"/>
      <c r="AF12" s="181"/>
      <c r="AG12" s="181" t="s">
        <v>41</v>
      </c>
      <c r="AH12" s="181"/>
      <c r="AI12" s="181"/>
    </row>
    <row r="13" spans="1:35" ht="17.100000000000001" customHeight="1" x14ac:dyDescent="0.3">
      <c r="A13" s="180" t="s">
        <v>44</v>
      </c>
      <c r="B13" s="180"/>
      <c r="C13" s="180"/>
      <c r="D13" s="180"/>
      <c r="E13" s="176">
        <v>1657</v>
      </c>
      <c r="F13" s="176"/>
      <c r="G13" s="176"/>
      <c r="H13" s="181" t="s">
        <v>41</v>
      </c>
      <c r="I13" s="181"/>
      <c r="J13" s="181"/>
      <c r="K13" s="181"/>
      <c r="L13" s="181"/>
      <c r="M13" s="181"/>
      <c r="N13" s="181" t="s">
        <v>41</v>
      </c>
      <c r="O13" s="181"/>
      <c r="P13" s="181"/>
      <c r="Q13" s="181" t="s">
        <v>41</v>
      </c>
      <c r="R13" s="181"/>
      <c r="S13" s="181"/>
      <c r="T13" s="181" t="s">
        <v>41</v>
      </c>
      <c r="U13" s="181"/>
      <c r="V13" s="181"/>
      <c r="W13" s="181" t="s">
        <v>41</v>
      </c>
      <c r="X13" s="181"/>
      <c r="Y13" s="181"/>
      <c r="Z13" s="181"/>
      <c r="AA13" s="181"/>
      <c r="AB13" s="181" t="s">
        <v>41</v>
      </c>
      <c r="AC13" s="181"/>
      <c r="AD13" s="181"/>
      <c r="AE13" s="181"/>
      <c r="AF13" s="181"/>
      <c r="AG13" s="181" t="s">
        <v>41</v>
      </c>
      <c r="AH13" s="181"/>
      <c r="AI13" s="181"/>
    </row>
    <row r="14" spans="1:35" ht="17.100000000000001" customHeight="1" x14ac:dyDescent="0.3">
      <c r="A14" s="180" t="s">
        <v>45</v>
      </c>
      <c r="B14" s="180"/>
      <c r="C14" s="180"/>
      <c r="D14" s="180"/>
      <c r="E14" s="176">
        <v>1502</v>
      </c>
      <c r="F14" s="176"/>
      <c r="G14" s="176"/>
      <c r="H14" s="181" t="s">
        <v>41</v>
      </c>
      <c r="I14" s="181"/>
      <c r="J14" s="181"/>
      <c r="K14" s="181"/>
      <c r="L14" s="181"/>
      <c r="M14" s="181"/>
      <c r="N14" s="181" t="s">
        <v>41</v>
      </c>
      <c r="O14" s="181"/>
      <c r="P14" s="181"/>
      <c r="Q14" s="181" t="s">
        <v>41</v>
      </c>
      <c r="R14" s="181"/>
      <c r="S14" s="181"/>
      <c r="T14" s="181" t="s">
        <v>41</v>
      </c>
      <c r="U14" s="181"/>
      <c r="V14" s="181"/>
      <c r="W14" s="181" t="s">
        <v>41</v>
      </c>
      <c r="X14" s="181"/>
      <c r="Y14" s="181"/>
      <c r="Z14" s="181"/>
      <c r="AA14" s="181"/>
      <c r="AB14" s="181" t="s">
        <v>41</v>
      </c>
      <c r="AC14" s="181"/>
      <c r="AD14" s="181"/>
      <c r="AE14" s="181"/>
      <c r="AF14" s="181"/>
      <c r="AG14" s="181" t="s">
        <v>41</v>
      </c>
      <c r="AH14" s="181"/>
      <c r="AI14" s="181"/>
    </row>
    <row r="15" spans="1:35" ht="17.100000000000001" customHeight="1" x14ac:dyDescent="0.3">
      <c r="A15" s="180" t="s">
        <v>46</v>
      </c>
      <c r="B15" s="180"/>
      <c r="C15" s="180"/>
      <c r="D15" s="180"/>
      <c r="E15" s="176">
        <v>1310</v>
      </c>
      <c r="F15" s="176"/>
      <c r="G15" s="176"/>
      <c r="H15" s="181" t="s">
        <v>41</v>
      </c>
      <c r="I15" s="181"/>
      <c r="J15" s="181"/>
      <c r="K15" s="181"/>
      <c r="L15" s="181"/>
      <c r="M15" s="181"/>
      <c r="N15" s="181" t="s">
        <v>41</v>
      </c>
      <c r="O15" s="181"/>
      <c r="P15" s="181"/>
      <c r="Q15" s="181" t="s">
        <v>41</v>
      </c>
      <c r="R15" s="181"/>
      <c r="S15" s="181"/>
      <c r="T15" s="181" t="s">
        <v>41</v>
      </c>
      <c r="U15" s="181"/>
      <c r="V15" s="181"/>
      <c r="W15" s="181" t="s">
        <v>41</v>
      </c>
      <c r="X15" s="181"/>
      <c r="Y15" s="181"/>
      <c r="Z15" s="181"/>
      <c r="AA15" s="181"/>
      <c r="AB15" s="181" t="s">
        <v>41</v>
      </c>
      <c r="AC15" s="181"/>
      <c r="AD15" s="181"/>
      <c r="AE15" s="181"/>
      <c r="AF15" s="181"/>
      <c r="AG15" s="181" t="s">
        <v>41</v>
      </c>
      <c r="AH15" s="181"/>
      <c r="AI15" s="181"/>
    </row>
    <row r="16" spans="1:35" ht="17.100000000000001" customHeight="1" x14ac:dyDescent="0.3">
      <c r="A16" s="180" t="s">
        <v>47</v>
      </c>
      <c r="B16" s="180"/>
      <c r="C16" s="180"/>
      <c r="D16" s="180"/>
      <c r="E16" s="176">
        <v>1409</v>
      </c>
      <c r="F16" s="176"/>
      <c r="G16" s="176"/>
      <c r="H16" s="181" t="s">
        <v>41</v>
      </c>
      <c r="I16" s="181"/>
      <c r="J16" s="181"/>
      <c r="K16" s="181"/>
      <c r="L16" s="181"/>
      <c r="M16" s="181"/>
      <c r="N16" s="181" t="s">
        <v>41</v>
      </c>
      <c r="O16" s="181"/>
      <c r="P16" s="181"/>
      <c r="Q16" s="181" t="s">
        <v>41</v>
      </c>
      <c r="R16" s="181"/>
      <c r="S16" s="181"/>
      <c r="T16" s="181" t="s">
        <v>41</v>
      </c>
      <c r="U16" s="181"/>
      <c r="V16" s="181"/>
      <c r="W16" s="181" t="s">
        <v>41</v>
      </c>
      <c r="X16" s="181"/>
      <c r="Y16" s="181"/>
      <c r="Z16" s="181"/>
      <c r="AA16" s="181"/>
      <c r="AB16" s="181" t="s">
        <v>41</v>
      </c>
      <c r="AC16" s="181"/>
      <c r="AD16" s="181"/>
      <c r="AE16" s="181"/>
      <c r="AF16" s="181"/>
      <c r="AG16" s="181" t="s">
        <v>41</v>
      </c>
      <c r="AH16" s="181"/>
      <c r="AI16" s="181"/>
    </row>
    <row r="17" spans="1:35" ht="17.100000000000001" customHeight="1" x14ac:dyDescent="0.3">
      <c r="A17" s="180" t="s">
        <v>48</v>
      </c>
      <c r="B17" s="180"/>
      <c r="C17" s="180"/>
      <c r="D17" s="180"/>
      <c r="E17" s="176">
        <v>1714</v>
      </c>
      <c r="F17" s="176"/>
      <c r="G17" s="176"/>
      <c r="H17" s="181" t="s">
        <v>41</v>
      </c>
      <c r="I17" s="181"/>
      <c r="J17" s="181"/>
      <c r="K17" s="181"/>
      <c r="L17" s="181"/>
      <c r="M17" s="181"/>
      <c r="N17" s="181" t="s">
        <v>41</v>
      </c>
      <c r="O17" s="181"/>
      <c r="P17" s="181"/>
      <c r="Q17" s="181" t="s">
        <v>41</v>
      </c>
      <c r="R17" s="181"/>
      <c r="S17" s="181"/>
      <c r="T17" s="181" t="s">
        <v>41</v>
      </c>
      <c r="U17" s="181"/>
      <c r="V17" s="181"/>
      <c r="W17" s="181" t="s">
        <v>41</v>
      </c>
      <c r="X17" s="181"/>
      <c r="Y17" s="181"/>
      <c r="Z17" s="181"/>
      <c r="AA17" s="181"/>
      <c r="AB17" s="181" t="s">
        <v>41</v>
      </c>
      <c r="AC17" s="181"/>
      <c r="AD17" s="181"/>
      <c r="AE17" s="181"/>
      <c r="AF17" s="181"/>
      <c r="AG17" s="181" t="s">
        <v>41</v>
      </c>
      <c r="AH17" s="181"/>
      <c r="AI17" s="181"/>
    </row>
    <row r="18" spans="1:35" ht="17.100000000000001" customHeight="1" x14ac:dyDescent="0.3">
      <c r="A18" s="180" t="s">
        <v>49</v>
      </c>
      <c r="B18" s="180"/>
      <c r="C18" s="180"/>
      <c r="D18" s="180"/>
      <c r="E18" s="176">
        <v>1416</v>
      </c>
      <c r="F18" s="176"/>
      <c r="G18" s="176"/>
      <c r="H18" s="181" t="s">
        <v>41</v>
      </c>
      <c r="I18" s="181"/>
      <c r="J18" s="181"/>
      <c r="K18" s="181"/>
      <c r="L18" s="181"/>
      <c r="M18" s="181"/>
      <c r="N18" s="181" t="s">
        <v>41</v>
      </c>
      <c r="O18" s="181"/>
      <c r="P18" s="181"/>
      <c r="Q18" s="181" t="s">
        <v>41</v>
      </c>
      <c r="R18" s="181"/>
      <c r="S18" s="181"/>
      <c r="T18" s="181" t="s">
        <v>41</v>
      </c>
      <c r="U18" s="181"/>
      <c r="V18" s="181"/>
      <c r="W18" s="181" t="s">
        <v>41</v>
      </c>
      <c r="X18" s="181"/>
      <c r="Y18" s="181"/>
      <c r="Z18" s="181"/>
      <c r="AA18" s="181"/>
      <c r="AB18" s="181" t="s">
        <v>41</v>
      </c>
      <c r="AC18" s="181"/>
      <c r="AD18" s="181"/>
      <c r="AE18" s="181"/>
      <c r="AF18" s="181"/>
      <c r="AG18" s="181" t="s">
        <v>41</v>
      </c>
      <c r="AH18" s="181"/>
      <c r="AI18" s="181"/>
    </row>
    <row r="19" spans="1:35" ht="17.100000000000001" customHeight="1" x14ac:dyDescent="0.3">
      <c r="A19" s="180" t="s">
        <v>50</v>
      </c>
      <c r="B19" s="180"/>
      <c r="C19" s="180"/>
      <c r="D19" s="180"/>
      <c r="E19" s="176">
        <v>1641</v>
      </c>
      <c r="F19" s="176"/>
      <c r="G19" s="176"/>
      <c r="H19" s="181" t="s">
        <v>41</v>
      </c>
      <c r="I19" s="181"/>
      <c r="J19" s="181"/>
      <c r="K19" s="181"/>
      <c r="L19" s="181"/>
      <c r="M19" s="181"/>
      <c r="N19" s="181" t="s">
        <v>41</v>
      </c>
      <c r="O19" s="181"/>
      <c r="P19" s="181"/>
      <c r="Q19" s="181" t="s">
        <v>41</v>
      </c>
      <c r="R19" s="181"/>
      <c r="S19" s="181"/>
      <c r="T19" s="181" t="s">
        <v>41</v>
      </c>
      <c r="U19" s="181"/>
      <c r="V19" s="181"/>
      <c r="W19" s="181" t="s">
        <v>41</v>
      </c>
      <c r="X19" s="181"/>
      <c r="Y19" s="181"/>
      <c r="Z19" s="181"/>
      <c r="AA19" s="181"/>
      <c r="AB19" s="181" t="s">
        <v>41</v>
      </c>
      <c r="AC19" s="181"/>
      <c r="AD19" s="181"/>
      <c r="AE19" s="181"/>
      <c r="AF19" s="181"/>
      <c r="AG19" s="181" t="s">
        <v>41</v>
      </c>
      <c r="AH19" s="181"/>
      <c r="AI19" s="181"/>
    </row>
    <row r="20" spans="1:35" ht="15" customHeight="1" x14ac:dyDescent="0.3">
      <c r="A20" s="179" t="s">
        <v>51</v>
      </c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</row>
    <row r="21" spans="1:35" ht="17.100000000000001" customHeight="1" x14ac:dyDescent="0.3">
      <c r="A21" s="180" t="s">
        <v>40</v>
      </c>
      <c r="B21" s="180"/>
      <c r="C21" s="180"/>
      <c r="D21" s="180"/>
      <c r="E21" s="176">
        <v>1103</v>
      </c>
      <c r="F21" s="176"/>
      <c r="G21" s="176"/>
      <c r="H21" s="181" t="s">
        <v>41</v>
      </c>
      <c r="I21" s="181"/>
      <c r="J21" s="181"/>
      <c r="K21" s="181"/>
      <c r="L21" s="181"/>
      <c r="M21" s="181"/>
      <c r="N21" s="181" t="s">
        <v>41</v>
      </c>
      <c r="O21" s="181"/>
      <c r="P21" s="181"/>
      <c r="Q21" s="181" t="s">
        <v>41</v>
      </c>
      <c r="R21" s="181"/>
      <c r="S21" s="181"/>
      <c r="T21" s="181" t="s">
        <v>41</v>
      </c>
      <c r="U21" s="181"/>
      <c r="V21" s="181"/>
      <c r="W21" s="182" t="s">
        <v>41</v>
      </c>
      <c r="X21" s="182"/>
      <c r="Y21" s="182"/>
      <c r="Z21" s="182"/>
      <c r="AA21" s="182"/>
      <c r="AB21" s="182" t="s">
        <v>41</v>
      </c>
      <c r="AC21" s="182"/>
      <c r="AD21" s="182"/>
      <c r="AE21" s="182"/>
      <c r="AF21" s="182"/>
      <c r="AG21" s="182" t="s">
        <v>41</v>
      </c>
      <c r="AH21" s="182"/>
      <c r="AI21" s="182"/>
    </row>
    <row r="22" spans="1:35" ht="17.100000000000001" customHeight="1" x14ac:dyDescent="0.3">
      <c r="A22" s="180" t="s">
        <v>47</v>
      </c>
      <c r="B22" s="180"/>
      <c r="C22" s="180"/>
      <c r="D22" s="180"/>
      <c r="E22" s="176">
        <v>1409</v>
      </c>
      <c r="F22" s="176"/>
      <c r="G22" s="176"/>
      <c r="H22" s="181" t="s">
        <v>41</v>
      </c>
      <c r="I22" s="181"/>
      <c r="J22" s="181"/>
      <c r="K22" s="181"/>
      <c r="L22" s="181"/>
      <c r="M22" s="181"/>
      <c r="N22" s="181" t="s">
        <v>41</v>
      </c>
      <c r="O22" s="181"/>
      <c r="P22" s="181"/>
      <c r="Q22" s="181" t="s">
        <v>41</v>
      </c>
      <c r="R22" s="181"/>
      <c r="S22" s="181"/>
      <c r="T22" s="181" t="s">
        <v>41</v>
      </c>
      <c r="U22" s="181"/>
      <c r="V22" s="181"/>
      <c r="W22" s="182" t="s">
        <v>41</v>
      </c>
      <c r="X22" s="182"/>
      <c r="Y22" s="182"/>
      <c r="Z22" s="182"/>
      <c r="AA22" s="182"/>
      <c r="AB22" s="182" t="s">
        <v>41</v>
      </c>
      <c r="AC22" s="182"/>
      <c r="AD22" s="182"/>
      <c r="AE22" s="182"/>
      <c r="AF22" s="182"/>
      <c r="AG22" s="182" t="s">
        <v>41</v>
      </c>
      <c r="AH22" s="182"/>
      <c r="AI22" s="182"/>
    </row>
    <row r="23" spans="1:35" ht="17.100000000000001" customHeight="1" x14ac:dyDescent="0.3">
      <c r="A23" s="180" t="s">
        <v>52</v>
      </c>
      <c r="B23" s="180"/>
      <c r="C23" s="180"/>
      <c r="D23" s="180"/>
      <c r="E23" s="176">
        <v>1713</v>
      </c>
      <c r="F23" s="176"/>
      <c r="G23" s="176"/>
      <c r="H23" s="181" t="s">
        <v>41</v>
      </c>
      <c r="I23" s="181"/>
      <c r="J23" s="181"/>
      <c r="K23" s="181"/>
      <c r="L23" s="181"/>
      <c r="M23" s="181"/>
      <c r="N23" s="181" t="s">
        <v>41</v>
      </c>
      <c r="O23" s="181"/>
      <c r="P23" s="181"/>
      <c r="Q23" s="181" t="s">
        <v>41</v>
      </c>
      <c r="R23" s="181"/>
      <c r="S23" s="181"/>
      <c r="T23" s="181" t="s">
        <v>41</v>
      </c>
      <c r="U23" s="181"/>
      <c r="V23" s="181"/>
      <c r="W23" s="182" t="s">
        <v>41</v>
      </c>
      <c r="X23" s="182"/>
      <c r="Y23" s="182"/>
      <c r="Z23" s="182"/>
      <c r="AA23" s="182"/>
      <c r="AB23" s="182" t="s">
        <v>41</v>
      </c>
      <c r="AC23" s="182"/>
      <c r="AD23" s="182"/>
      <c r="AE23" s="182"/>
      <c r="AF23" s="182"/>
      <c r="AG23" s="182" t="s">
        <v>41</v>
      </c>
      <c r="AH23" s="182"/>
      <c r="AI23" s="182"/>
    </row>
    <row r="24" spans="1:35" ht="17.100000000000001" customHeight="1" x14ac:dyDescent="0.3">
      <c r="A24" s="180" t="s">
        <v>48</v>
      </c>
      <c r="B24" s="180"/>
      <c r="C24" s="180"/>
      <c r="D24" s="180"/>
      <c r="E24" s="176">
        <v>1714</v>
      </c>
      <c r="F24" s="176"/>
      <c r="G24" s="176"/>
      <c r="H24" s="181" t="s">
        <v>41</v>
      </c>
      <c r="I24" s="181"/>
      <c r="J24" s="181"/>
      <c r="K24" s="181"/>
      <c r="L24" s="181"/>
      <c r="M24" s="181"/>
      <c r="N24" s="181" t="s">
        <v>41</v>
      </c>
      <c r="O24" s="181"/>
      <c r="P24" s="181"/>
      <c r="Q24" s="181" t="s">
        <v>41</v>
      </c>
      <c r="R24" s="181"/>
      <c r="S24" s="181"/>
      <c r="T24" s="181" t="s">
        <v>41</v>
      </c>
      <c r="U24" s="181"/>
      <c r="V24" s="181"/>
      <c r="W24" s="182" t="s">
        <v>41</v>
      </c>
      <c r="X24" s="182"/>
      <c r="Y24" s="182"/>
      <c r="Z24" s="182"/>
      <c r="AA24" s="182"/>
      <c r="AB24" s="182" t="s">
        <v>41</v>
      </c>
      <c r="AC24" s="182"/>
      <c r="AD24" s="182"/>
      <c r="AE24" s="182"/>
      <c r="AF24" s="182"/>
      <c r="AG24" s="182" t="s">
        <v>41</v>
      </c>
      <c r="AH24" s="182"/>
      <c r="AI24" s="182"/>
    </row>
    <row r="25" spans="1:35" ht="17.100000000000001" customHeight="1" x14ac:dyDescent="0.3">
      <c r="A25" s="180" t="s">
        <v>49</v>
      </c>
      <c r="B25" s="180"/>
      <c r="C25" s="180"/>
      <c r="D25" s="180"/>
      <c r="E25" s="176">
        <v>1416</v>
      </c>
      <c r="F25" s="176"/>
      <c r="G25" s="176"/>
      <c r="H25" s="181" t="s">
        <v>41</v>
      </c>
      <c r="I25" s="181"/>
      <c r="J25" s="181"/>
      <c r="K25" s="181"/>
      <c r="L25" s="181"/>
      <c r="M25" s="181"/>
      <c r="N25" s="181" t="s">
        <v>41</v>
      </c>
      <c r="O25" s="181"/>
      <c r="P25" s="181"/>
      <c r="Q25" s="181" t="s">
        <v>41</v>
      </c>
      <c r="R25" s="181"/>
      <c r="S25" s="181"/>
      <c r="T25" s="181" t="s">
        <v>41</v>
      </c>
      <c r="U25" s="181"/>
      <c r="V25" s="181"/>
      <c r="W25" s="182" t="s">
        <v>41</v>
      </c>
      <c r="X25" s="182"/>
      <c r="Y25" s="182"/>
      <c r="Z25" s="182"/>
      <c r="AA25" s="182"/>
      <c r="AB25" s="182" t="s">
        <v>41</v>
      </c>
      <c r="AC25" s="182"/>
      <c r="AD25" s="182"/>
      <c r="AE25" s="182"/>
      <c r="AF25" s="182"/>
      <c r="AG25" s="182" t="s">
        <v>41</v>
      </c>
      <c r="AH25" s="182"/>
      <c r="AI25" s="182"/>
    </row>
    <row r="26" spans="1:35" ht="17.100000000000001" customHeight="1" x14ac:dyDescent="0.3">
      <c r="A26" s="180" t="s">
        <v>53</v>
      </c>
      <c r="B26" s="180"/>
      <c r="C26" s="180"/>
      <c r="D26" s="180"/>
      <c r="E26" s="176">
        <v>1659</v>
      </c>
      <c r="F26" s="176"/>
      <c r="G26" s="176"/>
      <c r="H26" s="181" t="s">
        <v>41</v>
      </c>
      <c r="I26" s="181"/>
      <c r="J26" s="181"/>
      <c r="K26" s="181"/>
      <c r="L26" s="181"/>
      <c r="M26" s="181"/>
      <c r="N26" s="181" t="s">
        <v>41</v>
      </c>
      <c r="O26" s="181"/>
      <c r="P26" s="181"/>
      <c r="Q26" s="181" t="s">
        <v>41</v>
      </c>
      <c r="R26" s="181"/>
      <c r="S26" s="181"/>
      <c r="T26" s="181" t="s">
        <v>41</v>
      </c>
      <c r="U26" s="181"/>
      <c r="V26" s="181"/>
      <c r="W26" s="182" t="s">
        <v>41</v>
      </c>
      <c r="X26" s="182"/>
      <c r="Y26" s="182"/>
      <c r="Z26" s="182"/>
      <c r="AA26" s="182"/>
      <c r="AB26" s="182" t="s">
        <v>41</v>
      </c>
      <c r="AC26" s="182"/>
      <c r="AD26" s="182"/>
      <c r="AE26" s="182"/>
      <c r="AF26" s="182"/>
      <c r="AG26" s="182" t="s">
        <v>41</v>
      </c>
      <c r="AH26" s="182"/>
      <c r="AI26" s="182"/>
    </row>
    <row r="27" spans="1:35" ht="17.100000000000001" customHeight="1" x14ac:dyDescent="0.3">
      <c r="A27" s="180" t="s">
        <v>45</v>
      </c>
      <c r="B27" s="180"/>
      <c r="C27" s="180"/>
      <c r="D27" s="180"/>
      <c r="E27" s="176">
        <v>1502</v>
      </c>
      <c r="F27" s="176"/>
      <c r="G27" s="176"/>
      <c r="H27" s="181" t="s">
        <v>41</v>
      </c>
      <c r="I27" s="181"/>
      <c r="J27" s="181"/>
      <c r="K27" s="181"/>
      <c r="L27" s="181"/>
      <c r="M27" s="181"/>
      <c r="N27" s="181" t="s">
        <v>41</v>
      </c>
      <c r="O27" s="181"/>
      <c r="P27" s="181"/>
      <c r="Q27" s="181" t="s">
        <v>41</v>
      </c>
      <c r="R27" s="181"/>
      <c r="S27" s="181"/>
      <c r="T27" s="181" t="s">
        <v>41</v>
      </c>
      <c r="U27" s="181"/>
      <c r="V27" s="181"/>
      <c r="W27" s="182" t="s">
        <v>41</v>
      </c>
      <c r="X27" s="182"/>
      <c r="Y27" s="182"/>
      <c r="Z27" s="182"/>
      <c r="AA27" s="182"/>
      <c r="AB27" s="182" t="s">
        <v>41</v>
      </c>
      <c r="AC27" s="182"/>
      <c r="AD27" s="182"/>
      <c r="AE27" s="182"/>
      <c r="AF27" s="182"/>
      <c r="AG27" s="182" t="s">
        <v>41</v>
      </c>
      <c r="AH27" s="182"/>
      <c r="AI27" s="182"/>
    </row>
    <row r="28" spans="1:35" ht="17.100000000000001" customHeight="1" x14ac:dyDescent="0.3">
      <c r="A28" s="180" t="s">
        <v>43</v>
      </c>
      <c r="B28" s="180"/>
      <c r="C28" s="180"/>
      <c r="D28" s="180"/>
      <c r="E28" s="176">
        <v>1711</v>
      </c>
      <c r="F28" s="176"/>
      <c r="G28" s="176"/>
      <c r="H28" s="181" t="s">
        <v>41</v>
      </c>
      <c r="I28" s="181"/>
      <c r="J28" s="181"/>
      <c r="K28" s="181"/>
      <c r="L28" s="181"/>
      <c r="M28" s="181"/>
      <c r="N28" s="181" t="s">
        <v>41</v>
      </c>
      <c r="O28" s="181"/>
      <c r="P28" s="181"/>
      <c r="Q28" s="181" t="s">
        <v>41</v>
      </c>
      <c r="R28" s="181"/>
      <c r="S28" s="181"/>
      <c r="T28" s="181" t="s">
        <v>41</v>
      </c>
      <c r="U28" s="181"/>
      <c r="V28" s="181"/>
      <c r="W28" s="182" t="s">
        <v>41</v>
      </c>
      <c r="X28" s="182"/>
      <c r="Y28" s="182"/>
      <c r="Z28" s="182"/>
      <c r="AA28" s="182"/>
      <c r="AB28" s="182" t="s">
        <v>41</v>
      </c>
      <c r="AC28" s="182"/>
      <c r="AD28" s="182"/>
      <c r="AE28" s="182"/>
      <c r="AF28" s="182"/>
      <c r="AG28" s="182" t="s">
        <v>41</v>
      </c>
      <c r="AH28" s="182"/>
      <c r="AI28" s="182"/>
    </row>
    <row r="29" spans="1:35" ht="17.100000000000001" customHeight="1" x14ac:dyDescent="0.3">
      <c r="A29" s="180" t="s">
        <v>50</v>
      </c>
      <c r="B29" s="180"/>
      <c r="C29" s="180"/>
      <c r="D29" s="180"/>
      <c r="E29" s="176">
        <v>1641</v>
      </c>
      <c r="F29" s="176"/>
      <c r="G29" s="176"/>
      <c r="H29" s="181" t="s">
        <v>41</v>
      </c>
      <c r="I29" s="181"/>
      <c r="J29" s="181"/>
      <c r="K29" s="181"/>
      <c r="L29" s="181"/>
      <c r="M29" s="181"/>
      <c r="N29" s="181" t="s">
        <v>41</v>
      </c>
      <c r="O29" s="181"/>
      <c r="P29" s="181"/>
      <c r="Q29" s="181" t="s">
        <v>41</v>
      </c>
      <c r="R29" s="181"/>
      <c r="S29" s="181"/>
      <c r="T29" s="181" t="s">
        <v>41</v>
      </c>
      <c r="U29" s="181"/>
      <c r="V29" s="181"/>
      <c r="W29" s="181" t="s">
        <v>41</v>
      </c>
      <c r="X29" s="181"/>
      <c r="Y29" s="181"/>
      <c r="Z29" s="181"/>
      <c r="AA29" s="181"/>
      <c r="AB29" s="182" t="s">
        <v>41</v>
      </c>
      <c r="AC29" s="182"/>
      <c r="AD29" s="182"/>
      <c r="AE29" s="182"/>
      <c r="AF29" s="182"/>
      <c r="AG29" s="182" t="s">
        <v>41</v>
      </c>
      <c r="AH29" s="182"/>
      <c r="AI29" s="182"/>
    </row>
    <row r="31" spans="1:35" ht="15.6" x14ac:dyDescent="0.3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6" x14ac:dyDescent="0.3">
      <c r="A33" s="1"/>
      <c r="B33" s="183">
        <v>20</v>
      </c>
      <c r="C33" s="183"/>
      <c r="D33" s="184" t="s">
        <v>444</v>
      </c>
      <c r="E33" s="184"/>
      <c r="F33" s="184"/>
      <c r="G33" s="184"/>
      <c r="H33" s="184"/>
      <c r="I33" s="187">
        <f>S3</f>
        <v>2022</v>
      </c>
      <c r="J33" s="187"/>
      <c r="K33" s="17" t="s">
        <v>442</v>
      </c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85" t="s">
        <v>56</v>
      </c>
      <c r="AC33" s="185"/>
      <c r="AD33" s="185"/>
      <c r="AE33" s="185"/>
      <c r="AF33" s="185"/>
      <c r="AG33" s="4"/>
      <c r="AH33" s="4"/>
      <c r="AI33" s="4"/>
    </row>
    <row r="34" spans="1:35" ht="15.6" x14ac:dyDescent="0.3">
      <c r="A34" s="1"/>
      <c r="B34" s="186" t="s">
        <v>57</v>
      </c>
      <c r="C34" s="186"/>
      <c r="D34" s="186"/>
      <c r="E34" s="186"/>
      <c r="F34" s="186"/>
      <c r="G34" s="186"/>
      <c r="H34" s="186"/>
      <c r="I34" s="186"/>
      <c r="J34" s="186"/>
      <c r="K34" s="186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86" t="s">
        <v>59</v>
      </c>
      <c r="AC34" s="186"/>
      <c r="AD34" s="186"/>
      <c r="AE34" s="186"/>
      <c r="AF34" s="186"/>
      <c r="AG34" s="1"/>
      <c r="AH34" s="1"/>
      <c r="AI34" s="1"/>
    </row>
    <row r="35" spans="1:35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86" t="s">
        <v>187</v>
      </c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" x14ac:dyDescent="0.35">
      <c r="A36" s="2"/>
    </row>
    <row r="37" spans="1:35" ht="18" x14ac:dyDescent="0.35">
      <c r="A37" s="2"/>
    </row>
    <row r="38" spans="1:35" ht="18" x14ac:dyDescent="0.35">
      <c r="A38" s="2"/>
    </row>
    <row r="39" spans="1:35" ht="18" x14ac:dyDescent="0.35">
      <c r="A39" s="2"/>
    </row>
    <row r="40" spans="1:35" ht="18" x14ac:dyDescent="0.35">
      <c r="A40" s="2"/>
    </row>
    <row r="41" spans="1:35" ht="18" x14ac:dyDescent="0.35">
      <c r="A41" s="2"/>
    </row>
    <row r="42" spans="1:35" ht="18" x14ac:dyDescent="0.35">
      <c r="A42" s="2"/>
    </row>
    <row r="43" spans="1:35" ht="18" x14ac:dyDescent="0.35">
      <c r="A43" s="2"/>
    </row>
  </sheetData>
  <mergeCells count="205"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33"/>
  <sheetViews>
    <sheetView zoomScaleNormal="100" workbookViewId="0">
      <selection activeCell="A20" sqref="A20:A33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6640625" customWidth="1"/>
    <col min="4" max="4" width="10.88671875" customWidth="1"/>
    <col min="5" max="5" width="13.44140625" customWidth="1"/>
    <col min="6" max="6" width="5.6640625" customWidth="1"/>
    <col min="7" max="13" width="3.33203125" customWidth="1"/>
  </cols>
  <sheetData>
    <row r="2" spans="1:8" ht="18" x14ac:dyDescent="0.3">
      <c r="A2" s="189" t="s">
        <v>124</v>
      </c>
      <c r="B2" s="189"/>
      <c r="C2" s="189"/>
      <c r="D2" s="189"/>
      <c r="E2" s="189"/>
      <c r="F2" s="189"/>
      <c r="G2" s="189"/>
      <c r="H2" s="57"/>
    </row>
    <row r="3" spans="1:8" ht="15.6" x14ac:dyDescent="0.3">
      <c r="A3" s="1"/>
      <c r="B3" s="12"/>
      <c r="C3" s="1"/>
      <c r="D3" s="1"/>
      <c r="E3" s="1"/>
      <c r="F3" s="1"/>
    </row>
    <row r="4" spans="1:8" ht="38.25" customHeight="1" x14ac:dyDescent="0.3">
      <c r="A4" s="73" t="s">
        <v>104</v>
      </c>
      <c r="B4" s="74" t="s">
        <v>105</v>
      </c>
      <c r="C4" s="82" t="s">
        <v>106</v>
      </c>
      <c r="D4" s="188" t="s">
        <v>244</v>
      </c>
      <c r="E4" s="188"/>
      <c r="F4" s="188"/>
      <c r="G4" s="188"/>
    </row>
    <row r="5" spans="1:8" ht="15.6" x14ac:dyDescent="0.3">
      <c r="A5" s="75">
        <v>1</v>
      </c>
      <c r="B5" s="85" t="s">
        <v>445</v>
      </c>
      <c r="C5" s="85" t="s">
        <v>446</v>
      </c>
      <c r="D5" s="85" t="s">
        <v>447</v>
      </c>
      <c r="E5" s="85" t="s">
        <v>448</v>
      </c>
      <c r="F5" s="85" t="s">
        <v>257</v>
      </c>
      <c r="G5" s="86" t="s">
        <v>111</v>
      </c>
    </row>
    <row r="6" spans="1:8" ht="15.6" x14ac:dyDescent="0.3">
      <c r="A6" s="79">
        <f>IF(ISBLANK(B6),"",A5+1)</f>
        <v>2</v>
      </c>
      <c r="B6" s="85" t="s">
        <v>389</v>
      </c>
      <c r="C6" s="85" t="s">
        <v>390</v>
      </c>
      <c r="D6" s="85" t="s">
        <v>449</v>
      </c>
      <c r="E6" s="85" t="s">
        <v>110</v>
      </c>
      <c r="F6" s="85" t="s">
        <v>370</v>
      </c>
      <c r="G6" s="86" t="s">
        <v>111</v>
      </c>
    </row>
    <row r="7" spans="1:8" ht="15.6" x14ac:dyDescent="0.3">
      <c r="A7" s="79">
        <f t="shared" ref="A7:A33" si="0">IF(ISBLANK(B7),"",A6+1)</f>
        <v>3</v>
      </c>
      <c r="B7" s="85" t="s">
        <v>450</v>
      </c>
      <c r="C7" s="85" t="s">
        <v>451</v>
      </c>
      <c r="D7" s="85" t="s">
        <v>385</v>
      </c>
      <c r="E7" s="85" t="s">
        <v>452</v>
      </c>
      <c r="F7" s="85" t="s">
        <v>259</v>
      </c>
      <c r="G7" s="86" t="s">
        <v>109</v>
      </c>
    </row>
    <row r="8" spans="1:8" ht="15.6" x14ac:dyDescent="0.3">
      <c r="A8" s="79">
        <f t="shared" si="0"/>
        <v>4</v>
      </c>
      <c r="B8" s="85" t="s">
        <v>453</v>
      </c>
      <c r="C8" s="85" t="s">
        <v>454</v>
      </c>
      <c r="D8" s="85" t="s">
        <v>455</v>
      </c>
      <c r="E8" s="85" t="s">
        <v>110</v>
      </c>
      <c r="F8" s="85" t="s">
        <v>377</v>
      </c>
      <c r="G8" s="86" t="s">
        <v>109</v>
      </c>
    </row>
    <row r="9" spans="1:8" ht="15.6" x14ac:dyDescent="0.3">
      <c r="A9" s="79">
        <f t="shared" si="0"/>
        <v>5</v>
      </c>
      <c r="B9" s="85" t="s">
        <v>400</v>
      </c>
      <c r="C9" s="85" t="s">
        <v>456</v>
      </c>
      <c r="D9" s="85" t="s">
        <v>401</v>
      </c>
      <c r="E9" s="85" t="s">
        <v>110</v>
      </c>
      <c r="F9" s="85" t="s">
        <v>371</v>
      </c>
      <c r="G9" s="86" t="s">
        <v>111</v>
      </c>
    </row>
    <row r="10" spans="1:8" ht="15.6" x14ac:dyDescent="0.3">
      <c r="A10" s="79">
        <f t="shared" si="0"/>
        <v>6</v>
      </c>
      <c r="B10" s="85" t="s">
        <v>457</v>
      </c>
      <c r="C10" s="85" t="s">
        <v>458</v>
      </c>
      <c r="D10" s="85" t="s">
        <v>459</v>
      </c>
      <c r="E10" s="85" t="s">
        <v>369</v>
      </c>
      <c r="F10" s="85" t="s">
        <v>258</v>
      </c>
      <c r="G10" s="86" t="s">
        <v>111</v>
      </c>
    </row>
    <row r="11" spans="1:8" ht="15.6" x14ac:dyDescent="0.3">
      <c r="A11" s="83">
        <f t="shared" si="0"/>
        <v>7</v>
      </c>
      <c r="B11" s="85" t="s">
        <v>391</v>
      </c>
      <c r="C11" s="85" t="s">
        <v>392</v>
      </c>
      <c r="D11" s="85" t="s">
        <v>393</v>
      </c>
      <c r="E11" s="85" t="s">
        <v>110</v>
      </c>
      <c r="F11" s="85" t="s">
        <v>188</v>
      </c>
      <c r="G11" s="86" t="s">
        <v>111</v>
      </c>
    </row>
    <row r="12" spans="1:8" ht="15.6" x14ac:dyDescent="0.3">
      <c r="A12" s="93">
        <f t="shared" si="0"/>
        <v>8</v>
      </c>
      <c r="B12" s="85" t="s">
        <v>409</v>
      </c>
      <c r="C12" s="85" t="s">
        <v>410</v>
      </c>
      <c r="D12" s="85" t="s">
        <v>411</v>
      </c>
      <c r="E12" s="85" t="s">
        <v>110</v>
      </c>
      <c r="F12" s="85" t="s">
        <v>189</v>
      </c>
      <c r="G12" s="86" t="s">
        <v>111</v>
      </c>
    </row>
    <row r="13" spans="1:8" ht="15.6" x14ac:dyDescent="0.3">
      <c r="A13" s="93">
        <f>IF(ISBLANK(B13),"",A12+1)</f>
        <v>9</v>
      </c>
      <c r="B13" s="85" t="s">
        <v>460</v>
      </c>
      <c r="C13" s="85" t="s">
        <v>461</v>
      </c>
      <c r="D13" s="85" t="s">
        <v>399</v>
      </c>
      <c r="E13" s="85" t="s">
        <v>110</v>
      </c>
      <c r="F13" s="85" t="s">
        <v>188</v>
      </c>
      <c r="G13" s="86" t="s">
        <v>109</v>
      </c>
    </row>
    <row r="14" spans="1:8" ht="15.6" x14ac:dyDescent="0.3">
      <c r="A14" s="93">
        <f t="shared" si="0"/>
        <v>10</v>
      </c>
      <c r="B14" s="85" t="s">
        <v>462</v>
      </c>
      <c r="C14" s="85" t="s">
        <v>463</v>
      </c>
      <c r="D14" s="85" t="s">
        <v>464</v>
      </c>
      <c r="E14" s="85" t="s">
        <v>465</v>
      </c>
      <c r="F14" s="85" t="s">
        <v>259</v>
      </c>
      <c r="G14" s="86" t="s">
        <v>109</v>
      </c>
    </row>
    <row r="15" spans="1:8" ht="15.6" x14ac:dyDescent="0.3">
      <c r="A15" s="93">
        <f t="shared" si="0"/>
        <v>11</v>
      </c>
      <c r="B15" s="85" t="s">
        <v>406</v>
      </c>
      <c r="C15" s="85" t="s">
        <v>407</v>
      </c>
      <c r="D15" s="85" t="s">
        <v>408</v>
      </c>
      <c r="E15" s="85" t="s">
        <v>110</v>
      </c>
      <c r="F15" s="85" t="s">
        <v>189</v>
      </c>
      <c r="G15" s="86" t="s">
        <v>111</v>
      </c>
    </row>
    <row r="16" spans="1:8" ht="15.6" x14ac:dyDescent="0.3">
      <c r="A16" s="93">
        <f t="shared" si="0"/>
        <v>12</v>
      </c>
      <c r="B16" s="85" t="s">
        <v>389</v>
      </c>
      <c r="C16" s="85" t="s">
        <v>390</v>
      </c>
      <c r="D16" s="85" t="s">
        <v>466</v>
      </c>
      <c r="E16" s="85" t="s">
        <v>467</v>
      </c>
      <c r="F16" s="85" t="s">
        <v>257</v>
      </c>
      <c r="G16" s="86" t="s">
        <v>111</v>
      </c>
    </row>
    <row r="17" spans="1:7" ht="15.6" x14ac:dyDescent="0.3">
      <c r="A17" s="93">
        <f t="shared" si="0"/>
        <v>13</v>
      </c>
      <c r="B17" s="85" t="s">
        <v>389</v>
      </c>
      <c r="C17" s="85" t="s">
        <v>390</v>
      </c>
      <c r="D17" s="85" t="s">
        <v>468</v>
      </c>
      <c r="E17" s="85" t="s">
        <v>110</v>
      </c>
      <c r="F17" s="85" t="s">
        <v>189</v>
      </c>
      <c r="G17" s="86" t="s">
        <v>111</v>
      </c>
    </row>
    <row r="18" spans="1:7" ht="15.6" x14ac:dyDescent="0.3">
      <c r="A18" s="83">
        <f t="shared" si="0"/>
        <v>14</v>
      </c>
      <c r="B18" s="85" t="s">
        <v>389</v>
      </c>
      <c r="C18" s="85" t="s">
        <v>390</v>
      </c>
      <c r="D18" s="85" t="s">
        <v>469</v>
      </c>
      <c r="E18" s="85" t="s">
        <v>110</v>
      </c>
      <c r="F18" s="85" t="s">
        <v>189</v>
      </c>
      <c r="G18" s="86" t="s">
        <v>109</v>
      </c>
    </row>
    <row r="19" spans="1:7" ht="15.6" x14ac:dyDescent="0.3">
      <c r="A19" s="83">
        <f t="shared" si="0"/>
        <v>15</v>
      </c>
      <c r="B19" s="85" t="s">
        <v>389</v>
      </c>
      <c r="C19" s="85" t="s">
        <v>390</v>
      </c>
      <c r="D19" s="85" t="s">
        <v>470</v>
      </c>
      <c r="E19" s="85" t="s">
        <v>110</v>
      </c>
      <c r="F19" s="85" t="s">
        <v>259</v>
      </c>
      <c r="G19" s="86" t="s">
        <v>111</v>
      </c>
    </row>
    <row r="20" spans="1:7" ht="15.6" x14ac:dyDescent="0.3">
      <c r="A20" s="83">
        <f t="shared" si="0"/>
        <v>16</v>
      </c>
      <c r="B20" s="85" t="s">
        <v>471</v>
      </c>
      <c r="C20" s="85" t="s">
        <v>472</v>
      </c>
      <c r="D20" s="85" t="s">
        <v>473</v>
      </c>
      <c r="E20" s="85" t="s">
        <v>110</v>
      </c>
      <c r="F20" s="85" t="s">
        <v>257</v>
      </c>
      <c r="G20" s="86" t="s">
        <v>109</v>
      </c>
    </row>
    <row r="21" spans="1:7" ht="15.6" x14ac:dyDescent="0.3">
      <c r="A21" s="150">
        <f t="shared" si="0"/>
        <v>17</v>
      </c>
      <c r="B21" s="85" t="s">
        <v>389</v>
      </c>
      <c r="C21" s="85" t="s">
        <v>390</v>
      </c>
      <c r="D21" s="85" t="s">
        <v>474</v>
      </c>
      <c r="E21" s="85" t="s">
        <v>110</v>
      </c>
      <c r="F21" s="85" t="s">
        <v>366</v>
      </c>
      <c r="G21" s="86" t="s">
        <v>111</v>
      </c>
    </row>
    <row r="22" spans="1:7" ht="15.6" x14ac:dyDescent="0.3">
      <c r="A22" s="150">
        <f t="shared" si="0"/>
        <v>18</v>
      </c>
      <c r="B22" s="85" t="s">
        <v>475</v>
      </c>
      <c r="C22" s="85" t="s">
        <v>476</v>
      </c>
      <c r="D22" s="85" t="s">
        <v>477</v>
      </c>
      <c r="E22" s="85" t="s">
        <v>110</v>
      </c>
      <c r="F22" s="85" t="s">
        <v>478</v>
      </c>
      <c r="G22" s="86" t="s">
        <v>109</v>
      </c>
    </row>
    <row r="23" spans="1:7" ht="15.6" x14ac:dyDescent="0.3">
      <c r="A23" s="150" t="str">
        <f t="shared" si="0"/>
        <v/>
      </c>
    </row>
    <row r="24" spans="1:7" ht="15.6" x14ac:dyDescent="0.3">
      <c r="A24" s="150" t="str">
        <f t="shared" si="0"/>
        <v/>
      </c>
    </row>
    <row r="25" spans="1:7" ht="15.6" x14ac:dyDescent="0.3">
      <c r="A25" s="150" t="str">
        <f t="shared" si="0"/>
        <v/>
      </c>
    </row>
    <row r="26" spans="1:7" ht="15.6" x14ac:dyDescent="0.3">
      <c r="A26" s="150" t="str">
        <f t="shared" si="0"/>
        <v/>
      </c>
    </row>
    <row r="27" spans="1:7" ht="15.6" x14ac:dyDescent="0.3">
      <c r="A27" s="150" t="str">
        <f t="shared" si="0"/>
        <v/>
      </c>
    </row>
    <row r="28" spans="1:7" ht="15.6" x14ac:dyDescent="0.3">
      <c r="A28" s="150" t="str">
        <f t="shared" si="0"/>
        <v/>
      </c>
    </row>
    <row r="29" spans="1:7" ht="15.6" x14ac:dyDescent="0.3">
      <c r="A29" s="150" t="str">
        <f t="shared" si="0"/>
        <v/>
      </c>
    </row>
    <row r="30" spans="1:7" ht="15.6" x14ac:dyDescent="0.3">
      <c r="A30" s="150" t="str">
        <f t="shared" si="0"/>
        <v/>
      </c>
    </row>
    <row r="31" spans="1:7" ht="15.6" x14ac:dyDescent="0.3">
      <c r="A31" s="150" t="str">
        <f t="shared" si="0"/>
        <v/>
      </c>
    </row>
    <row r="32" spans="1:7" ht="15.6" x14ac:dyDescent="0.3">
      <c r="A32" s="150" t="str">
        <f t="shared" si="0"/>
        <v/>
      </c>
    </row>
    <row r="33" spans="1:1" ht="15.6" x14ac:dyDescent="0.3">
      <c r="A33" s="150" t="str">
        <f t="shared" si="0"/>
        <v/>
      </c>
    </row>
  </sheetData>
  <mergeCells count="2">
    <mergeCell ref="D4:G4"/>
    <mergeCell ref="A2:G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4"/>
  <sheetViews>
    <sheetView topLeftCell="A13" zoomScaleNormal="100" workbookViewId="0">
      <selection activeCell="A21" sqref="A21:U22"/>
    </sheetView>
  </sheetViews>
  <sheetFormatPr defaultColWidth="8.6640625" defaultRowHeight="14.4" x14ac:dyDescent="0.3"/>
  <cols>
    <col min="1" max="24" width="3.6640625" style="58" customWidth="1"/>
    <col min="25" max="25" width="23.88671875" style="58" bestFit="1" customWidth="1"/>
    <col min="26" max="29" width="3.6640625" style="58" customWidth="1"/>
    <col min="30" max="30" width="29.109375" style="58" bestFit="1" customWidth="1"/>
    <col min="31" max="45" width="3.6640625" style="58" customWidth="1"/>
    <col min="46" max="16384" width="8.6640625" style="58"/>
  </cols>
  <sheetData>
    <row r="1" spans="1:24" ht="15" customHeight="1" x14ac:dyDescent="0.3">
      <c r="A1" s="190" t="s">
        <v>60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</row>
    <row r="2" spans="1:24" ht="15" customHeight="1" x14ac:dyDescent="0.3">
      <c r="A2" s="190" t="s">
        <v>61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</row>
    <row r="3" spans="1:24" ht="15" customHeight="1" x14ac:dyDescent="0.3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</row>
    <row r="4" spans="1:24" ht="15" customHeight="1" x14ac:dyDescent="0.3">
      <c r="A4" s="191" t="s">
        <v>62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</row>
    <row r="5" spans="1:24" ht="15" customHeight="1" x14ac:dyDescent="0.3">
      <c r="A5" s="195">
        <v>20</v>
      </c>
      <c r="B5" s="195"/>
      <c r="C5" s="197" t="str">
        <f>'2-я 1-ВЕТ'!D33</f>
        <v>листопада</v>
      </c>
      <c r="D5" s="197"/>
      <c r="E5" s="197"/>
      <c r="F5" s="197"/>
      <c r="G5" s="195">
        <f>'2-я 1-ВЕТ'!S3</f>
        <v>2022</v>
      </c>
      <c r="H5" s="195"/>
      <c r="I5" s="107" t="s">
        <v>147</v>
      </c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7" spans="1:24" ht="15" customHeight="1" x14ac:dyDescent="0.3">
      <c r="A7" s="108"/>
      <c r="B7" s="108"/>
      <c r="C7" s="192" t="s">
        <v>63</v>
      </c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</row>
    <row r="8" spans="1:24" ht="15" customHeight="1" x14ac:dyDescent="0.3">
      <c r="A8" s="109" t="s">
        <v>64</v>
      </c>
      <c r="B8" s="108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</row>
    <row r="9" spans="1:24" ht="15" customHeight="1" x14ac:dyDescent="0.3">
      <c r="A9" s="108" t="s">
        <v>65</v>
      </c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</row>
    <row r="10" spans="1:24" ht="15" customHeight="1" x14ac:dyDescent="0.3">
      <c r="A10" s="108" t="s">
        <v>66</v>
      </c>
      <c r="B10" s="108"/>
      <c r="C10" s="108"/>
      <c r="D10" s="108"/>
      <c r="E10" s="108"/>
      <c r="F10" s="108"/>
      <c r="G10" s="125" t="str">
        <f>'Список коти R'!B5</f>
        <v>Мельниченко Н.О.</v>
      </c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</row>
    <row r="11" spans="1:24" ht="15.6" x14ac:dyDescent="0.3">
      <c r="A11" s="108" t="s">
        <v>120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25" t="s">
        <v>479</v>
      </c>
      <c r="M11" s="60"/>
      <c r="S11" s="108"/>
      <c r="T11" s="108"/>
      <c r="U11" s="108"/>
      <c r="V11" s="108"/>
      <c r="W11" s="108"/>
      <c r="X11" s="108"/>
    </row>
    <row r="12" spans="1:24" ht="15.6" x14ac:dyDescent="0.3">
      <c r="A12" s="108" t="s">
        <v>121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</row>
    <row r="13" spans="1:24" ht="15.6" x14ac:dyDescent="0.3">
      <c r="A13" s="108" t="s">
        <v>70</v>
      </c>
      <c r="B13" s="108"/>
      <c r="C13" s="108"/>
      <c r="D13" s="108"/>
      <c r="E13" s="194">
        <f>MAX('Список коти R'!A5:A35)</f>
        <v>18</v>
      </c>
      <c r="F13" s="194"/>
      <c r="G13" s="196" t="str">
        <f>IF(COUNTIF(ДОЗА,F26),"голова",IF(COUNTIF(ДОЗИ,F26),"голови","голів"))</f>
        <v>голів</v>
      </c>
      <c r="H13" s="196"/>
      <c r="I13" s="196"/>
      <c r="J13" s="196"/>
      <c r="K13" s="108" t="s">
        <v>264</v>
      </c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</row>
    <row r="14" spans="1:24" ht="15.6" x14ac:dyDescent="0.3">
      <c r="A14" s="108" t="s">
        <v>72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</row>
    <row r="15" spans="1:24" ht="15.6" x14ac:dyDescent="0.3">
      <c r="A15" s="108" t="s">
        <v>73</v>
      </c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</row>
    <row r="16" spans="1:24" ht="15.6" x14ac:dyDescent="0.3">
      <c r="A16" s="108" t="s">
        <v>74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12"/>
      <c r="L16" s="112"/>
      <c r="M16" s="112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</row>
    <row r="17" spans="1:27" ht="15.6" x14ac:dyDescent="0.3">
      <c r="A17" s="108" t="s">
        <v>242</v>
      </c>
      <c r="B17" s="113"/>
      <c r="C17" s="112"/>
      <c r="D17" s="112"/>
      <c r="E17" s="112"/>
      <c r="F17" s="114"/>
      <c r="G17" s="114"/>
      <c r="H17" s="114"/>
      <c r="I17" s="114"/>
      <c r="J17" s="114"/>
      <c r="K17" s="114"/>
      <c r="L17" s="114"/>
      <c r="M17" s="198" t="s">
        <v>379</v>
      </c>
      <c r="N17" s="198"/>
      <c r="O17" s="198"/>
      <c r="P17" s="112" t="s">
        <v>122</v>
      </c>
      <c r="Q17" s="115"/>
      <c r="R17" s="115"/>
      <c r="S17" s="108"/>
      <c r="T17" s="199">
        <v>44958</v>
      </c>
      <c r="U17" s="199"/>
      <c r="V17" s="199"/>
      <c r="W17" s="108"/>
      <c r="X17" s="108"/>
    </row>
    <row r="18" spans="1:27" ht="15.6" x14ac:dyDescent="0.3">
      <c r="A18" s="108"/>
      <c r="B18" s="108" t="s">
        <v>76</v>
      </c>
      <c r="C18" s="108"/>
      <c r="D18" s="108"/>
      <c r="E18" s="108"/>
      <c r="F18" s="108"/>
      <c r="G18" s="114"/>
      <c r="H18" s="114"/>
      <c r="I18" s="116">
        <v>4</v>
      </c>
      <c r="J18" s="193" t="str">
        <f>IF(COUNTIF(ДОЗА,I18),"доза",IF(COUNTIF(ДОЗИ,I18),"дози","доз"))</f>
        <v>дози</v>
      </c>
      <c r="K18" s="193"/>
      <c r="L18" s="114"/>
      <c r="M18" s="114"/>
      <c r="N18" s="108"/>
      <c r="O18" s="117"/>
      <c r="P18" s="118"/>
      <c r="Q18" s="118"/>
      <c r="R18" s="118"/>
      <c r="S18" s="108"/>
      <c r="T18" s="108"/>
      <c r="U18" s="108"/>
      <c r="V18" s="108"/>
      <c r="W18" s="108"/>
      <c r="X18" s="108"/>
    </row>
    <row r="19" spans="1:27" ht="15.6" x14ac:dyDescent="0.3">
      <c r="A19" s="1" t="s">
        <v>420</v>
      </c>
      <c r="B19"/>
      <c r="C19"/>
      <c r="D19"/>
      <c r="E19"/>
      <c r="F19"/>
      <c r="G19"/>
      <c r="H19"/>
      <c r="I19"/>
      <c r="J19"/>
      <c r="K19"/>
      <c r="L19"/>
      <c r="M19"/>
      <c r="N19" s="200" t="s">
        <v>380</v>
      </c>
      <c r="O19" s="200"/>
      <c r="P19" s="200"/>
      <c r="Q19" s="200"/>
      <c r="R19"/>
      <c r="S19"/>
      <c r="T19"/>
      <c r="U19" s="108"/>
      <c r="V19" s="108"/>
      <c r="W19" s="108"/>
      <c r="X19" s="108"/>
    </row>
    <row r="20" spans="1:27" ht="15.6" x14ac:dyDescent="0.3">
      <c r="A20" s="30"/>
      <c r="B20" s="30" t="s">
        <v>194</v>
      </c>
      <c r="C20" s="30"/>
      <c r="D20" s="30"/>
      <c r="E20" s="30"/>
      <c r="F20" s="201" t="s">
        <v>381</v>
      </c>
      <c r="G20" s="201"/>
      <c r="H20" s="201"/>
      <c r="I20" s="201"/>
      <c r="J20" s="31"/>
      <c r="K20" s="30" t="s">
        <v>372</v>
      </c>
      <c r="L20" s="30"/>
      <c r="M20" s="30"/>
      <c r="N20" s="30"/>
      <c r="O20" s="30"/>
      <c r="P20" s="31"/>
      <c r="Q20" s="31"/>
      <c r="R20" s="33">
        <v>7</v>
      </c>
      <c r="S20" s="30" t="str">
        <f>IF(COUNTIF(ДОЗА,R17),"доза",IF(COUNTIF(ДОЗИ,R20),"дози","доз"))</f>
        <v>доз</v>
      </c>
      <c r="T20"/>
      <c r="U20" s="108"/>
      <c r="V20" s="108"/>
      <c r="W20" s="108"/>
      <c r="X20" s="108"/>
    </row>
    <row r="21" spans="1:27" ht="15.6" x14ac:dyDescent="0.3">
      <c r="A21" s="30" t="s">
        <v>421</v>
      </c>
      <c r="B21" s="31"/>
      <c r="C21" s="30"/>
      <c r="D21" s="30"/>
      <c r="E21" s="30"/>
      <c r="F21" s="30"/>
      <c r="G21" s="35"/>
      <c r="H21" s="35"/>
      <c r="I21" s="35"/>
      <c r="J21" s="35"/>
      <c r="K21" s="35"/>
      <c r="L21" s="35"/>
      <c r="M21"/>
      <c r="N21" s="37"/>
      <c r="O21"/>
      <c r="P21"/>
      <c r="Q21" s="202" t="s">
        <v>382</v>
      </c>
      <c r="R21" s="202"/>
      <c r="S21" s="202"/>
      <c r="T21"/>
      <c r="U21" s="108"/>
      <c r="V21" s="108"/>
      <c r="W21" s="108"/>
      <c r="X21" s="108"/>
    </row>
    <row r="22" spans="1:27" ht="15.6" x14ac:dyDescent="0.3">
      <c r="A22" s="30"/>
      <c r="B22" s="30" t="s">
        <v>123</v>
      </c>
      <c r="C22" s="30"/>
      <c r="D22" s="30"/>
      <c r="E22" s="30"/>
      <c r="F22" s="203" t="s">
        <v>383</v>
      </c>
      <c r="G22" s="203"/>
      <c r="H22" s="203"/>
      <c r="I22" s="203"/>
      <c r="J22" s="35"/>
      <c r="K22" s="30" t="s">
        <v>76</v>
      </c>
      <c r="L22" s="30"/>
      <c r="M22" s="30"/>
      <c r="N22" s="30"/>
      <c r="O22" s="30"/>
      <c r="P22" s="35"/>
      <c r="Q22" s="35"/>
      <c r="R22" s="149">
        <v>7</v>
      </c>
      <c r="S22" s="193" t="str">
        <f>IF(COUNTIF(ДОЗА,R22),"доза",IF(COUNTIF(ДОЗИ,R22),"дози","доз"))</f>
        <v>доз</v>
      </c>
      <c r="T22" s="193"/>
      <c r="U22" s="108"/>
      <c r="V22" s="108"/>
      <c r="W22" s="108"/>
      <c r="X22" s="108"/>
    </row>
    <row r="23" spans="1:27" ht="15.6" x14ac:dyDescent="0.3">
      <c r="A23" s="30"/>
      <c r="B23" s="30"/>
      <c r="C23" s="30"/>
      <c r="D23" s="30"/>
      <c r="E23" s="30"/>
      <c r="F23" s="152"/>
      <c r="G23" s="152"/>
      <c r="H23" s="152"/>
      <c r="I23" s="152"/>
      <c r="J23" s="35"/>
      <c r="K23" s="30"/>
      <c r="L23" s="30"/>
      <c r="M23" s="30"/>
      <c r="N23" s="30"/>
      <c r="O23" s="30"/>
      <c r="P23" s="35"/>
      <c r="Q23" s="35"/>
      <c r="R23" s="153"/>
      <c r="S23" s="151"/>
      <c r="T23" s="151"/>
      <c r="U23" s="108"/>
      <c r="V23" s="108"/>
      <c r="W23" s="108"/>
      <c r="X23" s="108"/>
    </row>
    <row r="24" spans="1:27" ht="15.6" x14ac:dyDescent="0.3">
      <c r="A24" s="108" t="s">
        <v>78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12"/>
      <c r="Z24" s="120"/>
      <c r="AA24" s="121"/>
    </row>
    <row r="25" spans="1:27" x14ac:dyDescent="0.3">
      <c r="Z25" s="120"/>
      <c r="AA25" s="121"/>
    </row>
    <row r="26" spans="1:27" ht="15.6" x14ac:dyDescent="0.3">
      <c r="A26" s="108" t="s">
        <v>79</v>
      </c>
      <c r="B26" s="108"/>
      <c r="C26" s="108"/>
      <c r="D26" s="108"/>
      <c r="E26" s="108"/>
      <c r="F26" s="205">
        <f>E13</f>
        <v>18</v>
      </c>
      <c r="G26" s="205"/>
      <c r="H26" s="206" t="str">
        <f>IF(COUNTIF(ДОЗА,F26),"доза",IF(COUNTIF(ДОЗИ,F26),"дози","доз"))</f>
        <v>доз</v>
      </c>
      <c r="I26" s="206"/>
      <c r="J26" s="108" t="s">
        <v>263</v>
      </c>
      <c r="K26" s="108"/>
      <c r="L26" s="108"/>
      <c r="M26" s="108"/>
      <c r="N26" s="108"/>
      <c r="O26" s="108"/>
      <c r="P26" s="108"/>
      <c r="Q26" s="108"/>
      <c r="R26" s="108"/>
      <c r="S26" s="205">
        <f>F26</f>
        <v>18</v>
      </c>
      <c r="T26" s="205"/>
      <c r="U26" s="108" t="s">
        <v>81</v>
      </c>
      <c r="V26" s="108"/>
      <c r="W26" s="108"/>
      <c r="X26" s="108"/>
      <c r="Z26" s="120"/>
      <c r="AA26" s="121"/>
    </row>
    <row r="27" spans="1:27" ht="15.6" x14ac:dyDescent="0.3">
      <c r="A27" s="108"/>
      <c r="B27" s="108" t="s">
        <v>82</v>
      </c>
      <c r="C27" s="108"/>
      <c r="D27" s="108"/>
      <c r="E27" s="108"/>
      <c r="F27" s="108"/>
      <c r="G27" s="108"/>
      <c r="H27" s="108"/>
      <c r="I27" s="205">
        <f>F26*0.5</f>
        <v>9</v>
      </c>
      <c r="J27" s="205"/>
      <c r="K27" s="108" t="s">
        <v>83</v>
      </c>
      <c r="L27" s="108"/>
      <c r="M27" s="108"/>
      <c r="N27" s="108"/>
      <c r="O27" s="205">
        <f>F26*0.5</f>
        <v>9</v>
      </c>
      <c r="P27" s="205"/>
      <c r="Q27" s="108" t="s">
        <v>84</v>
      </c>
      <c r="R27" s="108"/>
      <c r="S27" s="108"/>
      <c r="T27" s="108"/>
      <c r="U27" s="108"/>
      <c r="V27" s="108"/>
      <c r="W27" s="108"/>
      <c r="X27" s="108"/>
      <c r="Z27" s="120"/>
      <c r="AA27" s="121"/>
    </row>
    <row r="28" spans="1:27" ht="15.6" x14ac:dyDescent="0.3">
      <c r="A28" s="108"/>
      <c r="B28" s="108" t="s">
        <v>85</v>
      </c>
      <c r="C28" s="108"/>
      <c r="D28" s="108"/>
      <c r="E28" s="108"/>
      <c r="F28" s="108"/>
      <c r="G28" s="205">
        <f>F26</f>
        <v>18</v>
      </c>
      <c r="H28" s="205"/>
      <c r="I28" s="206" t="str">
        <f>IF(COUNTIF(ДОЗА,G28),"пара",IF(COUNTIF(ДОЗИ,G28),"парии","пар"))</f>
        <v>пар</v>
      </c>
      <c r="J28" s="206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Z28" s="120"/>
      <c r="AA28" s="121"/>
    </row>
    <row r="29" spans="1:27" ht="15.6" x14ac:dyDescent="0.3">
      <c r="A29" s="108" t="s">
        <v>87</v>
      </c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</row>
    <row r="30" spans="1:27" ht="15.6" x14ac:dyDescent="0.3">
      <c r="A30" s="108"/>
      <c r="B30" s="108"/>
      <c r="C30" s="108" t="s">
        <v>88</v>
      </c>
      <c r="D30" s="108"/>
      <c r="E30" s="108"/>
      <c r="F30" s="108"/>
      <c r="G30" s="108"/>
      <c r="H30" s="108"/>
      <c r="I30" s="108"/>
      <c r="J30" s="108"/>
      <c r="K30" s="108"/>
      <c r="L30" s="205">
        <f>F26</f>
        <v>18</v>
      </c>
      <c r="M30" s="205"/>
      <c r="N30" s="108" t="s">
        <v>89</v>
      </c>
      <c r="O30" s="108"/>
      <c r="P30" s="108"/>
      <c r="Q30" s="108"/>
      <c r="R30" s="108"/>
      <c r="S30" s="108"/>
      <c r="T30" s="108"/>
      <c r="U30" s="108"/>
      <c r="V30" s="108"/>
      <c r="W30" s="108"/>
      <c r="X30" s="108"/>
    </row>
    <row r="31" spans="1:27" ht="15.6" x14ac:dyDescent="0.3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22"/>
      <c r="M31" s="122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</row>
    <row r="32" spans="1:27" ht="15.6" x14ac:dyDescent="0.3">
      <c r="A32" s="108" t="s">
        <v>90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</row>
    <row r="33" spans="1:24" ht="15.6" x14ac:dyDescent="0.3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</row>
    <row r="34" spans="1:24" ht="15.6" x14ac:dyDescent="0.3">
      <c r="A34" s="111" t="s">
        <v>91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</row>
    <row r="35" spans="1:24" ht="15.6" x14ac:dyDescent="0.3">
      <c r="A35" s="111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</row>
    <row r="36" spans="1:24" ht="15.6" x14ac:dyDescent="0.3">
      <c r="A36" s="123" t="s">
        <v>92</v>
      </c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</row>
    <row r="37" spans="1:24" ht="15.6" x14ac:dyDescent="0.3">
      <c r="A37" s="123"/>
      <c r="B37" s="123" t="s">
        <v>93</v>
      </c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</row>
    <row r="38" spans="1:24" ht="15.6" x14ac:dyDescent="0.3">
      <c r="A38" s="123"/>
      <c r="B38" s="108" t="s">
        <v>94</v>
      </c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11" t="s">
        <v>95</v>
      </c>
      <c r="N38" s="108"/>
      <c r="O38" s="108"/>
      <c r="P38" s="108"/>
      <c r="Q38" s="108"/>
      <c r="R38" s="108"/>
      <c r="S38" s="204" t="s">
        <v>96</v>
      </c>
      <c r="T38" s="204"/>
      <c r="U38" s="204"/>
      <c r="V38" s="204"/>
      <c r="W38" s="204"/>
      <c r="X38" s="108"/>
    </row>
    <row r="39" spans="1:24" ht="15.6" x14ac:dyDescent="0.3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</row>
    <row r="40" spans="1:24" ht="15.6" x14ac:dyDescent="0.3">
      <c r="A40" s="108"/>
      <c r="B40" s="108" t="s">
        <v>97</v>
      </c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</row>
    <row r="41" spans="1:24" ht="15.6" x14ac:dyDescent="0.3">
      <c r="A41" s="108"/>
      <c r="B41" s="124" t="s">
        <v>98</v>
      </c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11" t="s">
        <v>99</v>
      </c>
      <c r="N41" s="108"/>
      <c r="O41" s="108"/>
      <c r="P41" s="108"/>
      <c r="Q41" s="108"/>
      <c r="R41" s="108"/>
      <c r="S41" s="204" t="s">
        <v>96</v>
      </c>
      <c r="T41" s="204"/>
      <c r="U41" s="204"/>
      <c r="V41" s="204"/>
      <c r="W41" s="204"/>
      <c r="X41" s="108"/>
    </row>
    <row r="42" spans="1:24" ht="15.6" x14ac:dyDescent="0.3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</row>
    <row r="43" spans="1:24" ht="15.6" x14ac:dyDescent="0.3">
      <c r="B43" s="108" t="s">
        <v>192</v>
      </c>
      <c r="M43" s="111" t="str">
        <f>'Акт коты PCHCh'!M47</f>
        <v>Мельниченко Н.О.</v>
      </c>
      <c r="S43" s="204" t="s">
        <v>96</v>
      </c>
      <c r="T43" s="204"/>
      <c r="U43" s="204"/>
      <c r="V43" s="204"/>
      <c r="W43" s="204"/>
    </row>
    <row r="44" spans="1:24" ht="15.6" x14ac:dyDescent="0.3">
      <c r="B44" s="124"/>
    </row>
  </sheetData>
  <mergeCells count="28">
    <mergeCell ref="S43:W43"/>
    <mergeCell ref="S26:T26"/>
    <mergeCell ref="I27:J27"/>
    <mergeCell ref="O27:P27"/>
    <mergeCell ref="L30:M30"/>
    <mergeCell ref="S38:W38"/>
    <mergeCell ref="H26:I26"/>
    <mergeCell ref="G28:H28"/>
    <mergeCell ref="S41:W41"/>
    <mergeCell ref="I28:J28"/>
    <mergeCell ref="F26:G26"/>
    <mergeCell ref="N19:Q19"/>
    <mergeCell ref="F20:I20"/>
    <mergeCell ref="Q21:S21"/>
    <mergeCell ref="F22:I22"/>
    <mergeCell ref="S22:T22"/>
    <mergeCell ref="A1:X1"/>
    <mergeCell ref="A2:X2"/>
    <mergeCell ref="A4:X4"/>
    <mergeCell ref="C7:X7"/>
    <mergeCell ref="J18:K18"/>
    <mergeCell ref="E13:F13"/>
    <mergeCell ref="A5:B5"/>
    <mergeCell ref="G13:J13"/>
    <mergeCell ref="G5:H5"/>
    <mergeCell ref="C5:F5"/>
    <mergeCell ref="M17:O17"/>
    <mergeCell ref="T17:V17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G54"/>
  <sheetViews>
    <sheetView tabSelected="1" topLeftCell="A19" zoomScaleNormal="100" workbookViewId="0">
      <selection activeCell="G30" sqref="G30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5546875" customWidth="1"/>
    <col min="4" max="4" width="14.44140625" customWidth="1"/>
    <col min="5" max="5" width="13" customWidth="1"/>
    <col min="6" max="6" width="4.44140625" customWidth="1"/>
    <col min="7" max="7" width="2.44140625" bestFit="1" customWidth="1"/>
    <col min="8" max="11" width="3.33203125" customWidth="1"/>
  </cols>
  <sheetData>
    <row r="2" spans="1:7" ht="18" x14ac:dyDescent="0.3">
      <c r="A2" s="174" t="s">
        <v>102</v>
      </c>
      <c r="B2" s="174"/>
      <c r="C2" s="174"/>
      <c r="D2" s="174"/>
      <c r="E2" s="174"/>
      <c r="F2" s="174"/>
      <c r="G2" s="174"/>
    </row>
    <row r="3" spans="1:7" ht="18" x14ac:dyDescent="0.3">
      <c r="A3" s="174" t="s">
        <v>103</v>
      </c>
      <c r="B3" s="174"/>
      <c r="C3" s="174"/>
      <c r="D3" s="174"/>
      <c r="E3" s="174"/>
      <c r="F3" s="174"/>
      <c r="G3" s="174"/>
    </row>
    <row r="4" spans="1:7" ht="15.6" x14ac:dyDescent="0.3">
      <c r="A4" s="1"/>
      <c r="B4" s="12"/>
      <c r="C4" s="1"/>
      <c r="D4" s="1"/>
      <c r="E4" s="1"/>
      <c r="F4" s="1"/>
    </row>
    <row r="5" spans="1:7" ht="38.25" customHeight="1" x14ac:dyDescent="0.3">
      <c r="A5" s="154" t="s">
        <v>104</v>
      </c>
      <c r="B5" s="155" t="s">
        <v>105</v>
      </c>
      <c r="C5" s="155" t="s">
        <v>106</v>
      </c>
      <c r="D5" s="207" t="s">
        <v>107</v>
      </c>
      <c r="E5" s="207"/>
      <c r="F5" s="207"/>
      <c r="G5" s="207"/>
    </row>
    <row r="6" spans="1:7" ht="15.6" customHeight="1" x14ac:dyDescent="0.3">
      <c r="A6" s="75">
        <v>1</v>
      </c>
      <c r="B6" s="85" t="s">
        <v>391</v>
      </c>
      <c r="C6" s="85" t="s">
        <v>392</v>
      </c>
      <c r="D6" s="85" t="s">
        <v>393</v>
      </c>
      <c r="E6" s="85" t="s">
        <v>110</v>
      </c>
      <c r="F6" s="85" t="s">
        <v>188</v>
      </c>
      <c r="G6" s="86" t="s">
        <v>111</v>
      </c>
    </row>
    <row r="7" spans="1:7" ht="15.6" customHeight="1" x14ac:dyDescent="0.3">
      <c r="A7" s="75">
        <f>IF(ISBLANK(B7),"",A6+1)</f>
        <v>2</v>
      </c>
      <c r="B7" s="85" t="s">
        <v>480</v>
      </c>
      <c r="C7" s="85" t="s">
        <v>481</v>
      </c>
      <c r="D7" s="85" t="s">
        <v>482</v>
      </c>
      <c r="E7" s="85" t="s">
        <v>110</v>
      </c>
      <c r="F7" s="85" t="s">
        <v>366</v>
      </c>
      <c r="G7" s="86" t="s">
        <v>111</v>
      </c>
    </row>
    <row r="8" spans="1:7" ht="15.6" customHeight="1" x14ac:dyDescent="0.3">
      <c r="A8" s="75">
        <f t="shared" ref="A8:A43" si="0">IF(ISBLANK(B8),"",A7+1)</f>
        <v>3</v>
      </c>
      <c r="B8" s="85" t="s">
        <v>396</v>
      </c>
      <c r="C8" s="85" t="s">
        <v>397</v>
      </c>
      <c r="D8" s="85" t="s">
        <v>398</v>
      </c>
      <c r="E8" s="85" t="s">
        <v>369</v>
      </c>
      <c r="F8" s="85" t="s">
        <v>188</v>
      </c>
      <c r="G8" s="86" t="s">
        <v>109</v>
      </c>
    </row>
    <row r="9" spans="1:7" ht="15.6" customHeight="1" x14ac:dyDescent="0.3">
      <c r="A9" s="75">
        <f t="shared" si="0"/>
        <v>4</v>
      </c>
      <c r="B9" s="85" t="s">
        <v>394</v>
      </c>
      <c r="C9" s="85" t="s">
        <v>395</v>
      </c>
      <c r="D9" s="85" t="s">
        <v>384</v>
      </c>
      <c r="E9" s="85" t="s">
        <v>110</v>
      </c>
      <c r="F9" s="85" t="s">
        <v>483</v>
      </c>
      <c r="G9" s="86" t="s">
        <v>111</v>
      </c>
    </row>
    <row r="10" spans="1:7" ht="15.6" customHeight="1" x14ac:dyDescent="0.3">
      <c r="A10" s="75">
        <f t="shared" si="0"/>
        <v>5</v>
      </c>
      <c r="B10" s="85" t="s">
        <v>391</v>
      </c>
      <c r="C10" s="85" t="s">
        <v>392</v>
      </c>
      <c r="D10" s="85" t="s">
        <v>393</v>
      </c>
      <c r="E10" s="85" t="s">
        <v>110</v>
      </c>
      <c r="F10" s="85" t="s">
        <v>188</v>
      </c>
      <c r="G10" s="86" t="s">
        <v>111</v>
      </c>
    </row>
    <row r="11" spans="1:7" ht="15.6" customHeight="1" x14ac:dyDescent="0.3">
      <c r="A11" s="75">
        <f t="shared" si="0"/>
        <v>6</v>
      </c>
      <c r="B11" s="85" t="s">
        <v>484</v>
      </c>
      <c r="C11" s="85" t="s">
        <v>485</v>
      </c>
      <c r="D11" s="85" t="s">
        <v>486</v>
      </c>
      <c r="E11" s="85" t="s">
        <v>110</v>
      </c>
      <c r="F11" s="85" t="s">
        <v>487</v>
      </c>
      <c r="G11" s="86" t="s">
        <v>109</v>
      </c>
    </row>
    <row r="12" spans="1:7" ht="15.6" customHeight="1" x14ac:dyDescent="0.3">
      <c r="A12" s="75">
        <f t="shared" si="0"/>
        <v>7</v>
      </c>
      <c r="B12" s="85" t="s">
        <v>462</v>
      </c>
      <c r="C12" s="85" t="s">
        <v>463</v>
      </c>
      <c r="D12" s="85" t="s">
        <v>464</v>
      </c>
      <c r="E12" s="85" t="s">
        <v>465</v>
      </c>
      <c r="F12" s="85" t="s">
        <v>259</v>
      </c>
      <c r="G12" s="86" t="s">
        <v>109</v>
      </c>
    </row>
    <row r="13" spans="1:7" ht="15.6" customHeight="1" x14ac:dyDescent="0.3">
      <c r="A13" s="75">
        <f t="shared" si="0"/>
        <v>8</v>
      </c>
      <c r="B13" s="85" t="s">
        <v>460</v>
      </c>
      <c r="C13" s="85" t="s">
        <v>461</v>
      </c>
      <c r="D13" s="85" t="s">
        <v>399</v>
      </c>
      <c r="E13" s="85" t="s">
        <v>110</v>
      </c>
      <c r="F13" s="85" t="s">
        <v>188</v>
      </c>
      <c r="G13" s="86" t="s">
        <v>109</v>
      </c>
    </row>
    <row r="14" spans="1:7" ht="15.6" customHeight="1" x14ac:dyDescent="0.3">
      <c r="A14" s="75">
        <f t="shared" si="0"/>
        <v>9</v>
      </c>
      <c r="B14" s="85" t="s">
        <v>488</v>
      </c>
      <c r="C14" s="85" t="s">
        <v>489</v>
      </c>
      <c r="D14" s="85" t="s">
        <v>490</v>
      </c>
      <c r="E14" s="85" t="s">
        <v>369</v>
      </c>
      <c r="F14" s="85" t="s">
        <v>189</v>
      </c>
      <c r="G14" s="86" t="s">
        <v>111</v>
      </c>
    </row>
    <row r="15" spans="1:7" ht="15.6" customHeight="1" x14ac:dyDescent="0.3">
      <c r="A15" s="75">
        <f t="shared" si="0"/>
        <v>10</v>
      </c>
      <c r="B15" s="85" t="s">
        <v>491</v>
      </c>
      <c r="C15" s="85" t="s">
        <v>492</v>
      </c>
      <c r="D15" s="85" t="s">
        <v>493</v>
      </c>
      <c r="E15" s="85" t="s">
        <v>110</v>
      </c>
      <c r="F15" s="85" t="s">
        <v>373</v>
      </c>
      <c r="G15" s="86" t="s">
        <v>111</v>
      </c>
    </row>
    <row r="16" spans="1:7" ht="15.6" customHeight="1" x14ac:dyDescent="0.3">
      <c r="A16" s="75">
        <f t="shared" si="0"/>
        <v>11</v>
      </c>
      <c r="B16" s="85" t="s">
        <v>491</v>
      </c>
      <c r="C16" s="85" t="s">
        <v>492</v>
      </c>
      <c r="D16" s="85" t="s">
        <v>494</v>
      </c>
      <c r="E16" s="85" t="s">
        <v>110</v>
      </c>
      <c r="F16" s="85" t="s">
        <v>373</v>
      </c>
      <c r="G16" s="86" t="s">
        <v>109</v>
      </c>
    </row>
    <row r="17" spans="1:7" s="76" customFormat="1" ht="15.6" customHeight="1" x14ac:dyDescent="0.3">
      <c r="A17" s="75">
        <f t="shared" si="0"/>
        <v>12</v>
      </c>
      <c r="B17" s="85" t="s">
        <v>389</v>
      </c>
      <c r="C17" s="85" t="s">
        <v>390</v>
      </c>
      <c r="D17" s="85" t="s">
        <v>466</v>
      </c>
      <c r="E17" s="85" t="s">
        <v>467</v>
      </c>
      <c r="F17" s="85" t="s">
        <v>257</v>
      </c>
      <c r="G17" s="86" t="s">
        <v>111</v>
      </c>
    </row>
    <row r="18" spans="1:7" ht="15.6" customHeight="1" x14ac:dyDescent="0.3">
      <c r="A18" s="75">
        <f t="shared" si="0"/>
        <v>13</v>
      </c>
      <c r="B18" s="85" t="s">
        <v>374</v>
      </c>
      <c r="C18" s="85" t="s">
        <v>375</v>
      </c>
      <c r="D18" s="85" t="s">
        <v>402</v>
      </c>
      <c r="E18" s="85" t="s">
        <v>110</v>
      </c>
      <c r="F18" s="85" t="s">
        <v>188</v>
      </c>
      <c r="G18" s="86" t="s">
        <v>109</v>
      </c>
    </row>
    <row r="19" spans="1:7" ht="15.6" customHeight="1" x14ac:dyDescent="0.3">
      <c r="A19" s="75">
        <f t="shared" si="0"/>
        <v>14</v>
      </c>
      <c r="B19" s="85" t="s">
        <v>389</v>
      </c>
      <c r="C19" s="85" t="s">
        <v>390</v>
      </c>
      <c r="D19" s="85" t="s">
        <v>470</v>
      </c>
      <c r="E19" s="85" t="s">
        <v>110</v>
      </c>
      <c r="F19" s="85" t="s">
        <v>259</v>
      </c>
      <c r="G19" s="86" t="s">
        <v>111</v>
      </c>
    </row>
    <row r="20" spans="1:7" ht="15.6" customHeight="1" x14ac:dyDescent="0.3">
      <c r="A20" s="75">
        <f t="shared" si="0"/>
        <v>15</v>
      </c>
      <c r="B20" s="85" t="s">
        <v>389</v>
      </c>
      <c r="C20" s="85" t="s">
        <v>390</v>
      </c>
      <c r="D20" s="85" t="s">
        <v>469</v>
      </c>
      <c r="E20" s="85" t="s">
        <v>110</v>
      </c>
      <c r="F20" s="85" t="s">
        <v>189</v>
      </c>
      <c r="G20" s="86" t="s">
        <v>109</v>
      </c>
    </row>
    <row r="21" spans="1:7" ht="15.6" customHeight="1" x14ac:dyDescent="0.3">
      <c r="A21" s="75">
        <f t="shared" si="0"/>
        <v>16</v>
      </c>
      <c r="B21" s="85" t="s">
        <v>389</v>
      </c>
      <c r="C21" s="85" t="s">
        <v>390</v>
      </c>
      <c r="D21" s="85" t="s">
        <v>468</v>
      </c>
      <c r="E21" s="85" t="s">
        <v>110</v>
      </c>
      <c r="F21" s="85" t="s">
        <v>189</v>
      </c>
      <c r="G21" s="86" t="s">
        <v>111</v>
      </c>
    </row>
    <row r="22" spans="1:7" ht="15.6" customHeight="1" x14ac:dyDescent="0.3">
      <c r="A22" s="75">
        <f t="shared" si="0"/>
        <v>17</v>
      </c>
      <c r="B22" s="85" t="s">
        <v>389</v>
      </c>
      <c r="C22" s="85" t="s">
        <v>390</v>
      </c>
      <c r="D22" s="85" t="s">
        <v>449</v>
      </c>
      <c r="E22" s="85" t="s">
        <v>110</v>
      </c>
      <c r="F22" s="85" t="s">
        <v>370</v>
      </c>
      <c r="G22" s="86" t="s">
        <v>111</v>
      </c>
    </row>
    <row r="23" spans="1:7" ht="15.6" customHeight="1" x14ac:dyDescent="0.3">
      <c r="A23" s="75">
        <f t="shared" si="0"/>
        <v>18</v>
      </c>
      <c r="B23" s="85" t="s">
        <v>400</v>
      </c>
      <c r="C23" s="85" t="s">
        <v>456</v>
      </c>
      <c r="D23" s="85" t="s">
        <v>401</v>
      </c>
      <c r="E23" s="85" t="s">
        <v>110</v>
      </c>
      <c r="F23" s="85" t="s">
        <v>371</v>
      </c>
      <c r="G23" s="86" t="s">
        <v>111</v>
      </c>
    </row>
    <row r="24" spans="1:7" ht="15.6" customHeight="1" x14ac:dyDescent="0.3">
      <c r="A24" s="75">
        <f t="shared" si="0"/>
        <v>19</v>
      </c>
      <c r="B24" s="85" t="s">
        <v>403</v>
      </c>
      <c r="C24" s="85" t="s">
        <v>404</v>
      </c>
      <c r="D24" s="85" t="s">
        <v>405</v>
      </c>
      <c r="E24" s="85" t="s">
        <v>110</v>
      </c>
      <c r="F24" s="85" t="s">
        <v>189</v>
      </c>
      <c r="G24" s="86" t="s">
        <v>109</v>
      </c>
    </row>
    <row r="25" spans="1:7" ht="15.6" customHeight="1" x14ac:dyDescent="0.3">
      <c r="A25" s="75">
        <f t="shared" si="0"/>
        <v>20</v>
      </c>
      <c r="B25" s="85" t="s">
        <v>403</v>
      </c>
      <c r="C25" s="85" t="s">
        <v>404</v>
      </c>
      <c r="D25" s="85" t="s">
        <v>495</v>
      </c>
      <c r="E25" s="85" t="s">
        <v>110</v>
      </c>
      <c r="F25" s="85" t="s">
        <v>373</v>
      </c>
      <c r="G25" s="86" t="s">
        <v>109</v>
      </c>
    </row>
    <row r="26" spans="1:7" ht="15.6" customHeight="1" x14ac:dyDescent="0.3">
      <c r="A26" s="75">
        <f t="shared" si="0"/>
        <v>21</v>
      </c>
      <c r="B26" s="85" t="s">
        <v>453</v>
      </c>
      <c r="C26" s="85" t="s">
        <v>454</v>
      </c>
      <c r="D26" s="85" t="s">
        <v>455</v>
      </c>
      <c r="E26" s="85" t="s">
        <v>110</v>
      </c>
      <c r="F26" s="85" t="s">
        <v>377</v>
      </c>
      <c r="G26" s="86" t="s">
        <v>109</v>
      </c>
    </row>
    <row r="27" spans="1:7" ht="15.6" customHeight="1" x14ac:dyDescent="0.3">
      <c r="A27" s="75">
        <f t="shared" si="0"/>
        <v>22</v>
      </c>
      <c r="B27" s="85" t="s">
        <v>496</v>
      </c>
      <c r="C27" s="85" t="s">
        <v>497</v>
      </c>
      <c r="D27" s="85" t="s">
        <v>449</v>
      </c>
      <c r="E27" s="85" t="s">
        <v>110</v>
      </c>
      <c r="F27" s="85" t="s">
        <v>373</v>
      </c>
      <c r="G27" s="86" t="s">
        <v>111</v>
      </c>
    </row>
    <row r="28" spans="1:7" ht="15.6" customHeight="1" x14ac:dyDescent="0.3">
      <c r="A28" s="75">
        <f t="shared" si="0"/>
        <v>23</v>
      </c>
      <c r="B28" s="85" t="s">
        <v>389</v>
      </c>
      <c r="C28" s="85" t="s">
        <v>390</v>
      </c>
      <c r="D28" s="85" t="s">
        <v>466</v>
      </c>
      <c r="E28" s="85" t="s">
        <v>467</v>
      </c>
      <c r="F28" s="85" t="s">
        <v>257</v>
      </c>
      <c r="G28" s="86" t="s">
        <v>111</v>
      </c>
    </row>
    <row r="29" spans="1:7" ht="15.6" customHeight="1" x14ac:dyDescent="0.3">
      <c r="A29" s="75">
        <f t="shared" si="0"/>
        <v>24</v>
      </c>
      <c r="B29" s="85" t="s">
        <v>409</v>
      </c>
      <c r="C29" s="85" t="s">
        <v>410</v>
      </c>
      <c r="D29" s="85" t="s">
        <v>411</v>
      </c>
      <c r="E29" s="85" t="s">
        <v>110</v>
      </c>
      <c r="F29" s="85" t="s">
        <v>189</v>
      </c>
      <c r="G29" s="86" t="s">
        <v>111</v>
      </c>
    </row>
    <row r="30" spans="1:7" ht="15.6" customHeight="1" x14ac:dyDescent="0.3">
      <c r="A30" s="75">
        <f t="shared" si="0"/>
        <v>25</v>
      </c>
      <c r="B30" s="85" t="s">
        <v>460</v>
      </c>
      <c r="C30" s="85" t="s">
        <v>461</v>
      </c>
      <c r="D30" s="85" t="s">
        <v>399</v>
      </c>
      <c r="E30" s="85" t="s">
        <v>110</v>
      </c>
      <c r="F30" s="85" t="s">
        <v>188</v>
      </c>
      <c r="G30" s="86" t="s">
        <v>109</v>
      </c>
    </row>
    <row r="31" spans="1:7" ht="15.6" customHeight="1" x14ac:dyDescent="0.3">
      <c r="A31" s="75">
        <f t="shared" si="0"/>
        <v>26</v>
      </c>
      <c r="B31" s="85" t="s">
        <v>389</v>
      </c>
      <c r="C31" s="85" t="s">
        <v>390</v>
      </c>
      <c r="D31" s="85" t="s">
        <v>474</v>
      </c>
      <c r="E31" s="85" t="s">
        <v>110</v>
      </c>
      <c r="F31" s="85" t="s">
        <v>366</v>
      </c>
      <c r="G31" s="86" t="s">
        <v>111</v>
      </c>
    </row>
    <row r="32" spans="1:7" ht="15.6" customHeight="1" x14ac:dyDescent="0.3">
      <c r="A32" s="75">
        <f t="shared" si="0"/>
        <v>27</v>
      </c>
      <c r="B32" s="85" t="s">
        <v>498</v>
      </c>
      <c r="C32" s="85" t="s">
        <v>499</v>
      </c>
      <c r="D32" s="85" t="s">
        <v>500</v>
      </c>
      <c r="E32" s="85" t="s">
        <v>110</v>
      </c>
      <c r="F32" s="85" t="s">
        <v>260</v>
      </c>
      <c r="G32" s="86" t="s">
        <v>109</v>
      </c>
    </row>
    <row r="33" spans="1:7" ht="15.6" customHeight="1" x14ac:dyDescent="0.3">
      <c r="A33" s="75">
        <f t="shared" si="0"/>
        <v>28</v>
      </c>
      <c r="B33" s="85" t="s">
        <v>475</v>
      </c>
      <c r="C33" s="85" t="s">
        <v>476</v>
      </c>
      <c r="D33" s="85" t="s">
        <v>477</v>
      </c>
      <c r="E33" s="85" t="s">
        <v>110</v>
      </c>
      <c r="F33" s="85" t="s">
        <v>478</v>
      </c>
      <c r="G33" s="86" t="s">
        <v>109</v>
      </c>
    </row>
    <row r="34" spans="1:7" ht="15.6" customHeight="1" x14ac:dyDescent="0.3">
      <c r="A34" s="75">
        <f t="shared" si="0"/>
        <v>29</v>
      </c>
      <c r="B34" s="85" t="s">
        <v>488</v>
      </c>
      <c r="C34" s="85" t="s">
        <v>489</v>
      </c>
      <c r="D34" s="85" t="s">
        <v>490</v>
      </c>
      <c r="E34" s="85" t="s">
        <v>369</v>
      </c>
      <c r="F34" s="85" t="s">
        <v>189</v>
      </c>
      <c r="G34" s="86" t="s">
        <v>111</v>
      </c>
    </row>
    <row r="35" spans="1:7" ht="15.6" customHeight="1" x14ac:dyDescent="0.3">
      <c r="A35" s="75">
        <f t="shared" si="0"/>
        <v>30</v>
      </c>
      <c r="B35" s="85" t="s">
        <v>406</v>
      </c>
      <c r="C35" s="85" t="s">
        <v>407</v>
      </c>
      <c r="D35" s="85" t="s">
        <v>408</v>
      </c>
      <c r="E35" s="85" t="s">
        <v>110</v>
      </c>
      <c r="F35" s="85" t="s">
        <v>189</v>
      </c>
      <c r="G35" s="86" t="s">
        <v>111</v>
      </c>
    </row>
    <row r="36" spans="1:7" ht="15.6" customHeight="1" x14ac:dyDescent="0.3">
      <c r="A36" s="75">
        <f t="shared" si="0"/>
        <v>31</v>
      </c>
      <c r="B36" s="85" t="s">
        <v>409</v>
      </c>
      <c r="C36" s="85" t="s">
        <v>410</v>
      </c>
      <c r="D36" s="85" t="s">
        <v>411</v>
      </c>
      <c r="E36" s="85" t="s">
        <v>110</v>
      </c>
      <c r="F36" s="85" t="s">
        <v>189</v>
      </c>
      <c r="G36" s="86" t="s">
        <v>111</v>
      </c>
    </row>
    <row r="37" spans="1:7" ht="15.6" customHeight="1" x14ac:dyDescent="0.3">
      <c r="A37" s="75">
        <f t="shared" si="0"/>
        <v>32</v>
      </c>
      <c r="B37" s="85" t="s">
        <v>445</v>
      </c>
      <c r="C37" s="85" t="s">
        <v>446</v>
      </c>
      <c r="D37" s="85" t="s">
        <v>447</v>
      </c>
      <c r="E37" s="85" t="s">
        <v>448</v>
      </c>
      <c r="F37" s="85" t="s">
        <v>257</v>
      </c>
      <c r="G37" s="86" t="s">
        <v>111</v>
      </c>
    </row>
    <row r="38" spans="1:7" ht="15.6" customHeight="1" x14ac:dyDescent="0.3">
      <c r="A38" s="75">
        <f t="shared" si="0"/>
        <v>33</v>
      </c>
      <c r="B38" s="85" t="s">
        <v>501</v>
      </c>
      <c r="C38" s="85" t="s">
        <v>502</v>
      </c>
      <c r="D38" s="85" t="s">
        <v>388</v>
      </c>
      <c r="E38" s="85" t="s">
        <v>110</v>
      </c>
      <c r="F38" s="85" t="s">
        <v>189</v>
      </c>
      <c r="G38" s="86" t="s">
        <v>111</v>
      </c>
    </row>
    <row r="39" spans="1:7" ht="15.6" customHeight="1" x14ac:dyDescent="0.3">
      <c r="A39" s="75">
        <f t="shared" si="0"/>
        <v>34</v>
      </c>
      <c r="B39" s="85" t="s">
        <v>457</v>
      </c>
      <c r="C39" s="85" t="s">
        <v>458</v>
      </c>
      <c r="D39" s="85" t="s">
        <v>459</v>
      </c>
      <c r="E39" s="85" t="s">
        <v>369</v>
      </c>
      <c r="F39" s="85" t="s">
        <v>258</v>
      </c>
      <c r="G39" s="86" t="s">
        <v>111</v>
      </c>
    </row>
    <row r="40" spans="1:7" ht="15.6" customHeight="1" x14ac:dyDescent="0.3">
      <c r="A40" s="75">
        <f t="shared" si="0"/>
        <v>35</v>
      </c>
      <c r="B40" s="85" t="s">
        <v>450</v>
      </c>
      <c r="C40" s="85" t="s">
        <v>451</v>
      </c>
      <c r="D40" s="85" t="s">
        <v>385</v>
      </c>
      <c r="E40" s="85" t="s">
        <v>452</v>
      </c>
      <c r="F40" s="85" t="s">
        <v>259</v>
      </c>
      <c r="G40" s="86" t="s">
        <v>109</v>
      </c>
    </row>
    <row r="41" spans="1:7" ht="15.6" customHeight="1" x14ac:dyDescent="0.3">
      <c r="A41" s="75">
        <f t="shared" si="0"/>
        <v>36</v>
      </c>
      <c r="B41" s="85" t="s">
        <v>503</v>
      </c>
      <c r="C41" s="85" t="s">
        <v>504</v>
      </c>
      <c r="D41" s="85" t="s">
        <v>505</v>
      </c>
      <c r="E41" s="85" t="s">
        <v>110</v>
      </c>
      <c r="F41" s="85" t="s">
        <v>373</v>
      </c>
      <c r="G41" s="86" t="s">
        <v>111</v>
      </c>
    </row>
    <row r="42" spans="1:7" ht="15.6" customHeight="1" x14ac:dyDescent="0.3">
      <c r="A42" s="75">
        <f t="shared" si="0"/>
        <v>37</v>
      </c>
      <c r="B42" s="85" t="s">
        <v>386</v>
      </c>
      <c r="C42" s="85" t="s">
        <v>387</v>
      </c>
      <c r="D42" s="85" t="s">
        <v>412</v>
      </c>
      <c r="E42" s="85" t="s">
        <v>369</v>
      </c>
      <c r="F42" s="85" t="s">
        <v>258</v>
      </c>
      <c r="G42" s="86" t="s">
        <v>111</v>
      </c>
    </row>
    <row r="43" spans="1:7" ht="15.6" customHeight="1" x14ac:dyDescent="0.3">
      <c r="A43" s="75">
        <f t="shared" si="0"/>
        <v>38</v>
      </c>
      <c r="B43" s="85" t="s">
        <v>406</v>
      </c>
      <c r="C43" s="85" t="s">
        <v>407</v>
      </c>
      <c r="D43" s="85" t="s">
        <v>408</v>
      </c>
      <c r="E43" s="85" t="s">
        <v>110</v>
      </c>
      <c r="F43" s="85" t="s">
        <v>189</v>
      </c>
      <c r="G43" s="86" t="s">
        <v>111</v>
      </c>
    </row>
    <row r="44" spans="1:7" ht="15.6" customHeight="1" x14ac:dyDescent="0.3"/>
    <row r="45" spans="1:7" ht="15.6" customHeight="1" x14ac:dyDescent="0.3"/>
    <row r="46" spans="1:7" ht="15.6" customHeight="1" x14ac:dyDescent="0.3"/>
    <row r="47" spans="1:7" ht="15.6" customHeight="1" x14ac:dyDescent="0.3"/>
    <row r="48" spans="1:7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47"/>
  <sheetViews>
    <sheetView zoomScaleNormal="100" workbookViewId="0">
      <selection activeCell="AC14" sqref="AC14:AE14"/>
    </sheetView>
  </sheetViews>
  <sheetFormatPr defaultColWidth="8.6640625" defaultRowHeight="14.4" x14ac:dyDescent="0.3"/>
  <cols>
    <col min="1" max="28" width="3.6640625" customWidth="1"/>
    <col min="29" max="29" width="32.109375" bestFit="1" customWidth="1"/>
    <col min="30" max="30" width="3.21875" bestFit="1" customWidth="1"/>
  </cols>
  <sheetData>
    <row r="1" spans="1:30" x14ac:dyDescent="0.3">
      <c r="A1" s="208" t="s">
        <v>60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</row>
    <row r="2" spans="1:30" x14ac:dyDescent="0.3">
      <c r="A2" s="208" t="s">
        <v>61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</row>
    <row r="3" spans="1:30" ht="15" customHeight="1" x14ac:dyDescent="0.3">
      <c r="A3" s="209" t="s">
        <v>62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5"/>
      <c r="Z3" s="5"/>
      <c r="AA3" s="5"/>
    </row>
    <row r="4" spans="1:30" ht="21" x14ac:dyDescent="0.4">
      <c r="A4" s="211">
        <v>20</v>
      </c>
      <c r="B4" s="211"/>
      <c r="C4" s="212" t="str">
        <f>'2-я 1-ВЕТ'!D33</f>
        <v>листопада</v>
      </c>
      <c r="D4" s="212"/>
      <c r="E4" s="212"/>
      <c r="F4" s="212"/>
      <c r="G4" s="211">
        <f>'2-я 1-ВЕТ'!S3</f>
        <v>2022</v>
      </c>
      <c r="H4" s="211"/>
      <c r="I4" s="84" t="s">
        <v>147</v>
      </c>
      <c r="J4" s="84"/>
      <c r="K4" s="84"/>
      <c r="L4" s="84"/>
      <c r="M4" s="84"/>
      <c r="N4" s="84"/>
      <c r="O4" s="84"/>
      <c r="P4" s="84"/>
      <c r="Q4" s="84"/>
      <c r="R4" s="98"/>
      <c r="S4" s="98"/>
      <c r="T4" s="98"/>
      <c r="U4" s="98"/>
      <c r="V4" s="98"/>
      <c r="W4" s="98"/>
      <c r="X4" s="98"/>
      <c r="Y4" s="6"/>
      <c r="Z4" s="7"/>
      <c r="AA4" s="7"/>
    </row>
    <row r="6" spans="1:30" s="1" customFormat="1" ht="15.6" x14ac:dyDescent="0.3">
      <c r="C6" s="210" t="s">
        <v>63</v>
      </c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9"/>
    </row>
    <row r="7" spans="1:30" s="1" customFormat="1" ht="15.6" x14ac:dyDescent="0.3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30" s="1" customFormat="1" ht="15.6" x14ac:dyDescent="0.3">
      <c r="A8" s="1" t="s">
        <v>65</v>
      </c>
    </row>
    <row r="9" spans="1:30" s="1" customFormat="1" ht="15.6" x14ac:dyDescent="0.3">
      <c r="A9" s="1" t="s">
        <v>66</v>
      </c>
      <c r="G9" s="62" t="str">
        <f>'Акт коты R'!G10</f>
        <v>Мельниченко Н.О.</v>
      </c>
      <c r="H9" s="62"/>
      <c r="I9" s="62"/>
      <c r="J9" s="62"/>
      <c r="K9" s="62"/>
      <c r="L9" s="62"/>
      <c r="M9" s="62"/>
      <c r="N9" s="62"/>
    </row>
    <row r="10" spans="1:30" s="1" customFormat="1" ht="15.6" x14ac:dyDescent="0.3">
      <c r="A10" s="1" t="s">
        <v>67</v>
      </c>
      <c r="L10" s="12" t="str">
        <f>'Акт коты R'!L11</f>
        <v xml:space="preserve"> 21.10.2020 по 20.11.2021 року </v>
      </c>
    </row>
    <row r="11" spans="1:30" s="1" customFormat="1" ht="15.6" x14ac:dyDescent="0.3">
      <c r="A11" s="1" t="s">
        <v>68</v>
      </c>
    </row>
    <row r="12" spans="1:30" s="1" customFormat="1" ht="15.6" x14ac:dyDescent="0.3">
      <c r="B12" s="12" t="s">
        <v>69</v>
      </c>
    </row>
    <row r="13" spans="1:30" s="1" customFormat="1" ht="15.6" x14ac:dyDescent="0.3">
      <c r="A13" s="1" t="s">
        <v>70</v>
      </c>
      <c r="E13" s="214">
        <f>MAX('Список коти PCHCh'!A6:A45)</f>
        <v>38</v>
      </c>
      <c r="F13" s="214"/>
      <c r="G13" s="1" t="s">
        <v>71</v>
      </c>
    </row>
    <row r="14" spans="1:30" s="1" customFormat="1" ht="15.6" x14ac:dyDescent="0.3">
      <c r="A14" s="1" t="s">
        <v>72</v>
      </c>
    </row>
    <row r="15" spans="1:30" s="1" customFormat="1" ht="15.6" x14ac:dyDescent="0.3">
      <c r="A15" s="1" t="s">
        <v>73</v>
      </c>
      <c r="AC15"/>
      <c r="AD15"/>
    </row>
    <row r="16" spans="1:30" ht="15.6" x14ac:dyDescent="0.3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6" x14ac:dyDescent="0.3">
      <c r="A17" s="1" t="s">
        <v>413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N17" s="1"/>
      <c r="O17" s="18"/>
      <c r="P17" s="19"/>
      <c r="Q17" s="19"/>
      <c r="R17" s="19"/>
      <c r="S17" s="1"/>
      <c r="T17" s="187" t="s">
        <v>414</v>
      </c>
      <c r="U17" s="187"/>
      <c r="V17" s="187"/>
      <c r="W17" s="187"/>
    </row>
    <row r="18" spans="1:25" ht="15.6" x14ac:dyDescent="0.3">
      <c r="A18" s="1"/>
      <c r="B18" s="19" t="s">
        <v>194</v>
      </c>
      <c r="C18" s="19"/>
      <c r="D18" s="1"/>
      <c r="E18" s="1"/>
      <c r="F18" s="215" t="s">
        <v>415</v>
      </c>
      <c r="G18" s="215"/>
      <c r="H18" s="215"/>
      <c r="I18" s="16"/>
      <c r="J18" s="1" t="s">
        <v>76</v>
      </c>
      <c r="K18" s="1"/>
      <c r="L18" s="1"/>
      <c r="M18" s="1"/>
      <c r="N18" s="1"/>
      <c r="O18" s="1"/>
      <c r="P18" s="1"/>
      <c r="Q18" s="14">
        <v>7</v>
      </c>
      <c r="R18" s="13" t="str">
        <f>IF(COUNTIF(ДОЗА,Q18),"доза",IF(COUNTIF(ДОЗИ,Q18),"дози","доз"))</f>
        <v>доз</v>
      </c>
      <c r="S18" s="15"/>
      <c r="T18" s="1"/>
      <c r="U18" s="1"/>
      <c r="V18" s="1"/>
      <c r="W18" s="1"/>
    </row>
    <row r="19" spans="1:25" ht="15.6" x14ac:dyDescent="0.3">
      <c r="A19" s="1" t="s">
        <v>418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/>
      <c r="N19" s="1"/>
      <c r="O19" s="18"/>
      <c r="P19" s="19"/>
      <c r="Q19" s="19"/>
      <c r="R19" s="19"/>
      <c r="S19" s="1"/>
      <c r="T19" s="187" t="s">
        <v>416</v>
      </c>
      <c r="U19" s="187"/>
      <c r="V19" s="187"/>
      <c r="W19" s="187"/>
    </row>
    <row r="20" spans="1:25" ht="15.6" x14ac:dyDescent="0.3">
      <c r="A20" s="1"/>
      <c r="B20" s="19" t="s">
        <v>194</v>
      </c>
      <c r="C20" s="19"/>
      <c r="D20" s="1"/>
      <c r="E20" s="1"/>
      <c r="F20" s="215" t="s">
        <v>417</v>
      </c>
      <c r="G20" s="215"/>
      <c r="H20" s="215"/>
      <c r="I20" s="16"/>
      <c r="J20" s="1" t="s">
        <v>76</v>
      </c>
      <c r="K20" s="1"/>
      <c r="L20" s="1"/>
      <c r="M20" s="1"/>
      <c r="N20" s="1"/>
      <c r="O20" s="1"/>
      <c r="P20" s="1"/>
      <c r="Q20" s="14">
        <v>12</v>
      </c>
      <c r="R20" s="13" t="str">
        <f>IF(COUNTIF(ДОЗА,Q20),"доза",IF(COUNTIF(ДОЗИ,Q20),"дози","доз"))</f>
        <v>доз</v>
      </c>
      <c r="S20" s="15"/>
      <c r="T20" s="1"/>
      <c r="U20" s="1"/>
      <c r="V20" s="1"/>
      <c r="W20" s="1"/>
    </row>
    <row r="21" spans="1:25" ht="15.6" x14ac:dyDescent="0.3">
      <c r="A21" s="1" t="s">
        <v>418</v>
      </c>
      <c r="B21" s="10"/>
      <c r="C21" s="1"/>
      <c r="D21" s="1"/>
      <c r="E21" s="1"/>
      <c r="F21" s="1"/>
      <c r="G21" s="16"/>
      <c r="H21" s="16"/>
      <c r="I21" s="16"/>
      <c r="J21" s="17"/>
      <c r="K21" s="17"/>
      <c r="L21" s="17"/>
      <c r="M21" s="17"/>
      <c r="N21" s="1"/>
      <c r="O21" s="18"/>
      <c r="P21" s="19"/>
      <c r="Q21" s="19"/>
      <c r="R21" s="19"/>
      <c r="S21" s="1"/>
      <c r="T21" s="187" t="s">
        <v>506</v>
      </c>
      <c r="U21" s="187"/>
      <c r="V21" s="187"/>
      <c r="W21" s="187"/>
    </row>
    <row r="22" spans="1:25" ht="15.6" x14ac:dyDescent="0.3">
      <c r="A22" s="1"/>
      <c r="B22" s="19" t="s">
        <v>194</v>
      </c>
      <c r="C22" s="19"/>
      <c r="D22" s="1"/>
      <c r="E22" s="1"/>
      <c r="F22" s="215" t="s">
        <v>507</v>
      </c>
      <c r="G22" s="215"/>
      <c r="H22" s="215"/>
      <c r="I22" s="16"/>
      <c r="J22" s="1" t="s">
        <v>76</v>
      </c>
      <c r="K22" s="1"/>
      <c r="L22" s="1"/>
      <c r="M22" s="1"/>
      <c r="N22" s="1"/>
      <c r="O22" s="1"/>
      <c r="P22" s="1"/>
      <c r="Q22" s="14">
        <v>10</v>
      </c>
      <c r="R22" s="13" t="str">
        <f>IF(COUNTIF(ДОЗА,Q22),"доза",IF(COUNTIF(ДОЗИ,Q22),"дози","доз"))</f>
        <v>доз</v>
      </c>
      <c r="S22" s="15"/>
      <c r="T22" s="1"/>
      <c r="U22" s="1"/>
      <c r="V22" s="1"/>
      <c r="W22" s="1"/>
    </row>
    <row r="23" spans="1:25" ht="15.6" x14ac:dyDescent="0.3">
      <c r="A23" s="1" t="s">
        <v>367</v>
      </c>
      <c r="B23" s="1"/>
      <c r="C23" s="1"/>
      <c r="D23" s="1"/>
      <c r="E23" s="1"/>
      <c r="F23" s="1"/>
      <c r="G23" s="1"/>
      <c r="H23" s="1"/>
      <c r="I23" s="1"/>
      <c r="J23" s="1"/>
      <c r="K23" s="13"/>
      <c r="L23" s="13"/>
      <c r="M23" s="187" t="s">
        <v>508</v>
      </c>
      <c r="N23" s="187"/>
      <c r="O23" s="187"/>
      <c r="P23" s="1" t="s">
        <v>75</v>
      </c>
      <c r="Q23" s="1"/>
      <c r="R23" s="1"/>
      <c r="S23" s="1"/>
      <c r="T23" s="216" t="s">
        <v>419</v>
      </c>
      <c r="U23" s="216"/>
      <c r="V23" s="216"/>
      <c r="W23" s="216"/>
    </row>
    <row r="24" spans="1:25" ht="15.6" x14ac:dyDescent="0.3">
      <c r="A24" s="1"/>
      <c r="B24" s="1"/>
      <c r="C24" s="1" t="s">
        <v>76</v>
      </c>
      <c r="D24" s="1"/>
      <c r="E24" s="1"/>
      <c r="F24" s="1"/>
      <c r="G24" s="1"/>
      <c r="H24" s="1"/>
      <c r="I24" s="1"/>
      <c r="J24" s="14">
        <v>9</v>
      </c>
      <c r="K24" s="13" t="str">
        <f>IF(COUNTIF(ДОЗА,J24),"доза",IF(COUNTIF(ДОЗИ,J24),"дози","доз"))</f>
        <v>доз</v>
      </c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</row>
    <row r="25" spans="1:25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4"/>
      <c r="K25" s="13"/>
      <c r="L25" s="15"/>
      <c r="M25" s="15"/>
      <c r="N25" s="15"/>
      <c r="O25" s="1"/>
      <c r="P25" s="1"/>
      <c r="Q25" s="1"/>
      <c r="R25" s="1"/>
      <c r="S25" s="1"/>
      <c r="T25" s="1"/>
      <c r="U25" s="1"/>
      <c r="V25" s="1"/>
      <c r="W25" s="1"/>
    </row>
    <row r="26" spans="1:25" ht="15.6" x14ac:dyDescent="0.3">
      <c r="A26" s="1" t="s">
        <v>78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6" x14ac:dyDescent="0.3">
      <c r="A27" s="3"/>
      <c r="B27" s="8"/>
      <c r="C27" s="8"/>
      <c r="D27" s="8"/>
      <c r="E27" s="8"/>
      <c r="F27" s="8"/>
      <c r="G27" s="8"/>
      <c r="H27" s="20"/>
      <c r="I27" s="20"/>
      <c r="J27" s="20"/>
      <c r="K27" s="20"/>
      <c r="L27" s="20"/>
      <c r="M27" s="21"/>
      <c r="N27" s="21"/>
      <c r="O27" s="20"/>
      <c r="P27" s="20"/>
      <c r="Q27" s="20"/>
      <c r="R27" s="3"/>
      <c r="S27" s="3"/>
      <c r="T27" s="3"/>
      <c r="U27" s="3"/>
      <c r="V27" s="3"/>
      <c r="W27" s="3"/>
      <c r="X27" s="3"/>
    </row>
    <row r="28" spans="1:25" ht="15.6" x14ac:dyDescent="0.3">
      <c r="A28" s="1" t="s">
        <v>79</v>
      </c>
      <c r="B28" s="1"/>
      <c r="C28" s="1"/>
      <c r="D28" s="1"/>
      <c r="E28" s="1"/>
      <c r="F28" s="213">
        <f>E13</f>
        <v>38</v>
      </c>
      <c r="G28" s="213"/>
      <c r="H28" s="1" t="s">
        <v>80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213">
        <f>F28</f>
        <v>38</v>
      </c>
      <c r="T28" s="213"/>
      <c r="U28" s="1" t="s">
        <v>81</v>
      </c>
      <c r="V28" s="1"/>
      <c r="W28" s="3"/>
      <c r="X28" s="3"/>
    </row>
    <row r="29" spans="1:25" ht="15.6" x14ac:dyDescent="0.3">
      <c r="A29" s="1"/>
      <c r="B29" s="1" t="s">
        <v>82</v>
      </c>
      <c r="C29" s="1"/>
      <c r="D29" s="1"/>
      <c r="E29" s="1"/>
      <c r="F29" s="1"/>
      <c r="G29" s="1"/>
      <c r="H29" s="1"/>
      <c r="I29" s="213">
        <f>F28*0.5</f>
        <v>19</v>
      </c>
      <c r="J29" s="213"/>
      <c r="K29" s="1" t="s">
        <v>83</v>
      </c>
      <c r="L29" s="1"/>
      <c r="M29" s="1"/>
      <c r="N29" s="1"/>
      <c r="O29" s="213">
        <f>F28*0.5</f>
        <v>19</v>
      </c>
      <c r="P29" s="213"/>
      <c r="Q29" s="1" t="s">
        <v>84</v>
      </c>
      <c r="R29" s="1"/>
      <c r="S29" s="1"/>
      <c r="T29" s="1"/>
      <c r="U29" s="1"/>
      <c r="V29" s="1"/>
      <c r="W29" s="3"/>
      <c r="X29" s="3"/>
    </row>
    <row r="30" spans="1:25" ht="15.6" x14ac:dyDescent="0.3">
      <c r="A30" s="1"/>
      <c r="B30" s="1" t="s">
        <v>85</v>
      </c>
      <c r="C30" s="1"/>
      <c r="D30" s="1"/>
      <c r="E30" s="1"/>
      <c r="F30" s="1"/>
      <c r="G30" s="213">
        <f>F28</f>
        <v>38</v>
      </c>
      <c r="H30" s="213"/>
      <c r="I30" s="1" t="s">
        <v>86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5" ht="15.6" x14ac:dyDescent="0.3">
      <c r="A31" s="1"/>
      <c r="B31" s="1"/>
      <c r="C31" s="1"/>
      <c r="D31" s="1"/>
      <c r="E31" s="1"/>
      <c r="F31" s="1"/>
      <c r="G31" s="22"/>
      <c r="H31" s="2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5" ht="15.6" x14ac:dyDescent="0.3">
      <c r="A32" s="1" t="s">
        <v>87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6" x14ac:dyDescent="0.3">
      <c r="A33" s="1"/>
      <c r="B33" s="1"/>
      <c r="C33" s="1" t="s">
        <v>88</v>
      </c>
      <c r="D33" s="1"/>
      <c r="E33" s="1"/>
      <c r="F33" s="1"/>
      <c r="G33" s="1"/>
      <c r="H33" s="1"/>
      <c r="I33" s="1"/>
      <c r="J33" s="1"/>
      <c r="K33" s="1"/>
      <c r="L33" s="213">
        <f>F28</f>
        <v>38</v>
      </c>
      <c r="M33" s="213"/>
      <c r="N33" s="1" t="s">
        <v>89</v>
      </c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2"/>
      <c r="M34" s="22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6" x14ac:dyDescent="0.3">
      <c r="A35" s="1" t="s">
        <v>90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6" x14ac:dyDescent="0.3">
      <c r="A37" s="12" t="s">
        <v>91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</row>
    <row r="39" spans="1:24" ht="15.6" x14ac:dyDescent="0.3">
      <c r="A39" s="23" t="s">
        <v>92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4" ht="15.6" x14ac:dyDescent="0.3">
      <c r="A40" s="23"/>
      <c r="B40" s="23" t="s">
        <v>93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6" x14ac:dyDescent="0.3">
      <c r="A41" s="23"/>
      <c r="B41" s="1" t="s">
        <v>94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2" t="s">
        <v>95</v>
      </c>
      <c r="N41" s="1"/>
      <c r="O41" s="1"/>
      <c r="P41" s="1"/>
      <c r="Q41" s="1"/>
      <c r="R41" s="1"/>
      <c r="S41" s="217" t="s">
        <v>96</v>
      </c>
      <c r="T41" s="217"/>
      <c r="U41" s="217"/>
      <c r="V41" s="217"/>
      <c r="W41" s="217"/>
    </row>
    <row r="42" spans="1:24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6" x14ac:dyDescent="0.3">
      <c r="A43" s="1"/>
      <c r="B43" s="1" t="s">
        <v>97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6" x14ac:dyDescent="0.3">
      <c r="A44" s="1"/>
      <c r="B44" s="24" t="s">
        <v>98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2" t="s">
        <v>99</v>
      </c>
      <c r="N44" s="1"/>
      <c r="O44" s="1"/>
      <c r="P44" s="1"/>
      <c r="Q44" s="1"/>
      <c r="R44" s="1"/>
      <c r="S44" s="217" t="s">
        <v>96</v>
      </c>
      <c r="T44" s="217"/>
      <c r="U44" s="217"/>
      <c r="V44" s="217"/>
      <c r="W44" s="217"/>
    </row>
    <row r="46" spans="1:24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4" ht="15.6" x14ac:dyDescent="0.3">
      <c r="A47" s="1"/>
      <c r="B47" s="24" t="s">
        <v>192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2" t="str">
        <f>G9</f>
        <v>Мельниченко Н.О.</v>
      </c>
      <c r="N47" s="1"/>
      <c r="O47" s="1"/>
      <c r="P47" s="1"/>
      <c r="Q47" s="1"/>
      <c r="R47" s="1"/>
      <c r="S47" s="217" t="s">
        <v>96</v>
      </c>
      <c r="T47" s="217"/>
      <c r="U47" s="217"/>
      <c r="V47" s="217"/>
      <c r="W47" s="217"/>
    </row>
  </sheetData>
  <mergeCells count="25">
    <mergeCell ref="S44:W44"/>
    <mergeCell ref="S47:W47"/>
    <mergeCell ref="I29:J29"/>
    <mergeCell ref="O29:P29"/>
    <mergeCell ref="G30:H30"/>
    <mergeCell ref="L33:M33"/>
    <mergeCell ref="S41:W41"/>
    <mergeCell ref="F28:G28"/>
    <mergeCell ref="S28:T28"/>
    <mergeCell ref="E13:F13"/>
    <mergeCell ref="T17:W17"/>
    <mergeCell ref="F18:H18"/>
    <mergeCell ref="T19:W19"/>
    <mergeCell ref="F20:H20"/>
    <mergeCell ref="T21:W21"/>
    <mergeCell ref="F22:H22"/>
    <mergeCell ref="M23:O23"/>
    <mergeCell ref="T23:W23"/>
    <mergeCell ref="A1:X1"/>
    <mergeCell ref="A2:X2"/>
    <mergeCell ref="A3:X3"/>
    <mergeCell ref="C6:X6"/>
    <mergeCell ref="A4:B4"/>
    <mergeCell ref="C4:F4"/>
    <mergeCell ref="G4:H4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28"/>
  <sheetViews>
    <sheetView topLeftCell="A4" zoomScaleNormal="100" workbookViewId="0">
      <selection activeCell="B5" sqref="B5:G16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28.6640625" customWidth="1"/>
    <col min="4" max="4" width="12.6640625" customWidth="1"/>
    <col min="5" max="5" width="14.33203125" customWidth="1"/>
    <col min="6" max="6" width="5.6640625" customWidth="1"/>
    <col min="7" max="13" width="3.33203125" customWidth="1"/>
  </cols>
  <sheetData>
    <row r="2" spans="1:8" ht="18" x14ac:dyDescent="0.3">
      <c r="A2" s="189" t="s">
        <v>129</v>
      </c>
      <c r="B2" s="189"/>
      <c r="C2" s="189"/>
      <c r="D2" s="189"/>
      <c r="E2" s="189"/>
      <c r="F2" s="189"/>
      <c r="G2" s="189"/>
      <c r="H2" s="57"/>
    </row>
    <row r="3" spans="1:8" ht="15.6" x14ac:dyDescent="0.3">
      <c r="A3" s="1"/>
      <c r="B3" s="12"/>
      <c r="C3" s="1"/>
      <c r="D3" s="1"/>
      <c r="E3" s="1"/>
      <c r="F3" s="1"/>
    </row>
    <row r="4" spans="1:8" ht="38.25" customHeight="1" x14ac:dyDescent="0.3">
      <c r="A4" s="73" t="s">
        <v>104</v>
      </c>
      <c r="B4" s="74" t="s">
        <v>105</v>
      </c>
      <c r="C4" s="80" t="s">
        <v>106</v>
      </c>
      <c r="D4" s="188" t="s">
        <v>107</v>
      </c>
      <c r="E4" s="188"/>
      <c r="F4" s="188"/>
      <c r="G4" s="188"/>
    </row>
    <row r="5" spans="1:8" ht="15.6" x14ac:dyDescent="0.3">
      <c r="A5" s="75">
        <v>1</v>
      </c>
      <c r="B5" s="85" t="s">
        <v>509</v>
      </c>
      <c r="C5" s="85" t="s">
        <v>510</v>
      </c>
      <c r="D5" s="85" t="s">
        <v>511</v>
      </c>
      <c r="E5" s="85" t="s">
        <v>512</v>
      </c>
      <c r="F5" s="86" t="s">
        <v>368</v>
      </c>
      <c r="G5" s="86" t="s">
        <v>111</v>
      </c>
      <c r="H5" s="76"/>
    </row>
    <row r="6" spans="1:8" ht="15.6" x14ac:dyDescent="0.3">
      <c r="A6" s="75">
        <f>IF(ISBLANK(B6),"",A5+1)</f>
        <v>2</v>
      </c>
      <c r="B6" s="85" t="s">
        <v>513</v>
      </c>
      <c r="C6" s="85" t="s">
        <v>514</v>
      </c>
      <c r="D6" s="85" t="s">
        <v>515</v>
      </c>
      <c r="E6" s="85" t="s">
        <v>516</v>
      </c>
      <c r="F6" s="86" t="s">
        <v>517</v>
      </c>
      <c r="G6" s="86" t="s">
        <v>111</v>
      </c>
      <c r="H6" s="76"/>
    </row>
    <row r="7" spans="1:8" ht="15.75" customHeight="1" x14ac:dyDescent="0.3">
      <c r="A7" s="75">
        <f t="shared" ref="A7:A28" si="0">IF(ISBLANK(B7),"",A6+1)</f>
        <v>3</v>
      </c>
      <c r="B7" s="85" t="s">
        <v>518</v>
      </c>
      <c r="C7" s="85" t="s">
        <v>519</v>
      </c>
      <c r="D7" s="85" t="s">
        <v>520</v>
      </c>
      <c r="E7" s="85" t="s">
        <v>521</v>
      </c>
      <c r="F7" s="86" t="s">
        <v>188</v>
      </c>
      <c r="G7" s="86" t="s">
        <v>111</v>
      </c>
      <c r="H7" s="76"/>
    </row>
    <row r="8" spans="1:8" ht="15.6" x14ac:dyDescent="0.3">
      <c r="A8" s="75">
        <f t="shared" si="0"/>
        <v>4</v>
      </c>
      <c r="B8" s="85" t="s">
        <v>522</v>
      </c>
      <c r="C8" s="85" t="s">
        <v>523</v>
      </c>
      <c r="D8" s="85" t="s">
        <v>524</v>
      </c>
      <c r="E8" s="85" t="s">
        <v>525</v>
      </c>
      <c r="F8" s="86" t="s">
        <v>377</v>
      </c>
      <c r="G8" s="86" t="s">
        <v>111</v>
      </c>
      <c r="H8" s="76"/>
    </row>
    <row r="9" spans="1:8" ht="15.6" x14ac:dyDescent="0.3">
      <c r="A9" s="75">
        <f t="shared" si="0"/>
        <v>5</v>
      </c>
      <c r="B9" s="85" t="s">
        <v>526</v>
      </c>
      <c r="C9" s="85" t="s">
        <v>527</v>
      </c>
      <c r="D9" s="85" t="s">
        <v>528</v>
      </c>
      <c r="E9" s="85" t="s">
        <v>429</v>
      </c>
      <c r="F9" s="86" t="s">
        <v>368</v>
      </c>
      <c r="G9" s="86" t="s">
        <v>109</v>
      </c>
      <c r="H9" s="76"/>
    </row>
    <row r="10" spans="1:8" ht="15.75" customHeight="1" x14ac:dyDescent="0.3">
      <c r="A10" s="75">
        <f t="shared" ref="A10:A15" si="1">IF(ISBLANK(B10),"",A9+1)</f>
        <v>6</v>
      </c>
      <c r="B10" s="85" t="s">
        <v>529</v>
      </c>
      <c r="C10" s="85" t="s">
        <v>530</v>
      </c>
      <c r="D10" s="85" t="s">
        <v>531</v>
      </c>
      <c r="E10" s="85" t="s">
        <v>429</v>
      </c>
      <c r="F10" s="86" t="s">
        <v>532</v>
      </c>
      <c r="G10" s="86" t="s">
        <v>109</v>
      </c>
      <c r="H10" s="76"/>
    </row>
    <row r="11" spans="1:8" ht="15.6" x14ac:dyDescent="0.3">
      <c r="A11" s="75">
        <f t="shared" si="1"/>
        <v>7</v>
      </c>
      <c r="B11" s="85" t="s">
        <v>426</v>
      </c>
      <c r="C11" s="85" t="s">
        <v>427</v>
      </c>
      <c r="D11" s="85" t="s">
        <v>428</v>
      </c>
      <c r="E11" s="85" t="s">
        <v>429</v>
      </c>
      <c r="F11" s="86" t="s">
        <v>189</v>
      </c>
      <c r="G11" s="86" t="s">
        <v>109</v>
      </c>
      <c r="H11" s="76"/>
    </row>
    <row r="12" spans="1:8" ht="15.6" x14ac:dyDescent="0.3">
      <c r="A12" s="75">
        <f t="shared" si="1"/>
        <v>8</v>
      </c>
      <c r="B12" s="85" t="s">
        <v>533</v>
      </c>
      <c r="C12" s="85" t="s">
        <v>534</v>
      </c>
      <c r="D12" s="85" t="s">
        <v>535</v>
      </c>
      <c r="E12" s="85" t="s">
        <v>536</v>
      </c>
      <c r="F12" s="86" t="s">
        <v>532</v>
      </c>
      <c r="G12" s="86" t="s">
        <v>109</v>
      </c>
      <c r="H12" s="76"/>
    </row>
    <row r="13" spans="1:8" ht="15.6" x14ac:dyDescent="0.3">
      <c r="A13" s="75">
        <f t="shared" si="1"/>
        <v>9</v>
      </c>
      <c r="B13" s="85" t="s">
        <v>537</v>
      </c>
      <c r="C13" s="85" t="s">
        <v>538</v>
      </c>
      <c r="D13" s="85" t="s">
        <v>539</v>
      </c>
      <c r="E13" s="85" t="s">
        <v>540</v>
      </c>
      <c r="F13" s="86" t="s">
        <v>378</v>
      </c>
      <c r="G13" s="86" t="s">
        <v>111</v>
      </c>
      <c r="H13" s="76"/>
    </row>
    <row r="14" spans="1:8" ht="15.6" x14ac:dyDescent="0.3">
      <c r="A14" s="75">
        <f t="shared" si="1"/>
        <v>10</v>
      </c>
      <c r="B14" s="85" t="s">
        <v>541</v>
      </c>
      <c r="C14" s="85" t="s">
        <v>424</v>
      </c>
      <c r="D14" s="85" t="s">
        <v>425</v>
      </c>
      <c r="E14" s="85" t="s">
        <v>376</v>
      </c>
      <c r="F14" s="86" t="s">
        <v>188</v>
      </c>
      <c r="G14" s="86" t="s">
        <v>111</v>
      </c>
      <c r="H14" s="76"/>
    </row>
    <row r="15" spans="1:8" ht="15.6" x14ac:dyDescent="0.3">
      <c r="A15" s="75">
        <f t="shared" si="1"/>
        <v>11</v>
      </c>
      <c r="B15" s="85" t="s">
        <v>526</v>
      </c>
      <c r="C15" s="85" t="s">
        <v>527</v>
      </c>
      <c r="D15" s="85" t="s">
        <v>528</v>
      </c>
      <c r="E15" s="85" t="s">
        <v>429</v>
      </c>
      <c r="F15" s="86" t="s">
        <v>368</v>
      </c>
      <c r="G15" s="86" t="s">
        <v>109</v>
      </c>
      <c r="H15" s="76"/>
    </row>
    <row r="16" spans="1:8" ht="15.6" x14ac:dyDescent="0.3">
      <c r="A16" s="75">
        <f t="shared" si="0"/>
        <v>12</v>
      </c>
      <c r="B16" s="85" t="s">
        <v>526</v>
      </c>
      <c r="C16" s="85" t="s">
        <v>527</v>
      </c>
      <c r="D16" s="85" t="s">
        <v>528</v>
      </c>
      <c r="E16" s="85" t="s">
        <v>429</v>
      </c>
      <c r="F16" s="86" t="s">
        <v>368</v>
      </c>
      <c r="G16" s="86" t="s">
        <v>109</v>
      </c>
      <c r="H16" s="76"/>
    </row>
    <row r="17" spans="1:8" ht="15.6" x14ac:dyDescent="0.3">
      <c r="A17" s="79" t="str">
        <f t="shared" si="0"/>
        <v/>
      </c>
      <c r="B17" s="85"/>
      <c r="C17" s="85"/>
      <c r="D17" s="85"/>
      <c r="E17" s="85"/>
      <c r="F17" s="86"/>
      <c r="G17" s="86"/>
      <c r="H17" s="76"/>
    </row>
    <row r="18" spans="1:8" ht="15.6" x14ac:dyDescent="0.3">
      <c r="A18" s="79" t="str">
        <f t="shared" si="0"/>
        <v/>
      </c>
      <c r="B18" s="85"/>
      <c r="C18" s="85"/>
      <c r="D18" s="85"/>
      <c r="E18" s="85"/>
      <c r="F18" s="86"/>
      <c r="G18" s="86"/>
    </row>
    <row r="19" spans="1:8" ht="15.6" x14ac:dyDescent="0.3">
      <c r="A19" s="79" t="str">
        <f t="shared" si="0"/>
        <v/>
      </c>
      <c r="B19" s="85"/>
      <c r="C19" s="85"/>
      <c r="D19" s="85"/>
      <c r="E19" s="85"/>
      <c r="F19" s="86"/>
      <c r="G19" s="86"/>
    </row>
    <row r="20" spans="1:8" ht="15.6" x14ac:dyDescent="0.3">
      <c r="A20" s="79" t="str">
        <f t="shared" si="0"/>
        <v/>
      </c>
      <c r="B20" s="85"/>
      <c r="C20" s="85"/>
      <c r="D20" s="85"/>
      <c r="E20" s="85"/>
      <c r="F20" s="86"/>
      <c r="G20" s="86"/>
    </row>
    <row r="21" spans="1:8" ht="15.6" x14ac:dyDescent="0.3">
      <c r="A21" s="79" t="str">
        <f t="shared" si="0"/>
        <v/>
      </c>
      <c r="B21" s="85"/>
      <c r="C21" s="85"/>
      <c r="D21" s="85"/>
      <c r="E21" s="85"/>
      <c r="F21" s="86"/>
      <c r="G21" s="86"/>
    </row>
    <row r="22" spans="1:8" ht="15.6" x14ac:dyDescent="0.3">
      <c r="A22" s="79" t="str">
        <f t="shared" si="0"/>
        <v/>
      </c>
      <c r="B22" s="85"/>
      <c r="C22" s="85"/>
      <c r="D22" s="85"/>
      <c r="E22" s="85"/>
      <c r="F22" s="86"/>
      <c r="G22" s="86"/>
    </row>
    <row r="23" spans="1:8" ht="15.75" customHeight="1" x14ac:dyDescent="0.3">
      <c r="A23" s="79" t="str">
        <f t="shared" si="0"/>
        <v/>
      </c>
      <c r="B23" s="85"/>
      <c r="C23" s="85"/>
      <c r="D23" s="85"/>
      <c r="E23" s="85"/>
      <c r="F23" s="86"/>
      <c r="G23" s="86"/>
    </row>
    <row r="24" spans="1:8" ht="15.6" x14ac:dyDescent="0.3">
      <c r="A24" s="79" t="str">
        <f t="shared" si="0"/>
        <v/>
      </c>
      <c r="B24" s="85"/>
      <c r="C24" s="85"/>
      <c r="D24" s="85"/>
      <c r="E24" s="85"/>
      <c r="F24" s="86"/>
      <c r="G24" s="86"/>
    </row>
    <row r="25" spans="1:8" ht="15.6" x14ac:dyDescent="0.3">
      <c r="A25" s="79" t="str">
        <f t="shared" si="0"/>
        <v/>
      </c>
      <c r="B25" s="85"/>
      <c r="C25" s="85"/>
      <c r="D25" s="85"/>
      <c r="E25" s="85"/>
      <c r="F25" s="86"/>
      <c r="G25" s="86"/>
    </row>
    <row r="26" spans="1:8" ht="15.6" x14ac:dyDescent="0.3">
      <c r="A26" s="79" t="str">
        <f t="shared" si="0"/>
        <v/>
      </c>
      <c r="B26" s="85"/>
      <c r="C26" s="85"/>
      <c r="D26" s="85"/>
      <c r="E26" s="85"/>
      <c r="F26" s="86"/>
      <c r="G26" s="86"/>
    </row>
    <row r="27" spans="1:8" ht="15.6" x14ac:dyDescent="0.3">
      <c r="A27" s="79" t="str">
        <f t="shared" si="0"/>
        <v/>
      </c>
      <c r="B27" s="85"/>
      <c r="C27" s="85"/>
      <c r="D27" s="85"/>
      <c r="E27" s="85"/>
      <c r="F27" s="85"/>
      <c r="G27" s="86"/>
    </row>
    <row r="28" spans="1:8" ht="15.6" x14ac:dyDescent="0.3">
      <c r="A28" s="93" t="str">
        <f t="shared" si="0"/>
        <v/>
      </c>
      <c r="B28" s="85"/>
      <c r="C28" s="85"/>
      <c r="D28" s="85"/>
      <c r="E28" s="85"/>
      <c r="F28" s="85"/>
      <c r="G28" s="86"/>
    </row>
  </sheetData>
  <mergeCells count="2">
    <mergeCell ref="A2:G2"/>
    <mergeCell ref="D4:G4"/>
  </mergeCells>
  <phoneticPr fontId="29" type="noConversion"/>
  <dataValidations count="3">
    <dataValidation type="list" allowBlank="1" showInputMessage="1" showErrorMessage="1" sqref="C21 C27">
      <formula1>Список_улиц</formula1>
    </dataValidation>
    <dataValidation type="list" allowBlank="1" showInputMessage="1" showErrorMessage="1" sqref="E21">
      <formula1>INDIRECT($E$53)</formula1>
    </dataValidation>
    <dataValidation type="list" allowBlank="1" showInputMessage="1" showErrorMessage="1" sqref="E27">
      <formula1>INDIRECT($E$61)</formula1>
    </dataValidation>
  </dataValidations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43"/>
  <sheetViews>
    <sheetView zoomScaleNormal="100" workbookViewId="0">
      <selection activeCell="M10" sqref="M10"/>
    </sheetView>
  </sheetViews>
  <sheetFormatPr defaultColWidth="8.6640625" defaultRowHeight="14.4" x14ac:dyDescent="0.3"/>
  <cols>
    <col min="1" max="30" width="3.33203125" customWidth="1"/>
    <col min="31" max="31" width="23.88671875" bestFit="1" customWidth="1"/>
    <col min="32" max="32" width="2" bestFit="1" customWidth="1"/>
  </cols>
  <sheetData>
    <row r="1" spans="1:24" ht="15" customHeight="1" x14ac:dyDescent="0.3">
      <c r="A1" s="218" t="s">
        <v>60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</row>
    <row r="2" spans="1:24" ht="15" customHeight="1" x14ac:dyDescent="0.3">
      <c r="A2" s="99" t="s">
        <v>61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</row>
    <row r="3" spans="1:24" ht="15.6" x14ac:dyDescent="0.3">
      <c r="A3" s="218" t="s">
        <v>62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</row>
    <row r="4" spans="1:24" ht="15.6" x14ac:dyDescent="0.3">
      <c r="A4" s="211">
        <v>20</v>
      </c>
      <c r="B4" s="211"/>
      <c r="C4" s="212" t="str">
        <f>'2-я 1-ВЕТ'!D33</f>
        <v>листопада</v>
      </c>
      <c r="D4" s="212"/>
      <c r="E4" s="212"/>
      <c r="F4" s="212"/>
      <c r="G4" s="211">
        <f>'2-я 1-ВЕТ'!S3</f>
        <v>2022</v>
      </c>
      <c r="H4" s="211"/>
      <c r="I4" s="84" t="s">
        <v>147</v>
      </c>
      <c r="J4" s="84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1:24" ht="15.6" x14ac:dyDescent="0.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spans="1:24" ht="15.6" x14ac:dyDescent="0.3">
      <c r="A6" s="30"/>
      <c r="B6" s="30"/>
      <c r="C6" s="219" t="s">
        <v>63</v>
      </c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</row>
    <row r="7" spans="1:24" ht="15.6" x14ac:dyDescent="0.3">
      <c r="A7" s="31" t="s">
        <v>125</v>
      </c>
      <c r="B7" s="30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4" ht="15.6" x14ac:dyDescent="0.3">
      <c r="A8" s="31" t="s">
        <v>126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spans="1:24" ht="15.6" x14ac:dyDescent="0.3">
      <c r="A9" s="1" t="s">
        <v>66</v>
      </c>
      <c r="B9" s="1"/>
      <c r="C9" s="1"/>
      <c r="D9" s="1"/>
      <c r="E9" s="1"/>
      <c r="F9" s="1"/>
      <c r="G9" s="220" t="str">
        <f>'Списки собак R'!B5</f>
        <v>Виктор Е.В.</v>
      </c>
      <c r="H9" s="220"/>
      <c r="I9" s="220"/>
      <c r="J9" s="220"/>
      <c r="K9" s="220"/>
      <c r="L9" s="22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4" ht="15.6" x14ac:dyDescent="0.3">
      <c r="A10" s="30" t="s">
        <v>127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41" t="str">
        <f>'Акт коты PCHCh'!L10</f>
        <v xml:space="preserve"> 21.10.2020 по 20.11.2021 року 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pans="1:24" ht="15.6" x14ac:dyDescent="0.3">
      <c r="A11" s="30" t="s">
        <v>128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24" ht="15.6" x14ac:dyDescent="0.3">
      <c r="A12" s="221" t="s">
        <v>70</v>
      </c>
      <c r="B12" s="221"/>
      <c r="C12" s="221"/>
      <c r="D12" s="221"/>
      <c r="E12" s="33">
        <f>MAX('Списки собак R'!A5:A43)</f>
        <v>12</v>
      </c>
      <c r="F12" s="30" t="s">
        <v>71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4" ht="15.6" x14ac:dyDescent="0.3">
      <c r="A13" s="30" t="s">
        <v>72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N13" s="30"/>
      <c r="O13" s="30" t="s">
        <v>73</v>
      </c>
      <c r="P13" s="30"/>
      <c r="Q13" s="30"/>
      <c r="R13" s="30"/>
      <c r="S13" s="30"/>
      <c r="T13" s="30"/>
      <c r="U13" s="30"/>
      <c r="V13" s="30"/>
      <c r="W13" s="30"/>
      <c r="X13" s="30"/>
    </row>
    <row r="14" spans="1:24" ht="15.6" x14ac:dyDescent="0.3">
      <c r="A14" s="30" t="s">
        <v>74</v>
      </c>
      <c r="B14" s="30"/>
      <c r="C14" s="30"/>
      <c r="D14" s="30"/>
      <c r="E14" s="30"/>
      <c r="F14" s="30"/>
      <c r="G14" s="30"/>
      <c r="H14" s="30"/>
      <c r="I14" s="30"/>
      <c r="J14" s="30"/>
      <c r="K14" s="34"/>
      <c r="L14" s="34"/>
      <c r="M14" s="34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pans="1:24" ht="15.6" x14ac:dyDescent="0.3">
      <c r="A15" s="108" t="s">
        <v>242</v>
      </c>
      <c r="B15" s="113"/>
      <c r="C15" s="112"/>
      <c r="D15" s="112"/>
      <c r="E15" s="112"/>
      <c r="F15" s="114"/>
      <c r="G15" s="114"/>
      <c r="H15" s="114"/>
      <c r="I15" s="114"/>
      <c r="J15" s="114"/>
      <c r="K15" s="114"/>
      <c r="L15" s="114"/>
      <c r="M15" s="198" t="s">
        <v>379</v>
      </c>
      <c r="N15" s="198"/>
      <c r="O15" s="198"/>
      <c r="P15" s="112" t="s">
        <v>122</v>
      </c>
      <c r="Q15" s="115"/>
      <c r="R15" s="115"/>
      <c r="S15" s="108"/>
      <c r="T15" s="199">
        <v>44958</v>
      </c>
      <c r="U15" s="199"/>
      <c r="V15" s="199"/>
      <c r="W15" s="30"/>
      <c r="X15" s="30"/>
    </row>
    <row r="16" spans="1:24" ht="15.6" x14ac:dyDescent="0.3">
      <c r="A16" s="108"/>
      <c r="B16" s="108" t="s">
        <v>76</v>
      </c>
      <c r="C16" s="108"/>
      <c r="D16" s="108"/>
      <c r="E16" s="108"/>
      <c r="F16" s="108"/>
      <c r="G16" s="114"/>
      <c r="H16" s="114"/>
      <c r="I16" s="116">
        <v>1</v>
      </c>
      <c r="J16" s="193" t="str">
        <f>IF(COUNTIF(ДОЗА,I16),"доза",IF(COUNTIF(ДОЗИ,I16),"дози","доз"))</f>
        <v>доза</v>
      </c>
      <c r="K16" s="193"/>
      <c r="L16" s="114"/>
      <c r="M16" s="114"/>
      <c r="N16" s="108"/>
      <c r="O16" s="117"/>
      <c r="P16" s="118"/>
      <c r="Q16" s="118"/>
      <c r="R16" s="118"/>
      <c r="S16" s="108"/>
      <c r="T16" s="108"/>
      <c r="U16" s="108"/>
      <c r="V16" s="108"/>
      <c r="W16" s="30"/>
      <c r="X16" s="30"/>
    </row>
    <row r="17" spans="1:30" ht="15.6" x14ac:dyDescent="0.3">
      <c r="A17" s="1" t="s">
        <v>420</v>
      </c>
      <c r="N17" s="200" t="s">
        <v>380</v>
      </c>
      <c r="O17" s="200"/>
      <c r="P17" s="200"/>
      <c r="Q17" s="200"/>
      <c r="U17" s="108"/>
      <c r="V17" s="30"/>
      <c r="W17" s="30"/>
      <c r="X17" s="30"/>
    </row>
    <row r="18" spans="1:30" ht="15.6" x14ac:dyDescent="0.3">
      <c r="A18" s="30"/>
      <c r="B18" s="30" t="s">
        <v>194</v>
      </c>
      <c r="C18" s="30"/>
      <c r="D18" s="30"/>
      <c r="E18" s="30"/>
      <c r="F18" s="201" t="s">
        <v>381</v>
      </c>
      <c r="G18" s="201"/>
      <c r="H18" s="201"/>
      <c r="I18" s="201"/>
      <c r="J18" s="31"/>
      <c r="K18" s="30" t="s">
        <v>372</v>
      </c>
      <c r="L18" s="30"/>
      <c r="M18" s="30"/>
      <c r="N18" s="30"/>
      <c r="O18" s="30"/>
      <c r="P18" s="31"/>
      <c r="Q18" s="31"/>
      <c r="R18" s="33">
        <v>3</v>
      </c>
      <c r="S18" s="30" t="str">
        <f>IF(COUNTIF(ДОЗА,R15),"доза",IF(COUNTIF(ДОЗИ,R18),"дози","доз"))</f>
        <v>дози</v>
      </c>
      <c r="U18" s="108"/>
      <c r="V18" s="30"/>
      <c r="W18" s="30"/>
      <c r="X18" s="30"/>
    </row>
    <row r="19" spans="1:30" ht="15.6" x14ac:dyDescent="0.3">
      <c r="A19" s="1" t="s">
        <v>544</v>
      </c>
      <c r="N19" s="200" t="s">
        <v>542</v>
      </c>
      <c r="O19" s="200"/>
      <c r="P19" s="200"/>
      <c r="Q19" s="200"/>
      <c r="U19" s="108"/>
      <c r="V19" s="30"/>
      <c r="W19" s="30"/>
      <c r="X19" s="30"/>
    </row>
    <row r="20" spans="1:30" ht="15.6" x14ac:dyDescent="0.3">
      <c r="A20" s="30"/>
      <c r="B20" s="30" t="s">
        <v>194</v>
      </c>
      <c r="C20" s="30"/>
      <c r="D20" s="30"/>
      <c r="E20" s="30"/>
      <c r="F20" s="201" t="s">
        <v>543</v>
      </c>
      <c r="G20" s="201"/>
      <c r="H20" s="201"/>
      <c r="I20" s="201"/>
      <c r="J20" s="31"/>
      <c r="K20" s="30" t="s">
        <v>372</v>
      </c>
      <c r="L20" s="30"/>
      <c r="M20" s="30"/>
      <c r="N20" s="30"/>
      <c r="O20" s="30"/>
      <c r="P20" s="31"/>
      <c r="Q20" s="31"/>
      <c r="R20" s="33">
        <v>1</v>
      </c>
      <c r="S20" s="30" t="str">
        <f>IF(COUNTIF(ДОЗА,R17),"доза",IF(COUNTIF(ДОЗИ,R20),"дози","доз"))</f>
        <v>доз</v>
      </c>
      <c r="U20" s="108"/>
      <c r="V20" s="30"/>
      <c r="W20" s="30"/>
      <c r="X20" s="30"/>
    </row>
    <row r="21" spans="1:30" ht="15.6" x14ac:dyDescent="0.3">
      <c r="A21" s="30" t="s">
        <v>545</v>
      </c>
      <c r="B21" s="31"/>
      <c r="C21" s="30"/>
      <c r="D21" s="30"/>
      <c r="E21" s="30"/>
      <c r="F21" s="30"/>
      <c r="G21" s="35"/>
      <c r="H21" s="35"/>
      <c r="I21" s="35"/>
      <c r="J21" s="35"/>
      <c r="K21" s="35"/>
      <c r="L21" s="35"/>
      <c r="N21" s="37"/>
      <c r="O21" s="202" t="s">
        <v>422</v>
      </c>
      <c r="P21" s="202"/>
      <c r="Q21" s="202"/>
      <c r="R21" s="38"/>
      <c r="S21" s="38"/>
      <c r="T21" s="30"/>
      <c r="U21" s="108"/>
      <c r="V21" s="30"/>
      <c r="W21" s="30"/>
      <c r="X21" s="30"/>
    </row>
    <row r="22" spans="1:30" ht="15.6" x14ac:dyDescent="0.3">
      <c r="A22" s="30"/>
      <c r="B22" s="30" t="s">
        <v>123</v>
      </c>
      <c r="C22" s="30"/>
      <c r="D22" s="30"/>
      <c r="E22" s="30"/>
      <c r="F22" s="203" t="s">
        <v>423</v>
      </c>
      <c r="G22" s="203"/>
      <c r="H22" s="203"/>
      <c r="I22" s="203"/>
      <c r="J22" s="35"/>
      <c r="K22" s="30" t="s">
        <v>76</v>
      </c>
      <c r="L22" s="30"/>
      <c r="M22" s="30"/>
      <c r="N22" s="30"/>
      <c r="O22" s="30"/>
      <c r="P22" s="35"/>
      <c r="Q22" s="35"/>
      <c r="R22" s="77">
        <v>2</v>
      </c>
      <c r="S22" s="193" t="str">
        <f>IF(COUNTIF(ДОЗА,R22),"доза",IF(COUNTIF(ДОЗИ,R22),"дози","доз"))</f>
        <v>дози</v>
      </c>
      <c r="T22" s="193"/>
      <c r="U22" s="108"/>
      <c r="V22" s="30"/>
      <c r="W22" s="30"/>
      <c r="X22" s="30"/>
    </row>
    <row r="23" spans="1:30" ht="15.6" x14ac:dyDescent="0.3">
      <c r="A23" s="30" t="s">
        <v>546</v>
      </c>
      <c r="B23" s="31"/>
      <c r="C23" s="30"/>
      <c r="D23" s="30"/>
      <c r="E23" s="30"/>
      <c r="F23" s="30"/>
      <c r="G23" s="35"/>
      <c r="H23" s="35"/>
      <c r="I23" s="35"/>
      <c r="J23" s="35"/>
      <c r="K23" s="35"/>
      <c r="L23" s="35"/>
      <c r="N23" s="37"/>
      <c r="O23" s="202" t="s">
        <v>547</v>
      </c>
      <c r="P23" s="202"/>
      <c r="Q23" s="202"/>
      <c r="R23" s="38"/>
      <c r="S23" s="38"/>
      <c r="T23" s="30"/>
      <c r="U23" s="108"/>
      <c r="V23" s="30"/>
      <c r="W23" s="30"/>
      <c r="X23" s="30"/>
    </row>
    <row r="24" spans="1:30" ht="15.6" x14ac:dyDescent="0.3">
      <c r="A24" s="30"/>
      <c r="B24" s="30" t="s">
        <v>123</v>
      </c>
      <c r="C24" s="30"/>
      <c r="D24" s="30"/>
      <c r="E24" s="30"/>
      <c r="F24" s="203" t="s">
        <v>548</v>
      </c>
      <c r="G24" s="203"/>
      <c r="H24" s="203"/>
      <c r="I24" s="203"/>
      <c r="J24" s="35"/>
      <c r="K24" s="30" t="s">
        <v>76</v>
      </c>
      <c r="L24" s="30"/>
      <c r="M24" s="30"/>
      <c r="N24" s="30"/>
      <c r="O24" s="30"/>
      <c r="P24" s="35"/>
      <c r="Q24" s="35"/>
      <c r="R24" s="153">
        <v>3</v>
      </c>
      <c r="S24" s="193" t="str">
        <f>IF(COUNTIF(ДОЗА,R24),"доза",IF(COUNTIF(ДОЗИ,R24),"дози","доз"))</f>
        <v>дози</v>
      </c>
      <c r="T24" s="193"/>
      <c r="U24" s="108"/>
      <c r="V24" s="30"/>
      <c r="W24" s="30"/>
      <c r="X24" s="30"/>
    </row>
    <row r="25" spans="1:30" ht="15.6" x14ac:dyDescent="0.3">
      <c r="A25" s="30" t="s">
        <v>549</v>
      </c>
      <c r="B25" s="31"/>
      <c r="C25" s="30"/>
      <c r="D25" s="30"/>
      <c r="E25" s="30"/>
      <c r="F25" s="30"/>
      <c r="G25" s="35"/>
      <c r="H25" s="35"/>
      <c r="I25" s="35"/>
      <c r="J25" s="35"/>
      <c r="K25" s="35"/>
      <c r="L25" s="35"/>
      <c r="N25" s="37"/>
      <c r="Q25" s="202" t="s">
        <v>382</v>
      </c>
      <c r="R25" s="202"/>
      <c r="S25" s="202"/>
      <c r="U25" s="108"/>
      <c r="V25" s="108"/>
      <c r="W25" s="30"/>
      <c r="X25" s="30"/>
    </row>
    <row r="26" spans="1:30" ht="15.6" x14ac:dyDescent="0.3">
      <c r="A26" s="30"/>
      <c r="B26" s="30" t="s">
        <v>123</v>
      </c>
      <c r="C26" s="30"/>
      <c r="D26" s="30"/>
      <c r="E26" s="30"/>
      <c r="F26" s="203" t="s">
        <v>383</v>
      </c>
      <c r="G26" s="203"/>
      <c r="H26" s="203"/>
      <c r="I26" s="203"/>
      <c r="J26" s="35"/>
      <c r="K26" s="30" t="s">
        <v>76</v>
      </c>
      <c r="L26" s="30"/>
      <c r="M26" s="30"/>
      <c r="N26" s="30"/>
      <c r="O26" s="30"/>
      <c r="P26" s="35"/>
      <c r="Q26" s="35"/>
      <c r="R26" s="153">
        <v>2</v>
      </c>
      <c r="S26" s="193" t="str">
        <f>IF(COUNTIF(ДОЗА,R26),"доза",IF(COUNTIF(ДОЗИ,R26),"дози","доз"))</f>
        <v>дози</v>
      </c>
      <c r="T26" s="193"/>
      <c r="U26" s="108"/>
      <c r="V26" s="108"/>
      <c r="W26" s="30"/>
      <c r="X26" s="30"/>
    </row>
    <row r="27" spans="1:30" ht="15.6" x14ac:dyDescent="0.3">
      <c r="A27" s="30" t="s">
        <v>78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Z27" s="39"/>
      <c r="AA27" s="39"/>
      <c r="AB27" s="39"/>
      <c r="AC27" s="39"/>
      <c r="AD27" s="39"/>
    </row>
    <row r="28" spans="1:30" ht="15.6" x14ac:dyDescent="0.3">
      <c r="A28" s="30" t="s">
        <v>79</v>
      </c>
      <c r="B28" s="30"/>
      <c r="C28" s="30"/>
      <c r="D28" s="30"/>
      <c r="E28" s="223">
        <f>E12</f>
        <v>12</v>
      </c>
      <c r="F28" s="223"/>
      <c r="G28" s="30" t="s">
        <v>80</v>
      </c>
      <c r="I28" s="30"/>
      <c r="J28" s="30"/>
      <c r="K28" s="30"/>
      <c r="L28" s="30"/>
      <c r="M28" s="30"/>
      <c r="N28" s="30"/>
      <c r="O28" s="30"/>
      <c r="P28" s="224">
        <f>E28</f>
        <v>12</v>
      </c>
      <c r="Q28" s="224"/>
      <c r="R28" s="30" t="s">
        <v>81</v>
      </c>
      <c r="V28" s="30"/>
      <c r="W28" s="30"/>
      <c r="X28" s="30"/>
    </row>
    <row r="29" spans="1:30" ht="15.6" x14ac:dyDescent="0.3">
      <c r="A29" s="30"/>
      <c r="B29" s="30" t="s">
        <v>82</v>
      </c>
      <c r="C29" s="30"/>
      <c r="D29" s="30"/>
      <c r="E29" s="30"/>
      <c r="F29" s="30"/>
      <c r="G29" s="30"/>
      <c r="H29" s="223">
        <f>E28*0.5</f>
        <v>6</v>
      </c>
      <c r="I29" s="223"/>
      <c r="J29" s="30" t="s">
        <v>83</v>
      </c>
      <c r="K29" s="30"/>
      <c r="L29" s="30"/>
      <c r="M29" s="223">
        <f>E28*0.5</f>
        <v>6</v>
      </c>
      <c r="N29" s="223"/>
      <c r="O29" s="30" t="s">
        <v>84</v>
      </c>
      <c r="R29" s="30"/>
      <c r="S29" s="30"/>
      <c r="T29" s="30"/>
      <c r="U29" s="30"/>
      <c r="V29" s="30"/>
      <c r="W29" s="30"/>
      <c r="X29" s="30"/>
    </row>
    <row r="30" spans="1:30" ht="15.6" x14ac:dyDescent="0.3">
      <c r="A30" s="30"/>
      <c r="B30" s="30" t="s">
        <v>85</v>
      </c>
      <c r="C30" s="30"/>
      <c r="D30" s="30"/>
      <c r="E30" s="30"/>
      <c r="F30" s="223">
        <f>E28</f>
        <v>12</v>
      </c>
      <c r="G30" s="223"/>
      <c r="H30" s="30" t="s">
        <v>86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spans="1:30" ht="15.6" x14ac:dyDescent="0.3">
      <c r="A31" s="30" t="s">
        <v>87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spans="1:30" ht="15.6" x14ac:dyDescent="0.3">
      <c r="A32" s="30"/>
      <c r="B32" s="30"/>
      <c r="C32" s="30" t="s">
        <v>88</v>
      </c>
      <c r="D32" s="30"/>
      <c r="E32" s="30"/>
      <c r="F32" s="30"/>
      <c r="G32" s="30"/>
      <c r="H32" s="30"/>
      <c r="I32" s="30"/>
      <c r="J32" s="223">
        <f>E28</f>
        <v>12</v>
      </c>
      <c r="K32" s="223"/>
      <c r="L32" s="30" t="s">
        <v>89</v>
      </c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 spans="1:24" ht="15.6" x14ac:dyDescent="0.3">
      <c r="A33" s="30" t="s">
        <v>90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spans="1:24" ht="15.6" x14ac:dyDescent="0.3">
      <c r="A34" s="41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 spans="1:24" ht="15.6" x14ac:dyDescent="0.3">
      <c r="A35" s="23" t="s">
        <v>92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spans="1:24" ht="15.6" x14ac:dyDescent="0.3">
      <c r="A36" s="23"/>
      <c r="B36" s="23" t="s">
        <v>93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spans="1:24" ht="15.6" x14ac:dyDescent="0.3">
      <c r="A37" s="23"/>
      <c r="B37" s="30" t="s">
        <v>94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41" t="s">
        <v>95</v>
      </c>
      <c r="N37" s="30"/>
      <c r="O37" s="30"/>
      <c r="P37" s="30"/>
      <c r="Q37" s="30"/>
      <c r="R37" s="30"/>
      <c r="S37" s="222" t="s">
        <v>96</v>
      </c>
      <c r="T37" s="222"/>
      <c r="U37" s="222"/>
      <c r="V37" s="222"/>
      <c r="W37" s="222"/>
      <c r="X37" s="30"/>
    </row>
    <row r="38" spans="1:24" ht="15.6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 spans="1:24" ht="15.6" x14ac:dyDescent="0.3">
      <c r="A39" s="30"/>
      <c r="B39" s="30" t="s">
        <v>97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 spans="1:24" ht="15.6" x14ac:dyDescent="0.3">
      <c r="A40" s="30"/>
      <c r="B40" s="24" t="s">
        <v>98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41" t="s">
        <v>99</v>
      </c>
      <c r="N40" s="30"/>
      <c r="O40" s="30"/>
      <c r="P40" s="30"/>
      <c r="Q40" s="30"/>
      <c r="R40" s="30"/>
      <c r="S40" s="222" t="s">
        <v>96</v>
      </c>
      <c r="T40" s="222"/>
      <c r="U40" s="222"/>
      <c r="V40" s="222"/>
      <c r="W40" s="222"/>
      <c r="X40" s="30"/>
    </row>
    <row r="42" spans="1:24" ht="15.6" x14ac:dyDescent="0.3">
      <c r="B42" s="1" t="s">
        <v>100</v>
      </c>
    </row>
    <row r="43" spans="1:24" ht="15.6" x14ac:dyDescent="0.3">
      <c r="B43" s="24" t="s">
        <v>101</v>
      </c>
      <c r="M43" s="220" t="str">
        <f>G9</f>
        <v>Виктор Е.В.</v>
      </c>
      <c r="N43" s="220"/>
      <c r="O43" s="220"/>
      <c r="P43" s="220"/>
      <c r="Q43" s="220"/>
      <c r="R43" s="220"/>
      <c r="S43" s="222" t="s">
        <v>96</v>
      </c>
      <c r="T43" s="222"/>
      <c r="U43" s="222"/>
      <c r="V43" s="222"/>
      <c r="W43" s="222"/>
    </row>
  </sheetData>
  <mergeCells count="34">
    <mergeCell ref="F18:I18"/>
    <mergeCell ref="N19:Q19"/>
    <mergeCell ref="F20:I20"/>
    <mergeCell ref="O23:Q23"/>
    <mergeCell ref="F24:I24"/>
    <mergeCell ref="E28:F28"/>
    <mergeCell ref="P28:Q28"/>
    <mergeCell ref="S40:W40"/>
    <mergeCell ref="S22:T22"/>
    <mergeCell ref="O21:Q21"/>
    <mergeCell ref="F22:I22"/>
    <mergeCell ref="S24:T24"/>
    <mergeCell ref="Q25:S25"/>
    <mergeCell ref="F26:I26"/>
    <mergeCell ref="S26:T26"/>
    <mergeCell ref="S43:W43"/>
    <mergeCell ref="F30:G30"/>
    <mergeCell ref="J32:K32"/>
    <mergeCell ref="S37:W37"/>
    <mergeCell ref="H29:I29"/>
    <mergeCell ref="M29:N29"/>
    <mergeCell ref="M43:R43"/>
    <mergeCell ref="M15:O15"/>
    <mergeCell ref="T15:V15"/>
    <mergeCell ref="N17:Q17"/>
    <mergeCell ref="A1:X1"/>
    <mergeCell ref="A3:X3"/>
    <mergeCell ref="C6:X6"/>
    <mergeCell ref="G9:L9"/>
    <mergeCell ref="A4:B4"/>
    <mergeCell ref="C4:F4"/>
    <mergeCell ref="G4:H4"/>
    <mergeCell ref="A12:D12"/>
    <mergeCell ref="J16:K16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53"/>
  <sheetViews>
    <sheetView topLeftCell="A10" zoomScaleNormal="100" workbookViewId="0">
      <selection activeCell="B5" sqref="B5:G25"/>
    </sheetView>
  </sheetViews>
  <sheetFormatPr defaultColWidth="8.6640625" defaultRowHeight="14.4" x14ac:dyDescent="0.3"/>
  <cols>
    <col min="1" max="1" width="3.33203125" customWidth="1"/>
    <col min="2" max="2" width="21.6640625" customWidth="1"/>
    <col min="3" max="3" width="28.6640625" customWidth="1"/>
    <col min="4" max="4" width="12.6640625" customWidth="1"/>
    <col min="5" max="5" width="14.33203125" customWidth="1"/>
    <col min="6" max="6" width="5" customWidth="1"/>
    <col min="7" max="13" width="3.33203125" customWidth="1"/>
  </cols>
  <sheetData>
    <row r="2" spans="1:26" ht="18" x14ac:dyDescent="0.3">
      <c r="A2" s="174" t="s">
        <v>138</v>
      </c>
      <c r="B2" s="174"/>
      <c r="C2" s="174"/>
      <c r="D2" s="174"/>
      <c r="E2" s="174"/>
      <c r="F2" s="174"/>
      <c r="G2" s="174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18" x14ac:dyDescent="0.3">
      <c r="A3" s="177" t="s">
        <v>139</v>
      </c>
      <c r="B3" s="177"/>
      <c r="C3" s="177"/>
      <c r="D3" s="177"/>
      <c r="E3" s="177"/>
      <c r="F3" s="177"/>
      <c r="G3" s="177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38.25" customHeight="1" x14ac:dyDescent="0.3">
      <c r="A4" s="73" t="s">
        <v>104</v>
      </c>
      <c r="B4" s="74" t="s">
        <v>105</v>
      </c>
      <c r="C4" s="81" t="s">
        <v>106</v>
      </c>
      <c r="D4" s="188" t="s">
        <v>107</v>
      </c>
      <c r="E4" s="188"/>
      <c r="F4" s="188"/>
      <c r="G4" s="188"/>
    </row>
    <row r="5" spans="1:26" s="76" customFormat="1" ht="15.75" customHeight="1" x14ac:dyDescent="0.3">
      <c r="A5" s="78">
        <v>1</v>
      </c>
      <c r="B5" s="85" t="s">
        <v>509</v>
      </c>
      <c r="C5" s="85" t="s">
        <v>510</v>
      </c>
      <c r="D5" s="85" t="s">
        <v>511</v>
      </c>
      <c r="E5" s="85" t="s">
        <v>512</v>
      </c>
      <c r="F5" s="86" t="s">
        <v>368</v>
      </c>
      <c r="G5" s="86" t="s">
        <v>111</v>
      </c>
    </row>
    <row r="6" spans="1:26" s="76" customFormat="1" ht="15.75" customHeight="1" x14ac:dyDescent="0.3">
      <c r="A6" s="75">
        <f>IF(ISBLANK(B6),"",A5+1)</f>
        <v>2</v>
      </c>
      <c r="B6" s="85" t="s">
        <v>518</v>
      </c>
      <c r="C6" s="85" t="s">
        <v>519</v>
      </c>
      <c r="D6" s="85" t="s">
        <v>520</v>
      </c>
      <c r="E6" s="85" t="s">
        <v>521</v>
      </c>
      <c r="F6" s="86" t="s">
        <v>188</v>
      </c>
      <c r="G6" s="86" t="s">
        <v>111</v>
      </c>
    </row>
    <row r="7" spans="1:26" s="76" customFormat="1" ht="15.75" customHeight="1" x14ac:dyDescent="0.3">
      <c r="A7" s="75">
        <f t="shared" ref="A7:A46" si="0">IF(ISBLANK(B7),"",A6+1)</f>
        <v>3</v>
      </c>
      <c r="B7" s="85" t="s">
        <v>518</v>
      </c>
      <c r="C7" s="85" t="s">
        <v>519</v>
      </c>
      <c r="D7" s="85" t="s">
        <v>520</v>
      </c>
      <c r="E7" s="85" t="s">
        <v>521</v>
      </c>
      <c r="F7" s="86" t="s">
        <v>188</v>
      </c>
      <c r="G7" s="86" t="s">
        <v>111</v>
      </c>
    </row>
    <row r="8" spans="1:26" s="76" customFormat="1" ht="15.75" customHeight="1" x14ac:dyDescent="0.3">
      <c r="A8" s="75">
        <f t="shared" si="0"/>
        <v>4</v>
      </c>
      <c r="B8" s="85" t="s">
        <v>513</v>
      </c>
      <c r="C8" s="85" t="s">
        <v>514</v>
      </c>
      <c r="D8" s="85" t="s">
        <v>515</v>
      </c>
      <c r="E8" s="85" t="s">
        <v>516</v>
      </c>
      <c r="F8" s="86" t="s">
        <v>517</v>
      </c>
      <c r="G8" s="86" t="s">
        <v>111</v>
      </c>
    </row>
    <row r="9" spans="1:26" s="76" customFormat="1" ht="15.75" customHeight="1" x14ac:dyDescent="0.3">
      <c r="A9" s="75">
        <f t="shared" si="0"/>
        <v>5</v>
      </c>
      <c r="B9" s="85" t="s">
        <v>509</v>
      </c>
      <c r="C9" s="85" t="s">
        <v>510</v>
      </c>
      <c r="D9" s="85" t="s">
        <v>511</v>
      </c>
      <c r="E9" s="85" t="s">
        <v>512</v>
      </c>
      <c r="F9" s="86" t="s">
        <v>368</v>
      </c>
      <c r="G9" s="86" t="s">
        <v>111</v>
      </c>
    </row>
    <row r="10" spans="1:26" s="76" customFormat="1" ht="15.75" customHeight="1" x14ac:dyDescent="0.3">
      <c r="A10" s="75">
        <f t="shared" si="0"/>
        <v>6</v>
      </c>
      <c r="B10" s="85" t="s">
        <v>518</v>
      </c>
      <c r="C10" s="85" t="s">
        <v>519</v>
      </c>
      <c r="D10" s="85" t="s">
        <v>520</v>
      </c>
      <c r="E10" s="85" t="s">
        <v>521</v>
      </c>
      <c r="F10" s="86" t="s">
        <v>188</v>
      </c>
      <c r="G10" s="86" t="s">
        <v>111</v>
      </c>
    </row>
    <row r="11" spans="1:26" s="76" customFormat="1" ht="15.75" customHeight="1" x14ac:dyDescent="0.3">
      <c r="A11" s="75">
        <f t="shared" si="0"/>
        <v>7</v>
      </c>
      <c r="B11" s="85" t="s">
        <v>518</v>
      </c>
      <c r="C11" s="85" t="s">
        <v>519</v>
      </c>
      <c r="D11" s="85" t="s">
        <v>520</v>
      </c>
      <c r="E11" s="85" t="s">
        <v>521</v>
      </c>
      <c r="F11" s="86" t="s">
        <v>188</v>
      </c>
      <c r="G11" s="86" t="s">
        <v>111</v>
      </c>
    </row>
    <row r="12" spans="1:26" s="76" customFormat="1" ht="15.75" customHeight="1" x14ac:dyDescent="0.3">
      <c r="A12" s="75">
        <f t="shared" si="0"/>
        <v>8</v>
      </c>
      <c r="B12" s="85" t="s">
        <v>513</v>
      </c>
      <c r="C12" s="85" t="s">
        <v>514</v>
      </c>
      <c r="D12" s="85" t="s">
        <v>515</v>
      </c>
      <c r="E12" s="85" t="s">
        <v>516</v>
      </c>
      <c r="F12" s="86" t="s">
        <v>517</v>
      </c>
      <c r="G12" s="86" t="s">
        <v>111</v>
      </c>
    </row>
    <row r="13" spans="1:26" s="76" customFormat="1" ht="15.75" customHeight="1" x14ac:dyDescent="0.3">
      <c r="A13" s="75">
        <f t="shared" si="0"/>
        <v>9</v>
      </c>
      <c r="B13" s="85" t="s">
        <v>533</v>
      </c>
      <c r="C13" s="85" t="s">
        <v>534</v>
      </c>
      <c r="D13" s="85" t="s">
        <v>535</v>
      </c>
      <c r="E13" s="85" t="s">
        <v>536</v>
      </c>
      <c r="F13" s="86" t="s">
        <v>532</v>
      </c>
      <c r="G13" s="86" t="s">
        <v>109</v>
      </c>
    </row>
    <row r="14" spans="1:26" s="76" customFormat="1" ht="15.75" customHeight="1" x14ac:dyDescent="0.3">
      <c r="A14" s="75">
        <f t="shared" si="0"/>
        <v>10</v>
      </c>
      <c r="B14" s="85" t="s">
        <v>550</v>
      </c>
      <c r="C14" s="85" t="s">
        <v>551</v>
      </c>
      <c r="D14" s="85" t="s">
        <v>552</v>
      </c>
      <c r="E14" s="85" t="s">
        <v>376</v>
      </c>
      <c r="F14" s="86" t="s">
        <v>189</v>
      </c>
      <c r="G14" s="86" t="s">
        <v>111</v>
      </c>
    </row>
    <row r="15" spans="1:26" s="76" customFormat="1" ht="15.75" customHeight="1" x14ac:dyDescent="0.3">
      <c r="A15" s="75">
        <f t="shared" si="0"/>
        <v>11</v>
      </c>
      <c r="B15" s="85" t="s">
        <v>529</v>
      </c>
      <c r="C15" s="85" t="s">
        <v>530</v>
      </c>
      <c r="D15" s="85" t="s">
        <v>531</v>
      </c>
      <c r="E15" s="85" t="s">
        <v>429</v>
      </c>
      <c r="F15" s="86" t="s">
        <v>532</v>
      </c>
      <c r="G15" s="86" t="s">
        <v>109</v>
      </c>
    </row>
    <row r="16" spans="1:26" s="76" customFormat="1" ht="15.75" customHeight="1" x14ac:dyDescent="0.3">
      <c r="A16" s="75">
        <f t="shared" si="0"/>
        <v>12</v>
      </c>
      <c r="B16" s="85" t="s">
        <v>541</v>
      </c>
      <c r="C16" s="85" t="s">
        <v>424</v>
      </c>
      <c r="D16" s="85" t="s">
        <v>425</v>
      </c>
      <c r="E16" s="85" t="s">
        <v>376</v>
      </c>
      <c r="F16" s="86" t="s">
        <v>188</v>
      </c>
      <c r="G16" s="86" t="s">
        <v>111</v>
      </c>
    </row>
    <row r="17" spans="1:7" s="76" customFormat="1" ht="15.75" customHeight="1" x14ac:dyDescent="0.3">
      <c r="A17" s="75">
        <f t="shared" si="0"/>
        <v>13</v>
      </c>
      <c r="B17" s="85" t="s">
        <v>426</v>
      </c>
      <c r="C17" s="85" t="s">
        <v>427</v>
      </c>
      <c r="D17" s="85" t="s">
        <v>428</v>
      </c>
      <c r="E17" s="85" t="s">
        <v>429</v>
      </c>
      <c r="F17" s="86" t="s">
        <v>189</v>
      </c>
      <c r="G17" s="86" t="s">
        <v>109</v>
      </c>
    </row>
    <row r="18" spans="1:7" s="76" customFormat="1" ht="15.75" customHeight="1" x14ac:dyDescent="0.3">
      <c r="A18" s="75">
        <f t="shared" si="0"/>
        <v>14</v>
      </c>
      <c r="B18" s="85" t="s">
        <v>553</v>
      </c>
      <c r="C18" s="85" t="s">
        <v>554</v>
      </c>
      <c r="D18" s="85" t="s">
        <v>555</v>
      </c>
      <c r="E18" s="85" t="s">
        <v>376</v>
      </c>
      <c r="F18" s="86" t="s">
        <v>373</v>
      </c>
      <c r="G18" s="86" t="s">
        <v>111</v>
      </c>
    </row>
    <row r="19" spans="1:7" s="76" customFormat="1" ht="15.75" customHeight="1" x14ac:dyDescent="0.3">
      <c r="A19" s="75">
        <f t="shared" si="0"/>
        <v>15</v>
      </c>
      <c r="B19" s="85" t="s">
        <v>529</v>
      </c>
      <c r="C19" s="85" t="s">
        <v>530</v>
      </c>
      <c r="D19" s="85" t="s">
        <v>531</v>
      </c>
      <c r="E19" s="85" t="s">
        <v>429</v>
      </c>
      <c r="F19" s="86" t="s">
        <v>532</v>
      </c>
      <c r="G19" s="86" t="s">
        <v>109</v>
      </c>
    </row>
    <row r="20" spans="1:7" s="76" customFormat="1" ht="15.75" customHeight="1" x14ac:dyDescent="0.3">
      <c r="A20" s="75">
        <f t="shared" si="0"/>
        <v>16</v>
      </c>
      <c r="B20" s="85" t="s">
        <v>537</v>
      </c>
      <c r="C20" s="85" t="s">
        <v>538</v>
      </c>
      <c r="D20" s="85" t="s">
        <v>539</v>
      </c>
      <c r="E20" s="85" t="s">
        <v>540</v>
      </c>
      <c r="F20" s="86" t="s">
        <v>378</v>
      </c>
      <c r="G20" s="86" t="s">
        <v>111</v>
      </c>
    </row>
    <row r="21" spans="1:7" s="76" customFormat="1" ht="15.75" customHeight="1" x14ac:dyDescent="0.3">
      <c r="A21" s="75">
        <f t="shared" si="0"/>
        <v>17</v>
      </c>
      <c r="B21" s="85" t="s">
        <v>541</v>
      </c>
      <c r="C21" s="85" t="s">
        <v>424</v>
      </c>
      <c r="D21" s="85" t="s">
        <v>425</v>
      </c>
      <c r="E21" s="85" t="s">
        <v>376</v>
      </c>
      <c r="F21" s="86" t="s">
        <v>188</v>
      </c>
      <c r="G21" s="86" t="s">
        <v>111</v>
      </c>
    </row>
    <row r="22" spans="1:7" s="76" customFormat="1" ht="15.75" customHeight="1" x14ac:dyDescent="0.3">
      <c r="A22" s="75">
        <f t="shared" si="0"/>
        <v>18</v>
      </c>
      <c r="B22" s="85" t="s">
        <v>550</v>
      </c>
      <c r="C22" s="85" t="s">
        <v>551</v>
      </c>
      <c r="D22" s="85" t="s">
        <v>552</v>
      </c>
      <c r="E22" s="85" t="s">
        <v>376</v>
      </c>
      <c r="F22" s="86" t="s">
        <v>189</v>
      </c>
      <c r="G22" s="86" t="s">
        <v>111</v>
      </c>
    </row>
    <row r="23" spans="1:7" s="76" customFormat="1" ht="15.75" customHeight="1" x14ac:dyDescent="0.3">
      <c r="A23" s="75">
        <f t="shared" si="0"/>
        <v>19</v>
      </c>
      <c r="B23" s="85" t="s">
        <v>541</v>
      </c>
      <c r="C23" s="85" t="s">
        <v>424</v>
      </c>
      <c r="D23" s="85" t="s">
        <v>425</v>
      </c>
      <c r="E23" s="85" t="s">
        <v>376</v>
      </c>
      <c r="F23" s="86" t="s">
        <v>188</v>
      </c>
      <c r="G23" s="86" t="s">
        <v>111</v>
      </c>
    </row>
    <row r="24" spans="1:7" s="76" customFormat="1" ht="15.75" customHeight="1" x14ac:dyDescent="0.3">
      <c r="A24" s="75">
        <f t="shared" si="0"/>
        <v>20</v>
      </c>
      <c r="B24" s="85" t="s">
        <v>553</v>
      </c>
      <c r="C24" s="85" t="s">
        <v>554</v>
      </c>
      <c r="D24" s="85" t="s">
        <v>555</v>
      </c>
      <c r="E24" s="85" t="s">
        <v>376</v>
      </c>
      <c r="F24" s="86" t="s">
        <v>373</v>
      </c>
      <c r="G24" s="86" t="s">
        <v>111</v>
      </c>
    </row>
    <row r="25" spans="1:7" s="76" customFormat="1" ht="15.75" customHeight="1" x14ac:dyDescent="0.3">
      <c r="A25" s="75">
        <f t="shared" si="0"/>
        <v>21</v>
      </c>
      <c r="B25" s="85" t="s">
        <v>529</v>
      </c>
      <c r="C25" s="85" t="s">
        <v>530</v>
      </c>
      <c r="D25" s="85" t="s">
        <v>531</v>
      </c>
      <c r="E25" s="85" t="s">
        <v>429</v>
      </c>
      <c r="F25" s="86" t="s">
        <v>532</v>
      </c>
      <c r="G25" s="86" t="s">
        <v>109</v>
      </c>
    </row>
    <row r="26" spans="1:7" s="76" customFormat="1" ht="15.75" customHeight="1" x14ac:dyDescent="0.3">
      <c r="A26" s="75" t="str">
        <f t="shared" si="0"/>
        <v/>
      </c>
      <c r="B26" s="85"/>
      <c r="C26" s="85"/>
      <c r="D26" s="85"/>
      <c r="E26" s="85"/>
      <c r="F26" s="86"/>
      <c r="G26" s="86"/>
    </row>
    <row r="27" spans="1:7" s="76" customFormat="1" ht="15.75" customHeight="1" x14ac:dyDescent="0.3">
      <c r="A27" s="75" t="str">
        <f t="shared" si="0"/>
        <v/>
      </c>
      <c r="B27" s="85"/>
      <c r="C27" s="85"/>
      <c r="D27" s="85"/>
      <c r="E27" s="85"/>
      <c r="F27" s="86"/>
      <c r="G27" s="86"/>
    </row>
    <row r="28" spans="1:7" s="76" customFormat="1" ht="15.75" customHeight="1" x14ac:dyDescent="0.3">
      <c r="A28" s="75" t="str">
        <f t="shared" si="0"/>
        <v/>
      </c>
      <c r="B28" s="85"/>
      <c r="C28" s="85"/>
      <c r="D28" s="85"/>
      <c r="E28" s="85"/>
      <c r="F28" s="86"/>
      <c r="G28" s="86"/>
    </row>
    <row r="29" spans="1:7" s="76" customFormat="1" ht="15.75" customHeight="1" x14ac:dyDescent="0.3">
      <c r="A29" s="75" t="str">
        <f t="shared" si="0"/>
        <v/>
      </c>
      <c r="B29" s="85"/>
      <c r="C29" s="85"/>
      <c r="D29" s="85"/>
      <c r="E29" s="85"/>
      <c r="F29" s="86"/>
      <c r="G29" s="86"/>
    </row>
    <row r="30" spans="1:7" s="76" customFormat="1" ht="15.75" customHeight="1" x14ac:dyDescent="0.3">
      <c r="A30" s="75" t="str">
        <f t="shared" si="0"/>
        <v/>
      </c>
      <c r="B30" s="85"/>
      <c r="C30" s="85"/>
      <c r="D30" s="85"/>
      <c r="E30" s="85"/>
      <c r="F30" s="86"/>
      <c r="G30" s="86"/>
    </row>
    <row r="31" spans="1:7" s="76" customFormat="1" ht="15.75" customHeight="1" x14ac:dyDescent="0.3">
      <c r="A31" s="75" t="str">
        <f t="shared" si="0"/>
        <v/>
      </c>
      <c r="B31" s="85"/>
      <c r="C31" s="85"/>
      <c r="D31" s="85"/>
      <c r="E31" s="85"/>
      <c r="F31" s="86"/>
      <c r="G31" s="86"/>
    </row>
    <row r="32" spans="1:7" s="76" customFormat="1" ht="15.75" customHeight="1" x14ac:dyDescent="0.3">
      <c r="A32" s="75" t="str">
        <f t="shared" si="0"/>
        <v/>
      </c>
      <c r="B32" s="85"/>
      <c r="C32" s="85"/>
      <c r="D32" s="85"/>
      <c r="E32" s="85"/>
      <c r="F32" s="86"/>
      <c r="G32" s="86"/>
    </row>
    <row r="33" spans="1:10" s="76" customFormat="1" ht="15.75" customHeight="1" x14ac:dyDescent="0.3">
      <c r="A33" s="75" t="str">
        <f t="shared" si="0"/>
        <v/>
      </c>
      <c r="B33" s="85"/>
      <c r="C33" s="85"/>
      <c r="D33" s="85"/>
      <c r="E33" s="85"/>
      <c r="F33" s="86"/>
      <c r="G33" s="86"/>
    </row>
    <row r="34" spans="1:10" s="76" customFormat="1" ht="15.75" customHeight="1" x14ac:dyDescent="0.3">
      <c r="A34" s="75" t="str">
        <f t="shared" si="0"/>
        <v/>
      </c>
      <c r="B34" s="85"/>
      <c r="C34" s="85"/>
      <c r="D34" s="85"/>
      <c r="E34" s="85"/>
      <c r="F34" s="86"/>
      <c r="G34" s="86"/>
    </row>
    <row r="35" spans="1:10" s="76" customFormat="1" ht="15.75" customHeight="1" x14ac:dyDescent="0.3">
      <c r="A35" s="75" t="str">
        <f t="shared" si="0"/>
        <v/>
      </c>
      <c r="B35" s="85"/>
      <c r="C35" s="85"/>
      <c r="D35" s="85"/>
      <c r="E35" s="85"/>
      <c r="F35" s="86"/>
      <c r="G35" s="86"/>
    </row>
    <row r="36" spans="1:10" s="76" customFormat="1" ht="15.75" customHeight="1" x14ac:dyDescent="0.3">
      <c r="A36" s="75" t="str">
        <f t="shared" si="0"/>
        <v/>
      </c>
      <c r="B36" s="85"/>
      <c r="C36" s="85"/>
      <c r="D36" s="85"/>
      <c r="E36" s="85"/>
      <c r="F36" s="86"/>
      <c r="G36" s="86"/>
    </row>
    <row r="37" spans="1:10" s="76" customFormat="1" ht="15.75" customHeight="1" x14ac:dyDescent="0.3">
      <c r="A37" s="75" t="str">
        <f t="shared" si="0"/>
        <v/>
      </c>
      <c r="B37" s="85"/>
      <c r="C37" s="85"/>
      <c r="D37" s="85"/>
      <c r="E37" s="85"/>
      <c r="F37" s="86"/>
      <c r="G37" s="86"/>
    </row>
    <row r="38" spans="1:10" s="76" customFormat="1" ht="15.75" customHeight="1" x14ac:dyDescent="0.3">
      <c r="A38" s="75" t="str">
        <f t="shared" si="0"/>
        <v/>
      </c>
      <c r="B38" s="85"/>
      <c r="C38" s="85"/>
      <c r="D38" s="85"/>
      <c r="E38" s="85"/>
      <c r="F38" s="86"/>
      <c r="G38" s="86"/>
    </row>
    <row r="39" spans="1:10" s="76" customFormat="1" ht="15.75" customHeight="1" x14ac:dyDescent="0.3">
      <c r="A39" s="75" t="str">
        <f t="shared" si="0"/>
        <v/>
      </c>
      <c r="B39" s="85"/>
      <c r="C39" s="85"/>
      <c r="D39" s="85"/>
      <c r="E39" s="85"/>
      <c r="F39" s="86"/>
      <c r="G39" s="86"/>
    </row>
    <row r="40" spans="1:10" s="76" customFormat="1" ht="15.75" customHeight="1" x14ac:dyDescent="0.3">
      <c r="A40" s="75" t="str">
        <f t="shared" si="0"/>
        <v/>
      </c>
      <c r="B40" s="85"/>
      <c r="C40" s="85"/>
      <c r="D40" s="85"/>
      <c r="E40" s="85"/>
      <c r="F40" s="86"/>
      <c r="G40" s="86"/>
    </row>
    <row r="41" spans="1:10" ht="15.6" x14ac:dyDescent="0.3">
      <c r="A41" s="93" t="str">
        <f t="shared" si="0"/>
        <v/>
      </c>
      <c r="B41" s="96"/>
      <c r="C41" s="96"/>
      <c r="D41" s="96"/>
      <c r="E41" s="96"/>
      <c r="F41" s="97"/>
      <c r="G41" s="86"/>
      <c r="H41" s="76"/>
      <c r="I41" s="76"/>
      <c r="J41" s="76"/>
    </row>
    <row r="42" spans="1:10" ht="15.6" x14ac:dyDescent="0.3">
      <c r="A42" s="93" t="str">
        <f t="shared" si="0"/>
        <v/>
      </c>
      <c r="B42" s="96"/>
      <c r="C42" s="96"/>
      <c r="D42" s="96"/>
      <c r="E42" s="96"/>
      <c r="F42" s="97"/>
      <c r="G42" s="86"/>
      <c r="H42" s="76"/>
      <c r="I42" s="76"/>
      <c r="J42" s="76"/>
    </row>
    <row r="43" spans="1:10" ht="15.6" x14ac:dyDescent="0.3">
      <c r="A43" s="93" t="str">
        <f t="shared" si="0"/>
        <v/>
      </c>
      <c r="B43" s="96"/>
      <c r="C43" s="96"/>
      <c r="D43" s="96"/>
      <c r="E43" s="96"/>
      <c r="F43" s="97"/>
      <c r="G43" s="86"/>
      <c r="H43" s="76"/>
      <c r="I43" s="76"/>
      <c r="J43" s="76"/>
    </row>
    <row r="44" spans="1:10" ht="15.6" x14ac:dyDescent="0.3">
      <c r="A44" s="93" t="str">
        <f t="shared" si="0"/>
        <v/>
      </c>
      <c r="B44" s="96"/>
      <c r="C44" s="96"/>
      <c r="D44" s="96"/>
      <c r="E44" s="96"/>
      <c r="F44" s="97"/>
      <c r="G44" s="86"/>
      <c r="H44" s="76"/>
      <c r="I44" s="76"/>
      <c r="J44" s="76"/>
    </row>
    <row r="45" spans="1:10" ht="15.6" x14ac:dyDescent="0.3">
      <c r="A45" s="93" t="str">
        <f t="shared" si="0"/>
        <v/>
      </c>
      <c r="B45" s="96"/>
      <c r="C45" s="96"/>
      <c r="D45" s="96"/>
      <c r="E45" s="96"/>
      <c r="F45" s="97"/>
      <c r="G45" s="86"/>
      <c r="H45" s="76"/>
      <c r="I45" s="76"/>
      <c r="J45" s="76"/>
    </row>
    <row r="46" spans="1:10" ht="15.6" x14ac:dyDescent="0.3">
      <c r="A46" s="93" t="str">
        <f t="shared" si="0"/>
        <v/>
      </c>
      <c r="B46" s="96"/>
      <c r="C46" s="96"/>
      <c r="D46" s="96"/>
      <c r="E46" s="96"/>
      <c r="F46" s="97"/>
      <c r="G46" s="86"/>
      <c r="H46" s="76"/>
      <c r="I46" s="76"/>
      <c r="J46" s="76"/>
    </row>
    <row r="47" spans="1:10" ht="15.6" x14ac:dyDescent="0.3">
      <c r="A47" s="75"/>
      <c r="B47" s="72"/>
      <c r="C47" s="72"/>
      <c r="D47" s="72"/>
      <c r="E47" s="72"/>
      <c r="F47" s="72"/>
      <c r="G47" s="72"/>
      <c r="H47" s="76"/>
      <c r="I47" s="76"/>
      <c r="J47" s="76"/>
    </row>
    <row r="48" spans="1:10" ht="15.6" x14ac:dyDescent="0.3">
      <c r="A48" s="75"/>
      <c r="B48" s="72"/>
      <c r="C48" s="72"/>
      <c r="D48" s="72"/>
      <c r="E48" s="72"/>
      <c r="F48" s="72"/>
      <c r="G48" s="72"/>
      <c r="H48" s="76"/>
      <c r="I48" s="76"/>
      <c r="J48" s="76"/>
    </row>
    <row r="49" spans="1:10" ht="15.6" x14ac:dyDescent="0.3">
      <c r="A49" s="75"/>
      <c r="B49" s="72"/>
      <c r="C49" s="72"/>
      <c r="D49" s="72"/>
      <c r="E49" s="72"/>
      <c r="F49" s="72"/>
      <c r="G49" s="72"/>
      <c r="H49" s="76"/>
      <c r="I49" s="76"/>
      <c r="J49" s="76"/>
    </row>
    <row r="50" spans="1:10" ht="15.6" x14ac:dyDescent="0.3">
      <c r="A50" s="75"/>
      <c r="B50" s="72"/>
      <c r="C50" s="72"/>
      <c r="D50" s="72"/>
      <c r="E50" s="72"/>
      <c r="F50" s="72"/>
      <c r="G50" s="72"/>
      <c r="H50" s="76"/>
      <c r="I50" s="76"/>
      <c r="J50" s="76"/>
    </row>
    <row r="51" spans="1:10" ht="15.6" x14ac:dyDescent="0.3">
      <c r="A51" s="75"/>
      <c r="B51" s="72"/>
      <c r="C51" s="72"/>
      <c r="D51" s="72"/>
      <c r="E51" s="72"/>
      <c r="F51" s="72"/>
      <c r="G51" s="72"/>
      <c r="H51" s="76"/>
      <c r="I51" s="76"/>
      <c r="J51" s="76"/>
    </row>
    <row r="52" spans="1:10" ht="15.6" x14ac:dyDescent="0.3">
      <c r="A52" s="75"/>
      <c r="B52" s="72"/>
      <c r="C52" s="72"/>
      <c r="D52" s="72"/>
      <c r="E52" s="72"/>
      <c r="F52" s="72"/>
      <c r="G52" s="72"/>
      <c r="H52" s="76"/>
      <c r="I52" s="76"/>
      <c r="J52" s="76"/>
    </row>
    <row r="53" spans="1:10" ht="15.6" x14ac:dyDescent="0.3">
      <c r="A53" s="75"/>
      <c r="B53" s="72"/>
      <c r="C53" s="72"/>
      <c r="D53" s="72"/>
      <c r="E53" s="72"/>
      <c r="F53" s="72"/>
      <c r="G53" s="72"/>
      <c r="H53" s="76"/>
      <c r="I53" s="76"/>
      <c r="J53" s="76"/>
    </row>
  </sheetData>
  <mergeCells count="3">
    <mergeCell ref="A3:G3"/>
    <mergeCell ref="A2:G2"/>
    <mergeCell ref="D4:G4"/>
  </mergeCells>
  <phoneticPr fontId="29" type="noConversion"/>
  <dataValidations count="9">
    <dataValidation type="list" allowBlank="1" showInputMessage="1" showErrorMessage="1" sqref="E42: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41">
      <formula1>INDIRECT($E$27)</formula1>
    </dataValidation>
    <dataValidation type="list" allowBlank="1" showInputMessage="1" showErrorMessage="1" sqref="E11:F14 E39:F39">
      <formula1>qw</formula1>
    </dataValidation>
    <dataValidation type="list" allowBlank="1" showInputMessage="1" showErrorMessage="1" sqref="E50:E53">
      <formula1>INDIRECT($E$38)</formula1>
    </dataValidation>
    <dataValidation type="list" allowBlank="1" showInputMessage="1" showErrorMessage="1" sqref="G41:G53">
      <formula1>пол</formula1>
    </dataValidation>
    <dataValidation type="list" allowBlank="1" showInputMessage="1" showErrorMessage="1" sqref="C41:C53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17</vt:i4>
      </vt:variant>
      <vt:variant>
        <vt:lpstr>Іменовані діапазони</vt:lpstr>
      </vt:variant>
      <vt:variant>
        <vt:i4>2</vt:i4>
      </vt:variant>
    </vt:vector>
  </HeadingPairs>
  <TitlesOfParts>
    <vt:vector size="19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выпадающих списков</vt:lpstr>
      <vt:lpstr>Лист1</vt:lpstr>
      <vt:lpstr>Связ.выпад. списки</vt:lpstr>
      <vt:lpstr>Соб.Серія_Номер</vt:lpstr>
      <vt:lpstr>Кіт.Серія_Номер</vt:lpstr>
      <vt:lpstr>R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1</cp:lastModifiedBy>
  <cp:revision>4</cp:revision>
  <cp:lastPrinted>2021-06-22T20:00:23Z</cp:lastPrinted>
  <dcterms:created xsi:type="dcterms:W3CDTF">2015-06-05T18:19:34Z</dcterms:created>
  <dcterms:modified xsi:type="dcterms:W3CDTF">2023-04-25T17:57:07Z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