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/>
  <mc:AlternateContent xmlns:mc="http://schemas.openxmlformats.org/markup-compatibility/2006">
    <mc:Choice Requires="x15">
      <x15ac:absPath xmlns:x15ac="http://schemas.microsoft.com/office/spreadsheetml/2010/11/ac" url="https://pruebacorreoescuelaingeduco-my.sharepoint.com/personal/anthony_gomez_mail_escuelaing_edu_co/Documents/"/>
    </mc:Choice>
  </mc:AlternateContent>
  <xr:revisionPtr revIDLastSave="0" documentId="8_{2BFA632A-181E-4C28-891E-85FC6A55F6CC}" xr6:coauthVersionLast="47" xr6:coauthVersionMax="47" xr10:uidLastSave="{00000000-0000-0000-0000-000000000000}"/>
  <bookViews>
    <workbookView xWindow="-120" yWindow="-120" windowWidth="20730" windowHeight="11760" firstSheet="1" activeTab="1" xr2:uid="{A0910C54-635E-4829-B053-B35B6C0B4935}"/>
  </bookViews>
  <sheets>
    <sheet name="COMPONENTES" sheetId="1" r:id="rId1"/>
    <sheet name="PRODUCC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J5" i="2" s="1"/>
  <c r="K5" i="2" s="1"/>
  <c r="G6" i="2"/>
  <c r="J6" i="2" s="1"/>
  <c r="K6" i="2" s="1"/>
  <c r="G7" i="2"/>
  <c r="J7" i="2" s="1"/>
  <c r="K7" i="2" s="1"/>
  <c r="G4" i="2"/>
  <c r="J4" i="2"/>
  <c r="K4" i="2" s="1"/>
  <c r="H32" i="1"/>
  <c r="I32" i="1"/>
  <c r="J32" i="1"/>
  <c r="K32" i="1"/>
  <c r="G32" i="1"/>
  <c r="J3" i="2"/>
  <c r="K3" i="2" s="1"/>
  <c r="H36" i="1"/>
  <c r="I36" i="1"/>
  <c r="J36" i="1"/>
  <c r="K36" i="1"/>
  <c r="G36" i="1"/>
  <c r="H3" i="1"/>
</calcChain>
</file>

<file path=xl/sharedStrings.xml><?xml version="1.0" encoding="utf-8"?>
<sst xmlns="http://schemas.openxmlformats.org/spreadsheetml/2006/main" count="125" uniqueCount="111">
  <si>
    <t>Mouser N,º</t>
  </si>
  <si>
    <t>Fabricante N,º</t>
  </si>
  <si>
    <t>Fabricante</t>
  </si>
  <si>
    <t xml:space="preserve">Descripción </t>
  </si>
  <si>
    <t>Cantidad</t>
  </si>
  <si>
    <t>Ext,: (USD)</t>
  </si>
  <si>
    <t>667-TL4903S</t>
  </si>
  <si>
    <t>TL4903S</t>
  </si>
  <si>
    <t>Tadiran Batteries</t>
  </si>
  <si>
    <t>Batería electrónica AA 2,4Ah</t>
  </si>
  <si>
    <t>713-317990687</t>
  </si>
  <si>
    <t>317990687</t>
  </si>
  <si>
    <t>Seeed Studio</t>
  </si>
  <si>
    <t>Módulos Sub-GHz Wio-E5 Wireless Module (Bulk)-28P</t>
  </si>
  <si>
    <t>511-STM32L071KBT6</t>
  </si>
  <si>
    <t>STM32L071KBT6</t>
  </si>
  <si>
    <t>STMicroelectronics</t>
  </si>
  <si>
    <t>Microcontroladores ARM - MCU Ultra-low-power Arm Cortex-M0+ MCU 128-Kbytes of Flash , 32 MHz CPU</t>
  </si>
  <si>
    <t>534-1015</t>
  </si>
  <si>
    <t>1015</t>
  </si>
  <si>
    <t>Keystone Electronics</t>
  </si>
  <si>
    <t>Contactos, clips, soportes y resortes para batería cilíndrica AA PC Battery HOLDER</t>
  </si>
  <si>
    <t>771-FXLS8974CFR3</t>
  </si>
  <si>
    <t>FXLS8974CFR3</t>
  </si>
  <si>
    <t>NXP</t>
  </si>
  <si>
    <t>Acelerómetros 3-axis MEMS accelerometer for industrial and medical IoT applications requiring ultra-low power wake up on motion</t>
  </si>
  <si>
    <t>673-W3211</t>
  </si>
  <si>
    <t>W3211</t>
  </si>
  <si>
    <t>Pulse</t>
  </si>
  <si>
    <t>Antenas Ant Cer 902-928MHz 10x3,2x5mm</t>
  </si>
  <si>
    <t>621-DDTC143XCA-7-F</t>
  </si>
  <si>
    <t>DDTC143XCA-7-F</t>
  </si>
  <si>
    <t>Diodes Incorporated</t>
  </si>
  <si>
    <t>Transistores digitales 200MW 4,7K 10K</t>
  </si>
  <si>
    <t>833-SI2305B-TP</t>
  </si>
  <si>
    <t>SI2305B-TP</t>
  </si>
  <si>
    <t>Micro Commercial Components (MCC)</t>
  </si>
  <si>
    <t>Transistor metal-óxido-semiconductor de efecto de campo (MOSFET) -20V, -4,2A,PChannel Mosfet</t>
  </si>
  <si>
    <t>extra</t>
  </si>
  <si>
    <t>815-ABS06-32,7K-9-T</t>
  </si>
  <si>
    <t>ABS06-32,768KHZ-9-1-T</t>
  </si>
  <si>
    <t>ABRACON</t>
  </si>
  <si>
    <t>Cristales 32,768 KHZ +/-10PPM  9,0PF</t>
  </si>
  <si>
    <t>595-DRV5032FBLPGM</t>
  </si>
  <si>
    <t>DRV5032FBLPGM</t>
  </si>
  <si>
    <t>Texas Instruments</t>
  </si>
  <si>
    <t>Sensores magnéticos / de efecto Hall montados en placa Low power (5 Hz &lt;1u A) low voltage (up</t>
  </si>
  <si>
    <t>895-FT234XD-T</t>
  </si>
  <si>
    <t>FT234XD-T</t>
  </si>
  <si>
    <t>FTDI</t>
  </si>
  <si>
    <t>Interfaz IC USB USB to Basic Serial UART IC</t>
  </si>
  <si>
    <t>941-CLY6DFKCCK1N1D1B</t>
  </si>
  <si>
    <t>CLY6D-FKC-CK1N1D1BB7D3D3</t>
  </si>
  <si>
    <t>Cree LED</t>
  </si>
  <si>
    <t>Luces LED multicolor RGB SMD</t>
  </si>
  <si>
    <t>875-MI0805K110R-10</t>
  </si>
  <si>
    <t>MI0805K110R-10</t>
  </si>
  <si>
    <t>Laird Performance Materials</t>
  </si>
  <si>
    <t>Núcleos de ferrita 11ohms 100MHz 1,5A Monolithic 0805 SMD</t>
  </si>
  <si>
    <t>640-USB4145-3-0170-C</t>
  </si>
  <si>
    <t>USB4145-03-0170-C</t>
  </si>
  <si>
    <t>GCT</t>
  </si>
  <si>
    <t>Conectores USB  USB-C Rec 3u" Vert 16P SMT 1,7mm TH stakes H7,46mm T+R+Cap</t>
  </si>
  <si>
    <t>511-USBLC6-2SC6</t>
  </si>
  <si>
    <t>USBLC6-2SC6</t>
  </si>
  <si>
    <t>Diodos de protección contra ESD / Diodos TVS ESD Protection Low Cap</t>
  </si>
  <si>
    <t>603-AF0603JR-070RL</t>
  </si>
  <si>
    <t>AF0603JR-070RL</t>
  </si>
  <si>
    <t>YAGEO</t>
  </si>
  <si>
    <t>Resistores de película gruesa - SMD 0 Ohms 100 mW 0603 5 % AEC-Q200</t>
  </si>
  <si>
    <t>80-C0603C104M4RACTM</t>
  </si>
  <si>
    <t>C0603C104M4RACTM</t>
  </si>
  <si>
    <t>KEMET</t>
  </si>
  <si>
    <t>Capacitores cerámicos de capas múltiples (MLCC) - SMD/SMT 16volts 0,1uF X7R 20%</t>
  </si>
  <si>
    <t>667-ERA-3AED104V</t>
  </si>
  <si>
    <t>ERA-3AED104V</t>
  </si>
  <si>
    <t>Panasonic</t>
  </si>
  <si>
    <t>Resistores de película fina - SMD 0603 100Kohms 25ppm 0,5% AEC-Q200</t>
  </si>
  <si>
    <t>963-MLASL168BB5106MT</t>
  </si>
  <si>
    <t>MLASL168BB5106MTNB33</t>
  </si>
  <si>
    <t>TAIYO YUDEN</t>
  </si>
  <si>
    <t>Capacitores cerámicos de capas múltiples (MLCC) - SMD/SMT 10V 10uF X5R 0603 20%</t>
  </si>
  <si>
    <t>187-CL10A105KP8NNNC</t>
  </si>
  <si>
    <t>CL10A105KP8NNNC</t>
  </si>
  <si>
    <t>Samsung Electro-Mechanics</t>
  </si>
  <si>
    <t>Capacitores cerámicos de capas múltiples (MLCC) - SMD/SMT 1uF+/-10% 10V X5R 16 0603</t>
  </si>
  <si>
    <t>667-ERA-3AHD220V</t>
  </si>
  <si>
    <t>ERA-3AHD220V</t>
  </si>
  <si>
    <t>Resistores de película fina - SMD 0603 22ohms 50ppm 0,5% AEC-Q200</t>
  </si>
  <si>
    <t>667-ERA-3AHD270V</t>
  </si>
  <si>
    <t>ERA-3AHD270V</t>
  </si>
  <si>
    <t>Resistores de película fina - SMD 0603 27ohms 50ppm 0,5% AEC-Q200</t>
  </si>
  <si>
    <t>667-ERA-3AEB472V</t>
  </si>
  <si>
    <t>ERA-3AEB472V</t>
  </si>
  <si>
    <t>Resistores de película fina - SMD 0603 1/10W 4,7Kohms</t>
  </si>
  <si>
    <t>187-CL10A475KP8NNNL</t>
  </si>
  <si>
    <t>CL10A475KP8NNNL</t>
  </si>
  <si>
    <t>Capacitores cerámicos de capas múltiples (MLCC) - SMD/SMT 4,7uF+/-10% 10V X5R 0603</t>
  </si>
  <si>
    <t>187-CL10A476MQ8QRNC</t>
  </si>
  <si>
    <t>CL10A476MQ8QRNC</t>
  </si>
  <si>
    <t>Capacitores cerámicos de capas múltiples (MLCC) - SMD/SMT 47uF+/-20% 6,3V X5R 0603</t>
  </si>
  <si>
    <t>NA</t>
  </si>
  <si>
    <t>Envio Placas</t>
  </si>
  <si>
    <t>Envio componentes</t>
  </si>
  <si>
    <t>Placa PCB</t>
  </si>
  <si>
    <t>Unidades</t>
  </si>
  <si>
    <t>Costo de componentes</t>
  </si>
  <si>
    <t xml:space="preserve">Costo de producción </t>
  </si>
  <si>
    <t xml:space="preserve">Costo de envío y nacionalización </t>
  </si>
  <si>
    <t>Costo total</t>
  </si>
  <si>
    <t>Costo por 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</si>
</sst>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.00_-;\-&quot;$&quot;\ * #,##0.00_-;_-&quot;$&quot;\ * &quot;-&quot;??_-;_-@_-"/>
    <numFmt numFmtId="165" formatCode="_-[$$-240A]\ * #,##0.00_-;\-[$$-240A]\ * #,##0.00_-;_-[$$-240A]\ * &quot;-&quot;??_-;_-@_-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scheme val="minor"/>
    </font>
    <font>
      <sz val="10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32">
    <xf numFmtId="0" fontId="0" fillId="0" borderId="0" xfId="0"/>
    <xf numFmtId="164" fontId="5" fillId="3" borderId="0" xfId="1" applyFont="1" applyFill="1"/>
    <xf numFmtId="164" fontId="0" fillId="3" borderId="0" xfId="1" applyFont="1" applyFill="1"/>
    <xf numFmtId="0" fontId="0" fillId="3" borderId="0" xfId="0" applyFill="1"/>
    <xf numFmtId="165" fontId="0" fillId="2" borderId="0" xfId="1" quotePrefix="1" applyNumberFormat="1" applyFont="1" applyFill="1" applyAlignment="1">
      <alignment horizontal="center"/>
    </xf>
    <xf numFmtId="165" fontId="3" fillId="2" borderId="0" xfId="1" quotePrefix="1" applyNumberFormat="1" applyFont="1" applyFill="1" applyAlignment="1">
      <alignment horizontal="center"/>
    </xf>
    <xf numFmtId="0" fontId="4" fillId="2" borderId="0" xfId="2" applyFont="1" applyFill="1" applyAlignment="1">
      <alignment horizontal="center"/>
    </xf>
    <xf numFmtId="165" fontId="2" fillId="2" borderId="0" xfId="0" applyNumberFormat="1" applyFont="1" applyFill="1"/>
    <xf numFmtId="0" fontId="2" fillId="6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5" fontId="0" fillId="0" borderId="0" xfId="0" applyNumberFormat="1"/>
    <xf numFmtId="0" fontId="2" fillId="0" borderId="0" xfId="2" applyFont="1" applyAlignment="1">
      <alignment horizontal="center"/>
    </xf>
    <xf numFmtId="0" fontId="3" fillId="0" borderId="0" xfId="1" quotePrefix="1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2"/>
    <xf numFmtId="0" fontId="4" fillId="0" borderId="0" xfId="2" applyFont="1"/>
    <xf numFmtId="0" fontId="3" fillId="0" borderId="0" xfId="2" quotePrefix="1"/>
    <xf numFmtId="0" fontId="0" fillId="4" borderId="0" xfId="0" applyFill="1"/>
    <xf numFmtId="164" fontId="0" fillId="4" borderId="0" xfId="1" applyFont="1" applyFill="1"/>
    <xf numFmtId="0" fontId="0" fillId="5" borderId="0" xfId="0" applyFill="1"/>
    <xf numFmtId="164" fontId="0" fillId="5" borderId="0" xfId="1" applyFont="1" applyFill="1"/>
    <xf numFmtId="0" fontId="0" fillId="6" borderId="0" xfId="0" applyFill="1"/>
    <xf numFmtId="164" fontId="0" fillId="6" borderId="0" xfId="1" applyFont="1" applyFill="1"/>
    <xf numFmtId="0" fontId="0" fillId="0" borderId="0" xfId="2" applyFont="1"/>
    <xf numFmtId="165" fontId="1" fillId="2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164" fontId="1" fillId="0" borderId="1" xfId="1" applyFont="1" applyBorder="1" applyAlignment="1">
      <alignment horizontal="center"/>
    </xf>
    <xf numFmtId="164" fontId="1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Currency" xfId="1" builtinId="4"/>
    <cellStyle name="Normal" xfId="0" builtinId="0"/>
    <cellStyle name="Normal 2" xfId="2" xr:uid="{503E669E-FC71-4AD1-AFB5-70246EE438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3BB9D-DBA8-414B-94B3-CF5D0AD1FED3}">
  <dimension ref="B1:M38"/>
  <sheetViews>
    <sheetView topLeftCell="D15" zoomScale="80" zoomScaleNormal="80" workbookViewId="0">
      <selection activeCell="G36" sqref="G36"/>
    </sheetView>
  </sheetViews>
  <sheetFormatPr defaultColWidth="11.42578125" defaultRowHeight="15"/>
  <cols>
    <col min="2" max="2" width="25.7109375" customWidth="1"/>
    <col min="3" max="3" width="29.5703125" customWidth="1"/>
    <col min="4" max="4" width="36.140625" customWidth="1"/>
    <col min="5" max="5" width="114.28515625" customWidth="1"/>
    <col min="6" max="6" width="13" style="16" customWidth="1"/>
    <col min="7" max="7" width="11.7109375" customWidth="1"/>
    <col min="10" max="10" width="13.7109375" customWidth="1"/>
    <col min="11" max="11" width="12.85546875" customWidth="1"/>
  </cols>
  <sheetData>
    <row r="1" spans="2:13">
      <c r="G1" s="12">
        <v>1</v>
      </c>
      <c r="H1" s="11">
        <v>10</v>
      </c>
      <c r="I1" s="10">
        <v>100</v>
      </c>
      <c r="J1" s="9">
        <v>500</v>
      </c>
      <c r="K1" s="8">
        <v>1000</v>
      </c>
    </row>
    <row r="2" spans="2:13">
      <c r="B2" s="18" t="s">
        <v>0</v>
      </c>
      <c r="C2" s="18" t="s">
        <v>1</v>
      </c>
      <c r="D2" s="18" t="s">
        <v>2</v>
      </c>
      <c r="E2" s="18" t="s">
        <v>3</v>
      </c>
      <c r="F2" s="14" t="s">
        <v>4</v>
      </c>
      <c r="G2" s="6" t="s">
        <v>5</v>
      </c>
      <c r="H2" s="3"/>
      <c r="I2" s="20"/>
      <c r="J2" s="22"/>
      <c r="K2" s="24"/>
    </row>
    <row r="3" spans="2:13">
      <c r="B3" s="17" t="s">
        <v>6</v>
      </c>
      <c r="C3" s="19" t="s">
        <v>7</v>
      </c>
      <c r="D3" s="17" t="s">
        <v>8</v>
      </c>
      <c r="E3" s="17" t="s">
        <v>9</v>
      </c>
      <c r="F3" s="15">
        <v>1</v>
      </c>
      <c r="G3" s="5">
        <v>8.39</v>
      </c>
      <c r="H3" s="2">
        <f>G3*10</f>
        <v>83.9</v>
      </c>
      <c r="I3" s="21">
        <v>567</v>
      </c>
      <c r="J3" s="23">
        <v>2680</v>
      </c>
      <c r="K3" s="25">
        <v>4970</v>
      </c>
    </row>
    <row r="4" spans="2:13">
      <c r="B4" s="17" t="s">
        <v>10</v>
      </c>
      <c r="C4" s="19" t="s">
        <v>11</v>
      </c>
      <c r="D4" s="17" t="s">
        <v>12</v>
      </c>
      <c r="E4" s="17" t="s">
        <v>13</v>
      </c>
      <c r="F4" s="15">
        <v>1</v>
      </c>
      <c r="G4" s="5">
        <v>8.73</v>
      </c>
      <c r="H4" s="1">
        <v>87.3</v>
      </c>
      <c r="I4" s="21">
        <v>873</v>
      </c>
      <c r="J4" s="23">
        <v>4365</v>
      </c>
      <c r="K4" s="25">
        <v>8730</v>
      </c>
    </row>
    <row r="5" spans="2:13">
      <c r="B5" s="17" t="s">
        <v>14</v>
      </c>
      <c r="C5" s="19" t="s">
        <v>15</v>
      </c>
      <c r="D5" s="17" t="s">
        <v>16</v>
      </c>
      <c r="E5" s="17" t="s">
        <v>17</v>
      </c>
      <c r="F5" s="15">
        <v>1</v>
      </c>
      <c r="G5" s="5">
        <v>3.7</v>
      </c>
      <c r="H5" s="2">
        <v>28.2</v>
      </c>
      <c r="I5" s="21">
        <v>244</v>
      </c>
      <c r="J5" s="23">
        <v>1110</v>
      </c>
      <c r="K5" s="25">
        <v>2080</v>
      </c>
    </row>
    <row r="6" spans="2:13">
      <c r="B6" s="17" t="s">
        <v>18</v>
      </c>
      <c r="C6" s="19" t="s">
        <v>19</v>
      </c>
      <c r="D6" s="17" t="s">
        <v>20</v>
      </c>
      <c r="E6" s="17" t="s">
        <v>21</v>
      </c>
      <c r="F6" s="15">
        <v>1</v>
      </c>
      <c r="G6" s="4">
        <v>2.42</v>
      </c>
      <c r="H6" s="2">
        <v>24.2</v>
      </c>
      <c r="I6" s="21">
        <v>209</v>
      </c>
      <c r="J6" s="23">
        <v>915</v>
      </c>
      <c r="K6" s="25">
        <v>1660</v>
      </c>
    </row>
    <row r="7" spans="2:13">
      <c r="B7" s="17" t="s">
        <v>22</v>
      </c>
      <c r="C7" s="19" t="s">
        <v>23</v>
      </c>
      <c r="D7" s="17" t="s">
        <v>24</v>
      </c>
      <c r="E7" s="17" t="s">
        <v>25</v>
      </c>
      <c r="F7" s="15">
        <v>1</v>
      </c>
      <c r="G7" s="5">
        <v>3.02</v>
      </c>
      <c r="H7" s="2">
        <v>24.2</v>
      </c>
      <c r="I7" s="21">
        <v>208</v>
      </c>
      <c r="J7" s="23">
        <v>875</v>
      </c>
      <c r="K7" s="25">
        <v>1680</v>
      </c>
    </row>
    <row r="8" spans="2:13">
      <c r="B8" s="17" t="s">
        <v>26</v>
      </c>
      <c r="C8" s="19" t="s">
        <v>27</v>
      </c>
      <c r="D8" s="17" t="s">
        <v>28</v>
      </c>
      <c r="E8" s="17" t="s">
        <v>29</v>
      </c>
      <c r="F8" s="15">
        <v>1</v>
      </c>
      <c r="G8" s="5">
        <v>1.99</v>
      </c>
      <c r="H8" s="2">
        <v>14.8</v>
      </c>
      <c r="I8" s="21">
        <v>131</v>
      </c>
      <c r="J8" s="23">
        <v>555</v>
      </c>
      <c r="K8" s="25">
        <v>1050</v>
      </c>
    </row>
    <row r="9" spans="2:13">
      <c r="B9" s="17" t="s">
        <v>30</v>
      </c>
      <c r="C9" s="19" t="s">
        <v>31</v>
      </c>
      <c r="D9" s="17" t="s">
        <v>32</v>
      </c>
      <c r="E9" s="17" t="s">
        <v>33</v>
      </c>
      <c r="F9" s="15">
        <v>1</v>
      </c>
      <c r="G9" s="5">
        <v>0.2</v>
      </c>
      <c r="H9" s="2">
        <v>1.08</v>
      </c>
      <c r="I9" s="21">
        <v>4.8</v>
      </c>
      <c r="J9" s="23">
        <v>24</v>
      </c>
      <c r="K9" s="25">
        <v>41</v>
      </c>
    </row>
    <row r="10" spans="2:13">
      <c r="B10" s="17" t="s">
        <v>34</v>
      </c>
      <c r="C10" s="19" t="s">
        <v>35</v>
      </c>
      <c r="D10" s="17" t="s">
        <v>36</v>
      </c>
      <c r="E10" s="17" t="s">
        <v>37</v>
      </c>
      <c r="F10" s="15">
        <v>1</v>
      </c>
      <c r="G10" s="5">
        <v>0.31</v>
      </c>
      <c r="H10" s="2">
        <v>2.11</v>
      </c>
      <c r="I10" s="21">
        <v>1.9</v>
      </c>
      <c r="J10" s="23">
        <v>54.5</v>
      </c>
      <c r="K10" s="25">
        <v>97</v>
      </c>
      <c r="M10" t="s">
        <v>38</v>
      </c>
    </row>
    <row r="11" spans="2:13">
      <c r="B11" s="17" t="s">
        <v>39</v>
      </c>
      <c r="C11" s="19" t="s">
        <v>40</v>
      </c>
      <c r="D11" s="17" t="s">
        <v>41</v>
      </c>
      <c r="E11" s="17" t="s">
        <v>42</v>
      </c>
      <c r="F11" s="15">
        <v>1</v>
      </c>
      <c r="G11" s="5">
        <v>1.1299999999999999</v>
      </c>
      <c r="H11" s="2">
        <v>8.66</v>
      </c>
      <c r="I11" s="21">
        <v>75.7</v>
      </c>
      <c r="J11" s="23">
        <v>282.5</v>
      </c>
      <c r="K11" s="25">
        <v>553</v>
      </c>
    </row>
    <row r="12" spans="2:13">
      <c r="B12" s="17" t="s">
        <v>43</v>
      </c>
      <c r="C12" s="19" t="s">
        <v>44</v>
      </c>
      <c r="D12" s="17" t="s">
        <v>45</v>
      </c>
      <c r="E12" s="17" t="s">
        <v>46</v>
      </c>
      <c r="F12" s="15">
        <v>1</v>
      </c>
      <c r="G12" s="5">
        <v>0.34</v>
      </c>
      <c r="H12" s="2">
        <v>2.61</v>
      </c>
      <c r="I12" s="21">
        <v>20.399999999999999</v>
      </c>
      <c r="J12" s="23">
        <v>86</v>
      </c>
      <c r="K12" s="25">
        <v>161</v>
      </c>
    </row>
    <row r="13" spans="2:13">
      <c r="B13" s="17" t="s">
        <v>47</v>
      </c>
      <c r="C13" s="19" t="s">
        <v>48</v>
      </c>
      <c r="D13" s="17" t="s">
        <v>49</v>
      </c>
      <c r="E13" s="17" t="s">
        <v>50</v>
      </c>
      <c r="F13" s="15">
        <v>1</v>
      </c>
      <c r="G13" s="5">
        <v>2.2599999999999998</v>
      </c>
      <c r="H13" s="2">
        <v>22.6</v>
      </c>
      <c r="I13" s="21">
        <v>212</v>
      </c>
      <c r="J13" s="23">
        <v>880</v>
      </c>
      <c r="K13" s="25">
        <v>1720</v>
      </c>
    </row>
    <row r="14" spans="2:13">
      <c r="B14" s="17" t="s">
        <v>51</v>
      </c>
      <c r="C14" s="19" t="s">
        <v>52</v>
      </c>
      <c r="D14" s="17" t="s">
        <v>53</v>
      </c>
      <c r="E14" s="17" t="s">
        <v>54</v>
      </c>
      <c r="F14" s="15">
        <v>1</v>
      </c>
      <c r="G14" s="5">
        <v>0.43</v>
      </c>
      <c r="H14" s="2">
        <v>3.92</v>
      </c>
      <c r="I14" s="21">
        <v>38.4</v>
      </c>
      <c r="J14" s="23">
        <v>188.5</v>
      </c>
      <c r="K14" s="25">
        <v>348</v>
      </c>
    </row>
    <row r="15" spans="2:13">
      <c r="B15" s="17" t="s">
        <v>55</v>
      </c>
      <c r="C15" s="19" t="s">
        <v>56</v>
      </c>
      <c r="D15" s="17" t="s">
        <v>57</v>
      </c>
      <c r="E15" s="17" t="s">
        <v>58</v>
      </c>
      <c r="F15" s="15">
        <v>1</v>
      </c>
      <c r="G15" s="5">
        <v>0.21</v>
      </c>
      <c r="H15" s="2">
        <v>0.96</v>
      </c>
      <c r="I15" s="21">
        <v>8.6999999999999993</v>
      </c>
      <c r="J15" s="23">
        <v>33.5</v>
      </c>
      <c r="K15" s="25">
        <v>58</v>
      </c>
    </row>
    <row r="16" spans="2:13">
      <c r="B16" s="17" t="s">
        <v>59</v>
      </c>
      <c r="C16" s="19" t="s">
        <v>60</v>
      </c>
      <c r="D16" s="17" t="s">
        <v>61</v>
      </c>
      <c r="E16" s="17" t="s">
        <v>62</v>
      </c>
      <c r="F16" s="15">
        <v>1</v>
      </c>
      <c r="G16" s="5">
        <v>1.02</v>
      </c>
      <c r="H16" s="2">
        <v>8.31</v>
      </c>
      <c r="I16" s="21">
        <v>67.8</v>
      </c>
      <c r="J16" s="23">
        <v>312.5</v>
      </c>
      <c r="K16" s="25">
        <v>578</v>
      </c>
    </row>
    <row r="17" spans="2:11">
      <c r="B17" s="17" t="s">
        <v>63</v>
      </c>
      <c r="C17" s="19" t="s">
        <v>64</v>
      </c>
      <c r="D17" s="17" t="s">
        <v>16</v>
      </c>
      <c r="E17" s="17" t="s">
        <v>65</v>
      </c>
      <c r="F17" s="15">
        <v>1</v>
      </c>
      <c r="G17" s="5">
        <v>0.36</v>
      </c>
      <c r="H17" s="2">
        <v>2.4300000000000002</v>
      </c>
      <c r="I17" s="21">
        <v>16.3</v>
      </c>
      <c r="J17" s="23">
        <v>63.5</v>
      </c>
      <c r="K17" s="25">
        <v>114</v>
      </c>
    </row>
    <row r="18" spans="2:11">
      <c r="B18" s="17" t="s">
        <v>66</v>
      </c>
      <c r="C18" s="19" t="s">
        <v>67</v>
      </c>
      <c r="D18" s="17" t="s">
        <v>68</v>
      </c>
      <c r="E18" s="17" t="s">
        <v>69</v>
      </c>
      <c r="F18" s="15">
        <v>7</v>
      </c>
      <c r="G18" s="5">
        <v>0.7</v>
      </c>
      <c r="H18" s="2">
        <v>0.7</v>
      </c>
      <c r="I18" s="21">
        <v>5.6</v>
      </c>
      <c r="J18" s="23">
        <v>24.5</v>
      </c>
      <c r="K18" s="25">
        <v>14</v>
      </c>
    </row>
    <row r="19" spans="2:11">
      <c r="B19" s="17" t="s">
        <v>70</v>
      </c>
      <c r="C19" s="19" t="s">
        <v>71</v>
      </c>
      <c r="D19" s="17" t="s">
        <v>72</v>
      </c>
      <c r="E19" s="17" t="s">
        <v>73</v>
      </c>
      <c r="F19" s="15">
        <v>6</v>
      </c>
      <c r="G19" s="5">
        <v>0.6</v>
      </c>
      <c r="H19" s="2">
        <v>3.3</v>
      </c>
      <c r="I19" s="21">
        <v>14.4</v>
      </c>
      <c r="J19" s="23">
        <v>63</v>
      </c>
      <c r="K19" s="25">
        <v>102</v>
      </c>
    </row>
    <row r="20" spans="2:11">
      <c r="B20" s="17" t="s">
        <v>74</v>
      </c>
      <c r="C20" s="19" t="s">
        <v>75</v>
      </c>
      <c r="D20" s="17" t="s">
        <v>76</v>
      </c>
      <c r="E20" s="17" t="s">
        <v>77</v>
      </c>
      <c r="F20" s="15">
        <v>4</v>
      </c>
      <c r="G20" s="5">
        <v>0.4</v>
      </c>
      <c r="H20" s="2">
        <v>2.08</v>
      </c>
      <c r="I20" s="21">
        <v>18</v>
      </c>
      <c r="J20" s="23">
        <v>80</v>
      </c>
      <c r="K20" s="25">
        <v>160</v>
      </c>
    </row>
    <row r="21" spans="2:11">
      <c r="B21" s="17" t="s">
        <v>78</v>
      </c>
      <c r="C21" s="19" t="s">
        <v>79</v>
      </c>
      <c r="D21" s="17" t="s">
        <v>80</v>
      </c>
      <c r="E21" s="17" t="s">
        <v>81</v>
      </c>
      <c r="F21" s="15">
        <v>3</v>
      </c>
      <c r="G21" s="5">
        <v>0.48</v>
      </c>
      <c r="H21" s="2">
        <v>3</v>
      </c>
      <c r="I21" s="21">
        <v>16.8</v>
      </c>
      <c r="J21" s="23">
        <v>54</v>
      </c>
      <c r="K21" s="25">
        <v>108</v>
      </c>
    </row>
    <row r="22" spans="2:11">
      <c r="B22" s="17" t="s">
        <v>82</v>
      </c>
      <c r="C22" s="19" t="s">
        <v>83</v>
      </c>
      <c r="D22" s="17" t="s">
        <v>84</v>
      </c>
      <c r="E22" s="17" t="s">
        <v>85</v>
      </c>
      <c r="F22" s="15">
        <v>3</v>
      </c>
      <c r="G22" s="5">
        <v>0.3</v>
      </c>
      <c r="H22" s="2">
        <v>0.75</v>
      </c>
      <c r="I22" s="21">
        <v>4.8</v>
      </c>
      <c r="J22" s="23">
        <v>2.4</v>
      </c>
      <c r="K22" s="25">
        <v>33</v>
      </c>
    </row>
    <row r="23" spans="2:11">
      <c r="B23" s="17" t="s">
        <v>86</v>
      </c>
      <c r="C23" s="19" t="s">
        <v>87</v>
      </c>
      <c r="D23" s="17" t="s">
        <v>76</v>
      </c>
      <c r="E23" s="17" t="s">
        <v>88</v>
      </c>
      <c r="F23" s="15">
        <v>9</v>
      </c>
      <c r="G23" s="5">
        <v>1.53</v>
      </c>
      <c r="H23" s="2">
        <v>7.2</v>
      </c>
      <c r="I23" s="21">
        <v>48.6</v>
      </c>
      <c r="J23" s="23">
        <v>216</v>
      </c>
      <c r="K23" s="25">
        <v>333</v>
      </c>
    </row>
    <row r="24" spans="2:11">
      <c r="B24" s="17" t="s">
        <v>89</v>
      </c>
      <c r="C24" s="19" t="s">
        <v>90</v>
      </c>
      <c r="D24" s="17" t="s">
        <v>76</v>
      </c>
      <c r="E24" s="17" t="s">
        <v>91</v>
      </c>
      <c r="F24" s="15">
        <v>4</v>
      </c>
      <c r="G24" s="5">
        <v>0.68</v>
      </c>
      <c r="H24" s="2">
        <v>3.2</v>
      </c>
      <c r="I24" s="21">
        <v>24.4</v>
      </c>
      <c r="J24" s="23">
        <v>92</v>
      </c>
      <c r="K24" s="25">
        <v>184</v>
      </c>
    </row>
    <row r="25" spans="2:11">
      <c r="B25" s="17" t="s">
        <v>92</v>
      </c>
      <c r="C25" s="19" t="s">
        <v>93</v>
      </c>
      <c r="D25" s="17" t="s">
        <v>76</v>
      </c>
      <c r="E25" s="17" t="s">
        <v>94</v>
      </c>
      <c r="F25" s="15">
        <v>2</v>
      </c>
      <c r="G25" s="5">
        <v>0.2</v>
      </c>
      <c r="H25" s="2">
        <v>1.1599999999999999</v>
      </c>
      <c r="I25" s="21">
        <v>11</v>
      </c>
      <c r="J25" s="23">
        <v>45</v>
      </c>
      <c r="K25" s="25">
        <v>90</v>
      </c>
    </row>
    <row r="26" spans="2:11">
      <c r="B26" s="17" t="s">
        <v>95</v>
      </c>
      <c r="C26" s="19" t="s">
        <v>96</v>
      </c>
      <c r="D26" s="17" t="s">
        <v>84</v>
      </c>
      <c r="E26" s="17" t="s">
        <v>97</v>
      </c>
      <c r="F26" s="15">
        <v>1</v>
      </c>
      <c r="G26" s="5">
        <v>0.1</v>
      </c>
      <c r="H26" s="2">
        <v>0.35</v>
      </c>
      <c r="I26" s="21">
        <v>2</v>
      </c>
      <c r="J26" s="23">
        <v>7</v>
      </c>
      <c r="K26" s="25">
        <v>12</v>
      </c>
    </row>
    <row r="27" spans="2:11">
      <c r="B27" s="17" t="s">
        <v>98</v>
      </c>
      <c r="C27" s="19" t="s">
        <v>99</v>
      </c>
      <c r="D27" s="17" t="s">
        <v>84</v>
      </c>
      <c r="E27" s="17" t="s">
        <v>100</v>
      </c>
      <c r="F27" s="15">
        <v>5</v>
      </c>
      <c r="G27" s="5">
        <v>6</v>
      </c>
      <c r="H27" s="2">
        <v>28.1</v>
      </c>
      <c r="I27" s="21">
        <v>207</v>
      </c>
      <c r="J27" s="23">
        <v>935</v>
      </c>
      <c r="K27" s="25">
        <v>1750</v>
      </c>
    </row>
    <row r="29" spans="2:11">
      <c r="B29" s="17" t="s">
        <v>101</v>
      </c>
      <c r="C29" s="17" t="s">
        <v>101</v>
      </c>
    </row>
    <row r="30" spans="2:11">
      <c r="B30" s="17" t="s">
        <v>101</v>
      </c>
      <c r="C30" s="17" t="s">
        <v>101</v>
      </c>
    </row>
    <row r="32" spans="2:11">
      <c r="G32" s="7">
        <f>SUM(G3:G27)</f>
        <v>45.5</v>
      </c>
      <c r="H32" s="7">
        <f t="shared" ref="H32:K32" si="0">SUM(H3:H27)</f>
        <v>365.12000000000006</v>
      </c>
      <c r="I32" s="7">
        <f t="shared" si="0"/>
        <v>3030.6000000000008</v>
      </c>
      <c r="J32" s="7">
        <f t="shared" si="0"/>
        <v>13943.9</v>
      </c>
      <c r="K32" s="7">
        <f t="shared" si="0"/>
        <v>26626</v>
      </c>
    </row>
    <row r="34" spans="2:11">
      <c r="D34" s="17" t="s">
        <v>101</v>
      </c>
      <c r="E34" s="26" t="s">
        <v>102</v>
      </c>
      <c r="F34" s="16">
        <v>1</v>
      </c>
      <c r="G34" s="27">
        <v>10.17</v>
      </c>
      <c r="H34" s="2">
        <v>11.02</v>
      </c>
      <c r="I34" s="21">
        <v>28.82</v>
      </c>
      <c r="J34" s="23">
        <v>111.95</v>
      </c>
      <c r="K34" s="25">
        <v>167.76</v>
      </c>
    </row>
    <row r="35" spans="2:11">
      <c r="D35" s="17" t="s">
        <v>101</v>
      </c>
      <c r="E35" s="26" t="s">
        <v>103</v>
      </c>
      <c r="F35" s="16">
        <v>1</v>
      </c>
      <c r="G35" s="27">
        <v>60</v>
      </c>
      <c r="H35" s="2">
        <v>60</v>
      </c>
      <c r="I35" s="21">
        <v>60</v>
      </c>
      <c r="J35" s="23">
        <v>60</v>
      </c>
      <c r="K35" s="25">
        <v>60</v>
      </c>
    </row>
    <row r="36" spans="2:11">
      <c r="G36" s="13">
        <f>SUM(G34:G35)</f>
        <v>70.17</v>
      </c>
      <c r="H36" s="13">
        <f t="shared" ref="H36:K36" si="1">SUM(H34:H35)</f>
        <v>71.02</v>
      </c>
      <c r="I36" s="13">
        <f t="shared" si="1"/>
        <v>88.82</v>
      </c>
      <c r="J36" s="13">
        <f t="shared" si="1"/>
        <v>171.95</v>
      </c>
      <c r="K36" s="13">
        <f t="shared" si="1"/>
        <v>227.76</v>
      </c>
    </row>
    <row r="38" spans="2:11">
      <c r="B38" s="17" t="s">
        <v>101</v>
      </c>
      <c r="C38" s="17" t="s">
        <v>101</v>
      </c>
      <c r="D38" s="17" t="s">
        <v>101</v>
      </c>
      <c r="E38" s="26" t="s">
        <v>104</v>
      </c>
      <c r="F38" s="16">
        <v>1</v>
      </c>
      <c r="G38" s="27">
        <v>4</v>
      </c>
      <c r="H38" s="2">
        <v>5</v>
      </c>
      <c r="I38" s="21">
        <v>20.5</v>
      </c>
      <c r="J38" s="23">
        <v>67.7</v>
      </c>
      <c r="K38" s="25">
        <v>126.7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6AC6A-4063-44F5-9269-F130CF62C6E0}">
  <dimension ref="B2:L7"/>
  <sheetViews>
    <sheetView tabSelected="1" workbookViewId="0">
      <selection activeCell="B2" sqref="B2:L7"/>
    </sheetView>
  </sheetViews>
  <sheetFormatPr defaultColWidth="11.42578125" defaultRowHeight="15"/>
  <cols>
    <col min="4" max="4" width="11.42578125" customWidth="1"/>
    <col min="10" max="10" width="19.5703125" customWidth="1"/>
  </cols>
  <sheetData>
    <row r="2" spans="2:12">
      <c r="B2" s="28" t="s">
        <v>105</v>
      </c>
      <c r="C2" s="31" t="s">
        <v>106</v>
      </c>
      <c r="D2" s="31"/>
      <c r="E2" s="31" t="s">
        <v>107</v>
      </c>
      <c r="F2" s="31"/>
      <c r="G2" s="31" t="s">
        <v>108</v>
      </c>
      <c r="H2" s="31"/>
      <c r="I2" s="31"/>
      <c r="J2" s="28" t="s">
        <v>109</v>
      </c>
      <c r="K2" s="31" t="s">
        <v>110</v>
      </c>
      <c r="L2" s="31"/>
    </row>
    <row r="3" spans="2:12">
      <c r="B3" s="28">
        <v>1</v>
      </c>
      <c r="C3" s="30">
        <v>45.5</v>
      </c>
      <c r="D3" s="30"/>
      <c r="E3" s="30">
        <v>81.5</v>
      </c>
      <c r="F3" s="30"/>
      <c r="G3" s="30">
        <v>83.3</v>
      </c>
      <c r="H3" s="30"/>
      <c r="I3" s="30"/>
      <c r="J3" s="29">
        <f>SUM(C3:I3)</f>
        <v>210.3</v>
      </c>
      <c r="K3" s="30">
        <f>J3/B3</f>
        <v>210.3</v>
      </c>
      <c r="L3" s="30"/>
    </row>
    <row r="4" spans="2:12">
      <c r="B4" s="28">
        <v>10</v>
      </c>
      <c r="C4" s="30">
        <v>365.12</v>
      </c>
      <c r="D4" s="30"/>
      <c r="E4" s="30">
        <v>146.69999999999999</v>
      </c>
      <c r="F4" s="30"/>
      <c r="G4" s="30">
        <f>C4*1.83/3.7</f>
        <v>180.58637837837838</v>
      </c>
      <c r="H4" s="30"/>
      <c r="I4" s="30"/>
      <c r="J4" s="29">
        <f t="shared" ref="J4:J7" si="0">SUM(C4:I4)</f>
        <v>692.40637837837835</v>
      </c>
      <c r="K4" s="30">
        <f t="shared" ref="K4:K7" si="1">J4/B4</f>
        <v>69.240637837837838</v>
      </c>
      <c r="L4" s="30"/>
    </row>
    <row r="5" spans="2:12">
      <c r="B5" s="28">
        <v>100</v>
      </c>
      <c r="C5" s="30">
        <v>3030.6</v>
      </c>
      <c r="D5" s="30"/>
      <c r="E5" s="30">
        <v>671.6</v>
      </c>
      <c r="F5" s="30"/>
      <c r="G5" s="30">
        <f t="shared" ref="G5:G7" si="2">C5*1.83/3.7</f>
        <v>1498.9183783783785</v>
      </c>
      <c r="H5" s="30"/>
      <c r="I5" s="30"/>
      <c r="J5" s="29">
        <f t="shared" si="0"/>
        <v>5201.1183783783781</v>
      </c>
      <c r="K5" s="30">
        <f t="shared" si="1"/>
        <v>52.011183783783778</v>
      </c>
      <c r="L5" s="30"/>
    </row>
    <row r="6" spans="2:12">
      <c r="B6" s="28">
        <v>500</v>
      </c>
      <c r="C6" s="30">
        <v>13943.9</v>
      </c>
      <c r="D6" s="30"/>
      <c r="E6" s="30">
        <v>2616.9</v>
      </c>
      <c r="F6" s="30"/>
      <c r="G6" s="30">
        <f t="shared" si="2"/>
        <v>6896.5775675675668</v>
      </c>
      <c r="H6" s="30"/>
      <c r="I6" s="30"/>
      <c r="J6" s="29">
        <f t="shared" si="0"/>
        <v>23457.377567567564</v>
      </c>
      <c r="K6" s="30">
        <f t="shared" si="1"/>
        <v>46.914755135135131</v>
      </c>
      <c r="L6" s="30"/>
    </row>
    <row r="7" spans="2:12">
      <c r="B7" s="28">
        <v>1000</v>
      </c>
      <c r="C7" s="30">
        <v>26626</v>
      </c>
      <c r="D7" s="30"/>
      <c r="E7" s="30">
        <v>5022.72</v>
      </c>
      <c r="F7" s="30"/>
      <c r="G7" s="30">
        <f t="shared" si="2"/>
        <v>13169.075675675676</v>
      </c>
      <c r="H7" s="30"/>
      <c r="I7" s="30"/>
      <c r="J7" s="29">
        <f t="shared" si="0"/>
        <v>44817.795675675676</v>
      </c>
      <c r="K7" s="30">
        <f t="shared" si="1"/>
        <v>44.817795675675676</v>
      </c>
      <c r="L7" s="30"/>
    </row>
  </sheetData>
  <mergeCells count="24">
    <mergeCell ref="C2:D2"/>
    <mergeCell ref="E2:F2"/>
    <mergeCell ref="G2:I2"/>
    <mergeCell ref="K2:L2"/>
    <mergeCell ref="C3:D3"/>
    <mergeCell ref="G3:I3"/>
    <mergeCell ref="C4:D4"/>
    <mergeCell ref="C5:D5"/>
    <mergeCell ref="C6:D6"/>
    <mergeCell ref="C7:D7"/>
    <mergeCell ref="E3:F3"/>
    <mergeCell ref="E4:F4"/>
    <mergeCell ref="E5:F5"/>
    <mergeCell ref="E6:F6"/>
    <mergeCell ref="E7:F7"/>
    <mergeCell ref="G4:I4"/>
    <mergeCell ref="G5:I5"/>
    <mergeCell ref="G6:I6"/>
    <mergeCell ref="G7:I7"/>
    <mergeCell ref="K3:L3"/>
    <mergeCell ref="K4:L4"/>
    <mergeCell ref="K5:L5"/>
    <mergeCell ref="K6:L6"/>
    <mergeCell ref="K7:L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B1A6CBF04D514FADE6DE85A95167B5" ma:contentTypeVersion="17" ma:contentTypeDescription="Create a new document." ma:contentTypeScope="" ma:versionID="1f42537fb241a1fb9ff9d6a5e5bb2675">
  <xsd:schema xmlns:xsd="http://www.w3.org/2001/XMLSchema" xmlns:xs="http://www.w3.org/2001/XMLSchema" xmlns:p="http://schemas.microsoft.com/office/2006/metadata/properties" xmlns:ns3="fe3444ac-6311-4c5e-bfc5-fb1c81881ca8" xmlns:ns4="03005cbb-c98f-48c3-9bc5-ede217762ac0" targetNamespace="http://schemas.microsoft.com/office/2006/metadata/properties" ma:root="true" ma:fieldsID="a0319689036387c26a431b1dd250ba55" ns3:_="" ns4:_="">
    <xsd:import namespace="fe3444ac-6311-4c5e-bfc5-fb1c81881ca8"/>
    <xsd:import namespace="03005cbb-c98f-48c3-9bc5-ede217762a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3444ac-6311-4c5e-bfc5-fb1c81881c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005cbb-c98f-48c3-9bc5-ede217762ac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e3444ac-6311-4c5e-bfc5-fb1c81881ca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FB7BD8-4137-4C45-9587-5B2BE2580FBC}"/>
</file>

<file path=customXml/itemProps2.xml><?xml version="1.0" encoding="utf-8"?>
<ds:datastoreItem xmlns:ds="http://schemas.openxmlformats.org/officeDocument/2006/customXml" ds:itemID="{71B7A5DA-C1DD-49C4-A277-8ED68C761DA9}"/>
</file>

<file path=customXml/itemProps3.xml><?xml version="1.0" encoding="utf-8"?>
<ds:datastoreItem xmlns:ds="http://schemas.openxmlformats.org/officeDocument/2006/customXml" ds:itemID="{8337EBC0-5118-4969-9AC2-7C6629F16D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ANTHONY DE JESUS GOMEZ GUEVARA</dc:creator>
  <cp:keywords/>
  <dc:description/>
  <cp:lastModifiedBy/>
  <cp:revision/>
  <dcterms:created xsi:type="dcterms:W3CDTF">2025-04-05T13:12:46Z</dcterms:created>
  <dcterms:modified xsi:type="dcterms:W3CDTF">2025-05-25T05:29:47Z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0x0101000EB1A6CBF04D514FADE6DE85A95167B5</vt:lpwstr>
  </property>
</Properties>
</file>