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DA41E3D0-7053-4068-A8BB-5FF592453B0B}" xr6:coauthVersionLast="47" xr6:coauthVersionMax="47" xr10:uidLastSave="{00000000-0000-0000-0000-000000000000}"/>
  <bookViews>
    <workbookView xWindow="-108" yWindow="-108" windowWidth="23256" windowHeight="12576" activeTab="1" xr2:uid="{C2021D4B-F101-9446-A40F-20FC94B0106D}"/>
  </bookViews>
  <sheets>
    <sheet name="Water" sheetId="6" r:id="rId1"/>
    <sheet name="Mining" sheetId="7" r:id="rId2"/>
    <sheet name="Infra" sheetId="4" r:id="rId3"/>
    <sheet name="Glob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2" i="7"/>
  <c r="C4" i="4" l="1"/>
  <c r="C3" i="4"/>
  <c r="B3" i="4"/>
  <c r="B4" i="4"/>
</calcChain>
</file>

<file path=xl/sharedStrings.xml><?xml version="1.0" encoding="utf-8"?>
<sst xmlns="http://schemas.openxmlformats.org/spreadsheetml/2006/main" count="23" uniqueCount="21">
  <si>
    <t>Parameter</t>
  </si>
  <si>
    <t>Grid</t>
  </si>
  <si>
    <t>Short road</t>
  </si>
  <si>
    <t>Long road</t>
  </si>
  <si>
    <t>Infrastructure</t>
  </si>
  <si>
    <t>H2 energy density (kWh/ kg H2)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</si>
  <si>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</si>
  <si>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</si>
  <si>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</si>
  <si>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</si>
  <si>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Pipeline construction allowed</t>
  </si>
  <si>
    <t>Road construction allowed</t>
  </si>
  <si>
    <t>Water demand  (L/kg H2)</t>
  </si>
  <si>
    <t>Mining electrical demand per kg of ore (kWh/kg)</t>
  </si>
  <si>
    <t>Mining diesel demand per kg of ore (kWh/kg)</t>
  </si>
  <si>
    <t>Rail construction allowed</t>
  </si>
  <si>
    <t>Long rail</t>
  </si>
  <si>
    <t>Short rail</t>
  </si>
  <si>
    <t>OPEX (euros/km/year)</t>
  </si>
  <si>
    <t>CAPEX (euros/km)</t>
  </si>
  <si>
    <t>Grid construction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</si>
</sst>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6"/>
  <sheetViews>
    <sheetView workbookViewId="0">
      <selection activeCell="B2" sqref="B2:B6"/>
    </sheetView>
  </sheetViews>
  <sheetFormatPr defaultColWidth="8.69921875" defaultRowHeight="15.6" x14ac:dyDescent="0.3"/>
  <cols>
    <col min="1" max="1" width="44.6992187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0.4</v>
      </c>
    </row>
    <row r="3" spans="1:2" x14ac:dyDescent="0.3">
      <c r="A3" t="s">
        <v>7</v>
      </c>
      <c r="B3">
        <v>3.7</v>
      </c>
    </row>
    <row r="4" spans="1:2" x14ac:dyDescent="0.3">
      <c r="A4" t="s">
        <v>9</v>
      </c>
      <c r="B4">
        <v>0.1</v>
      </c>
    </row>
    <row r="5" spans="1:2" x14ac:dyDescent="0.3">
      <c r="A5" t="s">
        <v>6</v>
      </c>
      <c r="B5">
        <v>1.25</v>
      </c>
    </row>
    <row r="6" spans="1:2" x14ac:dyDescent="0.3">
      <c r="A6" s="1" t="s">
        <v>12</v>
      </c>
      <c r="B6" s="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107F-F3C2-4782-AE56-886688D465AF}">
  <dimension ref="A1:B3"/>
  <sheetViews>
    <sheetView tabSelected="1" workbookViewId="0">
      <selection activeCell="E1" sqref="E1"/>
    </sheetView>
  </sheetViews>
  <sheetFormatPr defaultRowHeight="15.6" x14ac:dyDescent="0.3"/>
  <cols>
    <col min="1" max="1" width="42.09765625" bestFit="1" customWidth="1"/>
  </cols>
  <sheetData>
    <row r="1" spans="1:2" x14ac:dyDescent="0.3">
      <c r="A1" t="s">
        <v>0</v>
      </c>
    </row>
    <row r="2" spans="1:2" x14ac:dyDescent="0.3">
      <c r="A2" t="s">
        <v>13</v>
      </c>
      <c r="B2">
        <f>0.121025/3.6</f>
        <v>3.3618055555555554E-2</v>
      </c>
    </row>
    <row r="3" spans="1:2" x14ac:dyDescent="0.3">
      <c r="A3" t="s">
        <v>14</v>
      </c>
      <c r="B3">
        <f>0.0221449999999999/3.6</f>
        <v>6.1513888888888608E-3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6"/>
  <sheetViews>
    <sheetView workbookViewId="0">
      <selection activeCell="C2" sqref="C2:C6"/>
    </sheetView>
  </sheetViews>
  <sheetFormatPr defaultColWidth="11" defaultRowHeight="15.6" x14ac:dyDescent="0.3"/>
  <cols>
    <col min="1" max="1" width="12.19921875" bestFit="1" customWidth="1"/>
    <col min="2" max="2" width="19.09765625" customWidth="1"/>
    <col min="3" max="3" width="19.5" bestFit="1" customWidth="1"/>
  </cols>
  <sheetData>
    <row r="1" spans="1:3" x14ac:dyDescent="0.3">
      <c r="A1" t="s">
        <v>4</v>
      </c>
      <c r="B1" t="s">
        <v>19</v>
      </c>
      <c r="C1" t="s">
        <v>18</v>
      </c>
    </row>
    <row r="2" spans="1:3" x14ac:dyDescent="0.3">
      <c r="A2" t="s">
        <v>1</v>
      </c>
      <c r="B2">
        <v>1100000</v>
      </c>
      <c r="C2">
        <v>30</v>
      </c>
    </row>
    <row r="3" spans="1:3" x14ac:dyDescent="0.3">
      <c r="A3" t="s">
        <v>2</v>
      </c>
      <c r="B3">
        <f>659451*0.95</f>
        <v>626478.44999999995</v>
      </c>
      <c r="C3">
        <f>7526*0.95</f>
        <v>7149.7</v>
      </c>
    </row>
    <row r="4" spans="1:3" x14ac:dyDescent="0.3">
      <c r="A4" t="s">
        <v>3</v>
      </c>
      <c r="B4">
        <f>507228*0.95</f>
        <v>481866.6</v>
      </c>
      <c r="C4">
        <f>C3</f>
        <v>7149.7</v>
      </c>
    </row>
    <row r="5" spans="1:3" x14ac:dyDescent="0.3">
      <c r="A5" t="s">
        <v>17</v>
      </c>
      <c r="B5">
        <v>2000000</v>
      </c>
      <c r="C5">
        <v>60000</v>
      </c>
    </row>
    <row r="6" spans="1:3" x14ac:dyDescent="0.3">
      <c r="A6" t="s">
        <v>16</v>
      </c>
      <c r="B6">
        <v>1000000</v>
      </c>
      <c r="C6">
        <v>60000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0EAD-92E5-46DC-A6CE-8D3F449C6741}">
  <dimension ref="A1:B6"/>
  <sheetViews>
    <sheetView workbookViewId="0">
      <selection activeCell="H7" sqref="H7"/>
    </sheetView>
  </sheetViews>
  <sheetFormatPr defaultColWidth="8.69921875" defaultRowHeight="15.6" x14ac:dyDescent="0.3"/>
  <cols>
    <col min="1" max="1" width="26.5" bestFit="1" customWidth="1"/>
  </cols>
  <sheetData>
    <row r="1" spans="1:2" x14ac:dyDescent="0.3">
      <c r="A1" t="s">
        <v>0</v>
      </c>
    </row>
    <row r="2" spans="1:2" x14ac:dyDescent="0.3">
      <c r="A2" t="s">
        <v>5</v>
      </c>
      <c r="B2">
        <v>33.33</v>
      </c>
    </row>
    <row r="3" spans="1:2" x14ac:dyDescent="0.3">
      <c r="A3" t="s">
        <v>10</v>
      </c>
      <c r="B3" t="b">
        <v>0</v>
      </c>
    </row>
    <row r="4" spans="1:2" x14ac:dyDescent="0.3">
      <c r="A4" t="s">
        <v>11</v>
      </c>
      <c r="B4" t="b">
        <v>1</v>
      </c>
    </row>
    <row r="5" spans="1:2" x14ac:dyDescent="0.3">
      <c r="A5" t="s">
        <v>15</v>
      </c>
      <c r="B5" t="b">
        <v>1</v>
      </c>
    </row>
    <row r="6" spans="1:2" x14ac:dyDescent="0.3">
      <c r="A6" t="s">
        <v>20</v>
      </c>
      <c r="B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</vt:lpstr>
      <vt:lpstr>Mining</vt:lpstr>
      <vt:lpstr>Infra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Scot Wheeler</cp:lastModifiedBy>
  <dcterms:created xsi:type="dcterms:W3CDTF">2022-08-24T09:30:13Z</dcterms:created>
  <dcterms:modified xsi:type="dcterms:W3CDTF">2024-07-17T10:07:28Z</dcterms:modified>
</cp:coreProperties>
</file>