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CFF469D7-CFBD-46DC-A2FE-39F25E3E7206}" xr6:coauthVersionLast="47" xr6:coauthVersionMax="47" xr10:uidLastSave="{00000000-0000-0000-0000-000000000000}"/>
  <bookViews>
    <workbookView xWindow="-108" yWindow="-108" windowWidth="23256" windowHeight="12576" activeTab="6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  <sheet name="CuAnode" sheetId="7" r:id="rId7"/>
    <sheet name="CuCathode" sheetId="9" r:id="rId8"/>
    <sheet name="CuConcentrat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6" i="10"/>
  <c r="B6" i="9" l="1"/>
  <c r="B6" i="7"/>
  <c r="B4" i="6" l="1"/>
  <c r="B5" i="2"/>
  <c r="B2" i="1"/>
</calcChain>
</file>

<file path=xl/sharedStrings.xml><?xml version="1.0" encoding="utf-8"?>
<sst xmlns="http://schemas.openxmlformats.org/spreadsheetml/2006/main" count="69" uniqueCount="27">
  <si>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</si>
  <si>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</si>
  <si>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</si>
  <si>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</si>
  <si>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</si>
  <si>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</si>
  <si>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</si>
  <si>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</si>
  <si>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</si>
  <si>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Capex quadratic coefficient (euros (kg H2)-2)</t>
  </si>
  <si>
    <t>Capex linear coefficient (euros per kg H2)</t>
  </si>
  <si>
    <t>Capex constant (euros)</t>
  </si>
  <si>
    <t>Opex (% of capex)</t>
  </si>
  <si>
    <t>Plant lifetime (a)</t>
  </si>
  <si>
    <t>Compressor capex coefficient (euros per kilograms H2 per day)</t>
  </si>
  <si>
    <t>Heat demand (kWh per kg H2)</t>
  </si>
  <si>
    <t>Capex coefficient (euros per kilograms H2 per year)</t>
  </si>
  <si>
    <t>Hydrogenation lifetime (a)</t>
  </si>
  <si>
    <t>Carrier costs (euros per kg carrier)</t>
  </si>
  <si>
    <t>Capex coefficient (euros per annual g H2)</t>
  </si>
  <si>
    <t>Capex coefficient (euros per hourly g H2)</t>
  </si>
  <si>
    <t>Carrier ratio (kg carrier: kg hydrogen)</t>
  </si>
  <si>
    <t>Efficiency (kg product / kg feedstock)</t>
  </si>
  <si>
    <t>Electricity demand (kWh per kg product)</t>
  </si>
  <si>
    <t>Diesel demand (kWh per kg product)</t>
  </si>
  <si>
    <t>Capex quadratic coefficient (euros (kg product)-2)</t>
  </si>
  <si>
    <t>Capex linear coefficient (euros per kg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</si>
</sst>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workbookViewId="0">
      <selection activeCell="B10" sqref="B10"/>
    </sheetView>
  </sheetViews>
  <sheetFormatPr defaultColWidth="8.88671875" defaultRowHeight="14.4" x14ac:dyDescent="0.3"/>
  <cols>
    <col min="1" max="1" width="49.886718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>
        <f>14200*((2.777778)*(0.000001))</f>
        <v>3.9444447600000002E-2</v>
      </c>
    </row>
    <row r="3" spans="1:2" x14ac:dyDescent="0.3">
      <c r="A3" t="s">
        <v>2</v>
      </c>
      <c r="B3">
        <v>298.14999999999998</v>
      </c>
    </row>
    <row r="4" spans="1:2" x14ac:dyDescent="0.3">
      <c r="A4" t="s">
        <v>3</v>
      </c>
      <c r="B4">
        <v>25</v>
      </c>
    </row>
    <row r="5" spans="1:2" x14ac:dyDescent="0.3">
      <c r="A5" t="s">
        <v>4</v>
      </c>
      <c r="B5">
        <v>1.4019999999999999</v>
      </c>
    </row>
    <row r="6" spans="1:2" x14ac:dyDescent="0.3">
      <c r="A6" t="s">
        <v>5</v>
      </c>
      <c r="B6">
        <v>0.8</v>
      </c>
    </row>
    <row r="7" spans="1:2" x14ac:dyDescent="0.3">
      <c r="A7" t="s">
        <v>6</v>
      </c>
      <c r="B7">
        <v>15</v>
      </c>
    </row>
    <row r="8" spans="1:2" x14ac:dyDescent="0.3">
      <c r="A8" t="s">
        <v>14</v>
      </c>
      <c r="B8">
        <v>40035</v>
      </c>
    </row>
    <row r="9" spans="1:2" x14ac:dyDescent="0.3">
      <c r="A9" t="s">
        <v>7</v>
      </c>
      <c r="B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>
      <selection sqref="A1:B1"/>
    </sheetView>
  </sheetViews>
  <sheetFormatPr defaultColWidth="8.88671875" defaultRowHeight="14.4" x14ac:dyDescent="0.3"/>
  <cols>
    <col min="1" max="1" width="36.33203125" bestFit="1" customWidth="1"/>
    <col min="2" max="2" width="9.66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9.93</v>
      </c>
    </row>
    <row r="3" spans="1:2" x14ac:dyDescent="0.3">
      <c r="A3" t="s">
        <v>9</v>
      </c>
      <c r="B3">
        <v>-2.0000000000000001E-4</v>
      </c>
    </row>
    <row r="4" spans="1:2" x14ac:dyDescent="0.3">
      <c r="A4" t="s">
        <v>10</v>
      </c>
      <c r="B4">
        <v>1781.9</v>
      </c>
    </row>
    <row r="5" spans="1:2" x14ac:dyDescent="0.3">
      <c r="A5" t="s">
        <v>11</v>
      </c>
      <c r="B5">
        <f>3*(100000000)</f>
        <v>300000000</v>
      </c>
    </row>
    <row r="6" spans="1:2" x14ac:dyDescent="0.3">
      <c r="A6" t="s">
        <v>12</v>
      </c>
      <c r="B6">
        <v>0.08</v>
      </c>
    </row>
    <row r="7" spans="1:2" x14ac:dyDescent="0.3">
      <c r="A7" t="s">
        <v>13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/>
  </sheetViews>
  <sheetFormatPr defaultColWidth="8.88671875" defaultRowHeight="14.4" x14ac:dyDescent="0.3"/>
  <cols>
    <col min="1" max="1" width="51.10937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0.35</v>
      </c>
    </row>
    <row r="3" spans="1:2" x14ac:dyDescent="0.3">
      <c r="A3" t="s">
        <v>15</v>
      </c>
      <c r="B3">
        <v>0</v>
      </c>
    </row>
    <row r="4" spans="1:2" x14ac:dyDescent="0.3">
      <c r="A4" t="s">
        <v>16</v>
      </c>
      <c r="B4">
        <v>0.84</v>
      </c>
    </row>
    <row r="5" spans="1:2" x14ac:dyDescent="0.3">
      <c r="A5" t="s">
        <v>12</v>
      </c>
      <c r="B5">
        <v>0.04</v>
      </c>
    </row>
    <row r="6" spans="1:2" x14ac:dyDescent="0.3">
      <c r="A6" t="s">
        <v>17</v>
      </c>
      <c r="B6">
        <v>25</v>
      </c>
    </row>
    <row r="7" spans="1:2" x14ac:dyDescent="0.3">
      <c r="A7" t="s">
        <v>18</v>
      </c>
      <c r="B7">
        <v>2</v>
      </c>
    </row>
    <row r="8" spans="1:2" x14ac:dyDescent="0.3">
      <c r="A8" t="s">
        <v>21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>
      <selection activeCell="B3" sqref="B3"/>
    </sheetView>
  </sheetViews>
  <sheetFormatPr defaultColWidth="8.88671875" defaultRowHeight="14.4" x14ac:dyDescent="0.3"/>
  <cols>
    <col min="1" max="1" width="41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0.35</v>
      </c>
    </row>
    <row r="3" spans="1:2" x14ac:dyDescent="0.3">
      <c r="A3" t="s">
        <v>15</v>
      </c>
      <c r="B3">
        <v>12</v>
      </c>
    </row>
    <row r="4" spans="1:2" x14ac:dyDescent="0.3">
      <c r="A4" t="s">
        <v>16</v>
      </c>
      <c r="B4">
        <v>2.46</v>
      </c>
    </row>
    <row r="5" spans="1:2" x14ac:dyDescent="0.3">
      <c r="A5" t="s">
        <v>12</v>
      </c>
      <c r="B5">
        <v>0.04</v>
      </c>
    </row>
    <row r="6" spans="1:2" x14ac:dyDescent="0.3">
      <c r="A6" t="s">
        <v>17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>
      <selection activeCell="B4" sqref="B4"/>
    </sheetView>
  </sheetViews>
  <sheetFormatPr defaultColWidth="8.88671875" defaultRowHeight="14.4" x14ac:dyDescent="0.3"/>
  <cols>
    <col min="1" max="1" width="33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2.8090000000000002</v>
      </c>
    </row>
    <row r="3" spans="1:2" x14ac:dyDescent="0.3">
      <c r="A3" t="s">
        <v>15</v>
      </c>
      <c r="B3">
        <v>0</v>
      </c>
    </row>
    <row r="4" spans="1:2" x14ac:dyDescent="0.3">
      <c r="A4" t="s">
        <v>19</v>
      </c>
      <c r="B4">
        <v>0.75717000000000001</v>
      </c>
    </row>
    <row r="5" spans="1:2" x14ac:dyDescent="0.3">
      <c r="A5" t="s">
        <v>12</v>
      </c>
      <c r="B5">
        <v>1.4999999999999999E-2</v>
      </c>
    </row>
    <row r="6" spans="1:2" x14ac:dyDescent="0.3">
      <c r="A6" t="s">
        <v>13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workbookViewId="0">
      <selection activeCell="B2" sqref="B2"/>
    </sheetView>
  </sheetViews>
  <sheetFormatPr defaultColWidth="8.88671875" defaultRowHeight="14.4" x14ac:dyDescent="0.3"/>
  <cols>
    <col min="1" max="1" width="33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</v>
      </c>
    </row>
    <row r="3" spans="1:2" x14ac:dyDescent="0.3">
      <c r="A3" t="s">
        <v>15</v>
      </c>
      <c r="B3">
        <v>4.2</v>
      </c>
    </row>
    <row r="4" spans="1:2" x14ac:dyDescent="0.3">
      <c r="A4" t="s">
        <v>20</v>
      </c>
      <c r="B4">
        <f>18.171 * 0.95 * 1000000</f>
        <v>17262449.999999996</v>
      </c>
    </row>
    <row r="5" spans="1:2" x14ac:dyDescent="0.3">
      <c r="A5" t="s">
        <v>12</v>
      </c>
      <c r="B5">
        <v>0.02</v>
      </c>
    </row>
    <row r="6" spans="1:2" x14ac:dyDescent="0.3">
      <c r="A6" t="s">
        <v>13</v>
      </c>
      <c r="B6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3296-CF5F-4D38-9343-E0D4F93EB467}">
  <dimension ref="A1:B9"/>
  <sheetViews>
    <sheetView tabSelected="1" workbookViewId="0">
      <selection activeCell="A2" sqref="A2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1" t="s">
        <v>23</v>
      </c>
      <c r="B2" s="1">
        <v>0.91100000000000003</v>
      </c>
    </row>
    <row r="3" spans="1:2" x14ac:dyDescent="0.3">
      <c r="A3" s="1" t="s">
        <v>24</v>
      </c>
      <c r="B3" s="1">
        <v>0</v>
      </c>
    </row>
    <row r="4" spans="1:2" x14ac:dyDescent="0.3">
      <c r="A4" s="1" t="s">
        <v>25</v>
      </c>
      <c r="B4" s="1">
        <v>-2.0000000000000001E-4</v>
      </c>
    </row>
    <row r="5" spans="1:2" x14ac:dyDescent="0.3">
      <c r="A5" s="1" t="s">
        <v>26</v>
      </c>
      <c r="B5" s="1">
        <v>1781.9</v>
      </c>
    </row>
    <row r="6" spans="1:2" x14ac:dyDescent="0.3">
      <c r="A6" s="1" t="s">
        <v>11</v>
      </c>
      <c r="B6" s="1">
        <f>3*(100000000)</f>
        <v>300000000</v>
      </c>
    </row>
    <row r="7" spans="1:2" x14ac:dyDescent="0.3">
      <c r="A7" s="1" t="s">
        <v>12</v>
      </c>
      <c r="B7" s="1">
        <v>0.08</v>
      </c>
    </row>
    <row r="8" spans="1:2" x14ac:dyDescent="0.3">
      <c r="A8" s="1" t="s">
        <v>13</v>
      </c>
      <c r="B8" s="1">
        <v>20</v>
      </c>
    </row>
    <row r="9" spans="1:2" x14ac:dyDescent="0.3">
      <c r="A9" s="1" t="s">
        <v>22</v>
      </c>
      <c r="B9" s="1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1EC6-F613-4C24-A11F-C4C45B503896}">
  <dimension ref="A1:B9"/>
  <sheetViews>
    <sheetView workbookViewId="0">
      <selection activeCell="B4" sqref="B4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1" t="s">
        <v>23</v>
      </c>
      <c r="B2" s="1">
        <f>2.92+0.91</f>
        <v>3.83</v>
      </c>
    </row>
    <row r="3" spans="1:2" x14ac:dyDescent="0.3">
      <c r="A3" s="1" t="s">
        <v>24</v>
      </c>
      <c r="B3" s="1">
        <v>0.61899999999999999</v>
      </c>
    </row>
    <row r="4" spans="1:2" x14ac:dyDescent="0.3">
      <c r="A4" s="1" t="s">
        <v>25</v>
      </c>
      <c r="B4" s="1">
        <v>-2.0000000000000001E-4</v>
      </c>
    </row>
    <row r="5" spans="1:2" x14ac:dyDescent="0.3">
      <c r="A5" s="1" t="s">
        <v>26</v>
      </c>
      <c r="B5" s="1">
        <v>1781.9</v>
      </c>
    </row>
    <row r="6" spans="1:2" x14ac:dyDescent="0.3">
      <c r="A6" s="1" t="s">
        <v>11</v>
      </c>
      <c r="B6" s="1">
        <f>3*(100000000)</f>
        <v>300000000</v>
      </c>
    </row>
    <row r="7" spans="1:2" x14ac:dyDescent="0.3">
      <c r="A7" s="1" t="s">
        <v>12</v>
      </c>
      <c r="B7" s="1">
        <v>0.08</v>
      </c>
    </row>
    <row r="8" spans="1:2" x14ac:dyDescent="0.3">
      <c r="A8" s="1" t="s">
        <v>13</v>
      </c>
      <c r="B8" s="1">
        <v>20</v>
      </c>
    </row>
    <row r="9" spans="1:2" x14ac:dyDescent="0.3">
      <c r="A9" s="1" t="s">
        <v>22</v>
      </c>
      <c r="B9" s="1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60A3-1EAB-4159-86CA-2694B512AB93}">
  <dimension ref="A1:B9"/>
  <sheetViews>
    <sheetView workbookViewId="0">
      <selection activeCell="E11" sqref="E11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1" t="s">
        <v>23</v>
      </c>
      <c r="B2" s="1">
        <v>0</v>
      </c>
    </row>
    <row r="3" spans="1:2" x14ac:dyDescent="0.3">
      <c r="A3" s="1" t="s">
        <v>24</v>
      </c>
      <c r="B3" s="1">
        <v>0</v>
      </c>
    </row>
    <row r="4" spans="1:2" x14ac:dyDescent="0.3">
      <c r="A4" s="1" t="s">
        <v>25</v>
      </c>
      <c r="B4" s="1">
        <v>-2.0000000000000001E-4</v>
      </c>
    </row>
    <row r="5" spans="1:2" x14ac:dyDescent="0.3">
      <c r="A5" s="1" t="s">
        <v>26</v>
      </c>
      <c r="B5" s="1">
        <v>1781.9</v>
      </c>
    </row>
    <row r="6" spans="1:2" x14ac:dyDescent="0.3">
      <c r="A6" s="1" t="s">
        <v>11</v>
      </c>
      <c r="B6" s="1">
        <f>3*(100000000)</f>
        <v>300000000</v>
      </c>
    </row>
    <row r="7" spans="1:2" x14ac:dyDescent="0.3">
      <c r="A7" s="1" t="s">
        <v>12</v>
      </c>
      <c r="B7" s="1">
        <v>0.08</v>
      </c>
    </row>
    <row r="8" spans="1:2" x14ac:dyDescent="0.3">
      <c r="A8" s="1" t="s">
        <v>13</v>
      </c>
      <c r="B8" s="1">
        <v>20</v>
      </c>
    </row>
    <row r="9" spans="1:2" x14ac:dyDescent="0.3">
      <c r="A9" s="1" t="s">
        <v>22</v>
      </c>
      <c r="B9" s="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500 bar</vt:lpstr>
      <vt:lpstr>LH2</vt:lpstr>
      <vt:lpstr>LOHC_load</vt:lpstr>
      <vt:lpstr>LOHC_unload</vt:lpstr>
      <vt:lpstr>NH3_load</vt:lpstr>
      <vt:lpstr>NH3_unload</vt:lpstr>
      <vt:lpstr>CuAnode</vt:lpstr>
      <vt:lpstr>CuCathode</vt:lpstr>
      <vt:lpstr>CuConcentrate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Scot Wheeler</cp:lastModifiedBy>
  <dcterms:created xsi:type="dcterms:W3CDTF">2023-02-16T14:45:47Z</dcterms:created>
  <dcterms:modified xsi:type="dcterms:W3CDTF">2024-06-27T12:29:31Z</dcterms:modified>
</cp:coreProperties>
</file>