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wisniewski18\Desktop\"/>
    </mc:Choice>
  </mc:AlternateContent>
  <bookViews>
    <workbookView xWindow="0" yWindow="0" windowWidth="10875" windowHeight="9465" activeTab="2"/>
  </bookViews>
  <sheets>
    <sheet name="BHT" sheetId="1" r:id="rId1"/>
    <sheet name="HiPEP" sheetId="2" r:id="rId2"/>
    <sheet name="NEX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9" i="3" l="1"/>
  <c r="G49" i="3"/>
  <c r="E49" i="3"/>
  <c r="F49" i="3" s="1"/>
  <c r="I47" i="3"/>
  <c r="G47" i="3"/>
  <c r="F47" i="3"/>
  <c r="E47" i="3"/>
  <c r="I46" i="3"/>
  <c r="G46" i="3"/>
  <c r="E46" i="3"/>
  <c r="F46" i="3" s="1"/>
  <c r="I45" i="3"/>
  <c r="G45" i="3"/>
  <c r="F45" i="3"/>
  <c r="E45" i="3"/>
  <c r="I44" i="3"/>
  <c r="G44" i="3"/>
  <c r="E44" i="3"/>
  <c r="F44" i="3" s="1"/>
  <c r="I43" i="3"/>
  <c r="G43" i="3"/>
  <c r="E43" i="3"/>
  <c r="F43" i="3" s="1"/>
  <c r="I42" i="3"/>
  <c r="G42" i="3"/>
  <c r="E42" i="3"/>
  <c r="F42" i="3" s="1"/>
  <c r="I41" i="3"/>
  <c r="G41" i="3"/>
  <c r="E41" i="3"/>
  <c r="F41" i="3" s="1"/>
  <c r="I40" i="3"/>
  <c r="G40" i="3"/>
  <c r="E40" i="3"/>
  <c r="F40" i="3" s="1"/>
  <c r="I39" i="3"/>
  <c r="G39" i="3"/>
  <c r="F39" i="3"/>
  <c r="E39" i="3"/>
  <c r="I38" i="3"/>
  <c r="G38" i="3"/>
  <c r="E38" i="3"/>
  <c r="F38" i="3" s="1"/>
  <c r="I37" i="3"/>
  <c r="G37" i="3"/>
  <c r="F37" i="3"/>
  <c r="E37" i="3"/>
  <c r="I35" i="3"/>
  <c r="G35" i="3"/>
  <c r="E35" i="3"/>
  <c r="F35" i="3" s="1"/>
  <c r="I34" i="3"/>
  <c r="G34" i="3"/>
  <c r="F34" i="3"/>
  <c r="E34" i="3"/>
  <c r="I33" i="3"/>
  <c r="G33" i="3"/>
  <c r="E33" i="3"/>
  <c r="F33" i="3" s="1"/>
  <c r="I32" i="3"/>
  <c r="G32" i="3"/>
  <c r="E32" i="3"/>
  <c r="F32" i="3" s="1"/>
  <c r="I31" i="3"/>
  <c r="G31" i="3"/>
  <c r="E31" i="3"/>
  <c r="F31" i="3" s="1"/>
  <c r="I29" i="3"/>
  <c r="G29" i="3"/>
  <c r="F29" i="3"/>
  <c r="E29" i="3"/>
  <c r="I28" i="3"/>
  <c r="G28" i="3"/>
  <c r="E28" i="3"/>
  <c r="F28" i="3" s="1"/>
  <c r="I27" i="3"/>
  <c r="G27" i="3"/>
  <c r="E27" i="3"/>
  <c r="F27" i="3" s="1"/>
  <c r="I26" i="3"/>
  <c r="G26" i="3"/>
  <c r="E26" i="3"/>
  <c r="F26" i="3" s="1"/>
  <c r="I25" i="3"/>
  <c r="G25" i="3"/>
  <c r="E25" i="3"/>
  <c r="F25" i="3" s="1"/>
  <c r="I23" i="3"/>
  <c r="G23" i="3"/>
  <c r="E23" i="3"/>
  <c r="F23" i="3" s="1"/>
  <c r="I22" i="3"/>
  <c r="G22" i="3"/>
  <c r="E22" i="3"/>
  <c r="F22" i="3" s="1"/>
  <c r="I21" i="3"/>
  <c r="G21" i="3"/>
  <c r="E21" i="3"/>
  <c r="F21" i="3" s="1"/>
  <c r="I20" i="3"/>
  <c r="G20" i="3"/>
  <c r="F20" i="3"/>
  <c r="E20" i="3"/>
  <c r="I19" i="3"/>
  <c r="G19" i="3"/>
  <c r="E19" i="3"/>
  <c r="F19" i="3" s="1"/>
  <c r="I17" i="3"/>
  <c r="G17" i="3"/>
  <c r="F17" i="3"/>
  <c r="E17" i="3"/>
  <c r="I16" i="3"/>
  <c r="G16" i="3"/>
  <c r="E16" i="3"/>
  <c r="F16" i="3" s="1"/>
  <c r="I15" i="3"/>
  <c r="G15" i="3"/>
  <c r="F15" i="3"/>
  <c r="E15" i="3"/>
  <c r="I14" i="3"/>
  <c r="G14" i="3"/>
  <c r="E14" i="3"/>
  <c r="F14" i="3" s="1"/>
  <c r="I13" i="3"/>
  <c r="G13" i="3"/>
  <c r="E13" i="3"/>
  <c r="F13" i="3" s="1"/>
  <c r="I11" i="3"/>
  <c r="G11" i="3"/>
  <c r="E11" i="3"/>
  <c r="F11" i="3" s="1"/>
  <c r="I10" i="3"/>
  <c r="G10" i="3"/>
  <c r="F10" i="3"/>
  <c r="E10" i="3"/>
  <c r="I9" i="3"/>
  <c r="G9" i="3"/>
  <c r="E9" i="3"/>
  <c r="F9" i="3" s="1"/>
  <c r="I8" i="3"/>
  <c r="G8" i="3"/>
  <c r="E8" i="3"/>
  <c r="F8" i="3" s="1"/>
  <c r="I6" i="3"/>
  <c r="G6" i="3"/>
  <c r="E6" i="3"/>
  <c r="F6" i="3" s="1"/>
  <c r="I5" i="3"/>
  <c r="G5" i="3"/>
  <c r="E5" i="3"/>
  <c r="F5" i="3" s="1"/>
  <c r="I4" i="3"/>
  <c r="G4" i="3"/>
  <c r="E4" i="3"/>
  <c r="F4" i="3" s="1"/>
  <c r="I3" i="3"/>
  <c r="G3" i="3"/>
  <c r="F3" i="3"/>
  <c r="E3" i="3"/>
  <c r="P15" i="2"/>
  <c r="N15" i="2"/>
  <c r="P14" i="2"/>
  <c r="N14" i="2"/>
  <c r="L14" i="2"/>
  <c r="P4" i="2"/>
  <c r="N4" i="2"/>
  <c r="L4" i="2"/>
  <c r="G37" i="2"/>
  <c r="E37" i="2"/>
  <c r="F37" i="2" s="1"/>
  <c r="C37" i="2"/>
  <c r="G36" i="2"/>
  <c r="E36" i="2"/>
  <c r="F36" i="2" s="1"/>
  <c r="C36" i="2"/>
  <c r="G35" i="2"/>
  <c r="E35" i="2"/>
  <c r="C35" i="2"/>
  <c r="G34" i="2"/>
  <c r="E34" i="2"/>
  <c r="F34" i="2" s="1"/>
  <c r="C34" i="2"/>
  <c r="G33" i="2"/>
  <c r="E33" i="2"/>
  <c r="F33" i="2" s="1"/>
  <c r="C33" i="2"/>
  <c r="G32" i="2"/>
  <c r="E32" i="2"/>
  <c r="F32" i="2" s="1"/>
  <c r="C32" i="2"/>
  <c r="G31" i="2"/>
  <c r="E31" i="2"/>
  <c r="C31" i="2"/>
  <c r="G30" i="2"/>
  <c r="E30" i="2"/>
  <c r="C30" i="2"/>
  <c r="F30" i="2" s="1"/>
  <c r="G29" i="2"/>
  <c r="E29" i="2"/>
  <c r="C29" i="2"/>
  <c r="G28" i="2"/>
  <c r="E28" i="2"/>
  <c r="F28" i="2" s="1"/>
  <c r="C28" i="2"/>
  <c r="G27" i="2"/>
  <c r="E27" i="2"/>
  <c r="C27" i="2"/>
  <c r="G26" i="2"/>
  <c r="F26" i="2"/>
  <c r="E26" i="2"/>
  <c r="C26" i="2"/>
  <c r="G25" i="2"/>
  <c r="E25" i="2"/>
  <c r="F25" i="2" s="1"/>
  <c r="C25" i="2"/>
  <c r="G24" i="2"/>
  <c r="E24" i="2"/>
  <c r="F24" i="2" s="1"/>
  <c r="C24" i="2"/>
  <c r="G23" i="2"/>
  <c r="E23" i="2"/>
  <c r="C23" i="2"/>
  <c r="G22" i="2"/>
  <c r="E22" i="2"/>
  <c r="F22" i="2" s="1"/>
  <c r="C22" i="2"/>
  <c r="G21" i="2"/>
  <c r="E21" i="2"/>
  <c r="C21" i="2"/>
  <c r="G20" i="2"/>
  <c r="E20" i="2"/>
  <c r="F20" i="2" s="1"/>
  <c r="C20" i="2"/>
  <c r="G19" i="2"/>
  <c r="E19" i="2"/>
  <c r="C19" i="2"/>
  <c r="G18" i="2"/>
  <c r="E18" i="2"/>
  <c r="C18" i="2"/>
  <c r="F18" i="2" s="1"/>
  <c r="G17" i="2"/>
  <c r="E17" i="2"/>
  <c r="F17" i="2" s="1"/>
  <c r="C17" i="2"/>
  <c r="G16" i="2"/>
  <c r="E16" i="2"/>
  <c r="F16" i="2" s="1"/>
  <c r="C16" i="2"/>
  <c r="G15" i="2"/>
  <c r="E15" i="2"/>
  <c r="C15" i="2"/>
  <c r="G14" i="2"/>
  <c r="E14" i="2"/>
  <c r="F14" i="2" s="1"/>
  <c r="C14" i="2"/>
  <c r="G13" i="2"/>
  <c r="E13" i="2"/>
  <c r="C13" i="2"/>
  <c r="G12" i="2"/>
  <c r="E12" i="2"/>
  <c r="F12" i="2" s="1"/>
  <c r="C12" i="2"/>
  <c r="G11" i="2"/>
  <c r="E11" i="2"/>
  <c r="C11" i="2"/>
  <c r="G10" i="2"/>
  <c r="F10" i="2"/>
  <c r="E10" i="2"/>
  <c r="C10" i="2"/>
  <c r="G9" i="2"/>
  <c r="E9" i="2"/>
  <c r="C9" i="2"/>
  <c r="G8" i="2"/>
  <c r="E8" i="2"/>
  <c r="F8" i="2" s="1"/>
  <c r="C8" i="2"/>
  <c r="G7" i="2"/>
  <c r="E7" i="2"/>
  <c r="C7" i="2"/>
  <c r="G6" i="2"/>
  <c r="E6" i="2"/>
  <c r="F6" i="2" s="1"/>
  <c r="C6" i="2"/>
  <c r="G5" i="2"/>
  <c r="E5" i="2"/>
  <c r="C5" i="2"/>
  <c r="G4" i="2"/>
  <c r="E4" i="2"/>
  <c r="F4" i="2" s="1"/>
  <c r="C4" i="2"/>
  <c r="G3" i="2"/>
  <c r="E3" i="2"/>
  <c r="C3" i="2"/>
  <c r="H114" i="1"/>
  <c r="F114" i="1"/>
  <c r="G114" i="1" s="1"/>
  <c r="E114" i="1"/>
  <c r="B114" i="1"/>
  <c r="H113" i="1"/>
  <c r="E113" i="1"/>
  <c r="F113" i="1" s="1"/>
  <c r="G113" i="1" s="1"/>
  <c r="B113" i="1"/>
  <c r="H112" i="1"/>
  <c r="F112" i="1"/>
  <c r="G112" i="1" s="1"/>
  <c r="E112" i="1"/>
  <c r="B112" i="1"/>
  <c r="H111" i="1"/>
  <c r="E111" i="1"/>
  <c r="F111" i="1" s="1"/>
  <c r="G111" i="1" s="1"/>
  <c r="B111" i="1"/>
  <c r="H110" i="1"/>
  <c r="E110" i="1"/>
  <c r="F110" i="1" s="1"/>
  <c r="G110" i="1" s="1"/>
  <c r="B110" i="1"/>
  <c r="H109" i="1"/>
  <c r="E109" i="1"/>
  <c r="F109" i="1" s="1"/>
  <c r="G109" i="1" s="1"/>
  <c r="B109" i="1"/>
  <c r="H108" i="1"/>
  <c r="G108" i="1"/>
  <c r="F108" i="1"/>
  <c r="E108" i="1"/>
  <c r="B108" i="1"/>
  <c r="H107" i="1"/>
  <c r="E107" i="1"/>
  <c r="F107" i="1" s="1"/>
  <c r="G107" i="1" s="1"/>
  <c r="B107" i="1"/>
  <c r="H106" i="1"/>
  <c r="F106" i="1"/>
  <c r="G106" i="1" s="1"/>
  <c r="E106" i="1"/>
  <c r="B106" i="1"/>
  <c r="H105" i="1"/>
  <c r="F105" i="1"/>
  <c r="G105" i="1" s="1"/>
  <c r="E105" i="1"/>
  <c r="B105" i="1"/>
  <c r="H104" i="1"/>
  <c r="F104" i="1"/>
  <c r="G104" i="1" s="1"/>
  <c r="E104" i="1"/>
  <c r="B104" i="1"/>
  <c r="H103" i="1"/>
  <c r="E103" i="1"/>
  <c r="F103" i="1" s="1"/>
  <c r="G103" i="1" s="1"/>
  <c r="B103" i="1"/>
  <c r="H102" i="1"/>
  <c r="E102" i="1"/>
  <c r="F102" i="1" s="1"/>
  <c r="G102" i="1" s="1"/>
  <c r="B102" i="1"/>
  <c r="H101" i="1"/>
  <c r="E101" i="1"/>
  <c r="F101" i="1" s="1"/>
  <c r="G101" i="1" s="1"/>
  <c r="B101" i="1"/>
  <c r="H100" i="1"/>
  <c r="G100" i="1"/>
  <c r="F100" i="1"/>
  <c r="E100" i="1"/>
  <c r="B100" i="1"/>
  <c r="H99" i="1"/>
  <c r="E99" i="1"/>
  <c r="F99" i="1" s="1"/>
  <c r="G99" i="1" s="1"/>
  <c r="B99" i="1"/>
  <c r="H98" i="1"/>
  <c r="F98" i="1"/>
  <c r="G98" i="1" s="1"/>
  <c r="E98" i="1"/>
  <c r="B98" i="1"/>
  <c r="H97" i="1"/>
  <c r="F97" i="1"/>
  <c r="G97" i="1" s="1"/>
  <c r="E97" i="1"/>
  <c r="B97" i="1"/>
  <c r="H96" i="1"/>
  <c r="F96" i="1"/>
  <c r="G96" i="1" s="1"/>
  <c r="E96" i="1"/>
  <c r="B96" i="1"/>
  <c r="H95" i="1"/>
  <c r="E95" i="1"/>
  <c r="F95" i="1" s="1"/>
  <c r="G95" i="1" s="1"/>
  <c r="B95" i="1"/>
  <c r="H94" i="1"/>
  <c r="E94" i="1"/>
  <c r="F94" i="1" s="1"/>
  <c r="G94" i="1" s="1"/>
  <c r="B94" i="1"/>
  <c r="H93" i="1"/>
  <c r="E93" i="1"/>
  <c r="F93" i="1" s="1"/>
  <c r="G93" i="1" s="1"/>
  <c r="B93" i="1"/>
  <c r="H92" i="1"/>
  <c r="G92" i="1"/>
  <c r="F92" i="1"/>
  <c r="E92" i="1"/>
  <c r="B92" i="1"/>
  <c r="H91" i="1"/>
  <c r="E91" i="1"/>
  <c r="F91" i="1" s="1"/>
  <c r="G91" i="1" s="1"/>
  <c r="B91" i="1"/>
  <c r="H90" i="1"/>
  <c r="F90" i="1"/>
  <c r="G90" i="1" s="1"/>
  <c r="E90" i="1"/>
  <c r="B90" i="1"/>
  <c r="H89" i="1"/>
  <c r="F89" i="1"/>
  <c r="G89" i="1" s="1"/>
  <c r="E89" i="1"/>
  <c r="B89" i="1"/>
  <c r="H88" i="1"/>
  <c r="F88" i="1"/>
  <c r="G88" i="1" s="1"/>
  <c r="E88" i="1"/>
  <c r="B88" i="1"/>
  <c r="H87" i="1"/>
  <c r="E87" i="1"/>
  <c r="F87" i="1" s="1"/>
  <c r="G87" i="1" s="1"/>
  <c r="B87" i="1"/>
  <c r="H86" i="1"/>
  <c r="E86" i="1"/>
  <c r="F86" i="1" s="1"/>
  <c r="G86" i="1" s="1"/>
  <c r="B86" i="1"/>
  <c r="H85" i="1"/>
  <c r="E85" i="1"/>
  <c r="F85" i="1" s="1"/>
  <c r="G85" i="1" s="1"/>
  <c r="B85" i="1"/>
  <c r="H84" i="1"/>
  <c r="G84" i="1"/>
  <c r="F84" i="1"/>
  <c r="E84" i="1"/>
  <c r="B84" i="1"/>
  <c r="H83" i="1"/>
  <c r="E83" i="1"/>
  <c r="F83" i="1" s="1"/>
  <c r="G83" i="1" s="1"/>
  <c r="B83" i="1"/>
  <c r="H82" i="1"/>
  <c r="F82" i="1"/>
  <c r="G82" i="1" s="1"/>
  <c r="E82" i="1"/>
  <c r="B82" i="1"/>
  <c r="H81" i="1"/>
  <c r="F81" i="1"/>
  <c r="G81" i="1" s="1"/>
  <c r="E81" i="1"/>
  <c r="B81" i="1"/>
  <c r="H80" i="1"/>
  <c r="F80" i="1"/>
  <c r="G80" i="1" s="1"/>
  <c r="E80" i="1"/>
  <c r="B80" i="1"/>
  <c r="H79" i="1"/>
  <c r="E79" i="1"/>
  <c r="F79" i="1" s="1"/>
  <c r="G79" i="1" s="1"/>
  <c r="B79" i="1"/>
  <c r="H78" i="1"/>
  <c r="E78" i="1"/>
  <c r="F78" i="1" s="1"/>
  <c r="G78" i="1" s="1"/>
  <c r="B78" i="1"/>
  <c r="H77" i="1"/>
  <c r="E77" i="1"/>
  <c r="F77" i="1" s="1"/>
  <c r="G77" i="1" s="1"/>
  <c r="B77" i="1"/>
  <c r="H76" i="1"/>
  <c r="G76" i="1"/>
  <c r="F76" i="1"/>
  <c r="E76" i="1"/>
  <c r="B76" i="1"/>
  <c r="H75" i="1"/>
  <c r="E75" i="1"/>
  <c r="F75" i="1" s="1"/>
  <c r="G75" i="1" s="1"/>
  <c r="B75" i="1"/>
  <c r="H74" i="1"/>
  <c r="F74" i="1"/>
  <c r="G74" i="1" s="1"/>
  <c r="E74" i="1"/>
  <c r="B74" i="1"/>
  <c r="H73" i="1"/>
  <c r="F73" i="1"/>
  <c r="G73" i="1" s="1"/>
  <c r="E73" i="1"/>
  <c r="B73" i="1"/>
  <c r="H72" i="1"/>
  <c r="F72" i="1"/>
  <c r="G72" i="1" s="1"/>
  <c r="E72" i="1"/>
  <c r="B72" i="1"/>
  <c r="H71" i="1"/>
  <c r="E71" i="1"/>
  <c r="F71" i="1" s="1"/>
  <c r="G71" i="1" s="1"/>
  <c r="B71" i="1"/>
  <c r="H70" i="1"/>
  <c r="E70" i="1"/>
  <c r="F70" i="1" s="1"/>
  <c r="G70" i="1" s="1"/>
  <c r="B70" i="1"/>
  <c r="H69" i="1"/>
  <c r="E69" i="1"/>
  <c r="F69" i="1" s="1"/>
  <c r="G69" i="1" s="1"/>
  <c r="B69" i="1"/>
  <c r="H68" i="1"/>
  <c r="G68" i="1"/>
  <c r="F68" i="1"/>
  <c r="E68" i="1"/>
  <c r="B68" i="1"/>
  <c r="H67" i="1"/>
  <c r="E67" i="1"/>
  <c r="F67" i="1" s="1"/>
  <c r="G67" i="1" s="1"/>
  <c r="B67" i="1"/>
  <c r="H66" i="1"/>
  <c r="F66" i="1"/>
  <c r="G66" i="1" s="1"/>
  <c r="E66" i="1"/>
  <c r="B66" i="1"/>
  <c r="H65" i="1"/>
  <c r="F65" i="1"/>
  <c r="G65" i="1" s="1"/>
  <c r="E65" i="1"/>
  <c r="B65" i="1"/>
  <c r="H64" i="1"/>
  <c r="F64" i="1"/>
  <c r="G64" i="1" s="1"/>
  <c r="E64" i="1"/>
  <c r="B64" i="1"/>
  <c r="H63" i="1"/>
  <c r="E63" i="1"/>
  <c r="F63" i="1" s="1"/>
  <c r="G63" i="1" s="1"/>
  <c r="B63" i="1"/>
  <c r="H62" i="1"/>
  <c r="E62" i="1"/>
  <c r="F62" i="1" s="1"/>
  <c r="G62" i="1" s="1"/>
  <c r="B62" i="1"/>
  <c r="H61" i="1"/>
  <c r="E61" i="1"/>
  <c r="F61" i="1" s="1"/>
  <c r="G61" i="1" s="1"/>
  <c r="B61" i="1"/>
  <c r="H60" i="1"/>
  <c r="G60" i="1"/>
  <c r="F60" i="1"/>
  <c r="E60" i="1"/>
  <c r="B60" i="1"/>
  <c r="H59" i="1"/>
  <c r="E59" i="1"/>
  <c r="F59" i="1" s="1"/>
  <c r="G59" i="1" s="1"/>
  <c r="B59" i="1"/>
  <c r="H58" i="1"/>
  <c r="E58" i="1"/>
  <c r="F58" i="1" s="1"/>
  <c r="G58" i="1" s="1"/>
  <c r="B58" i="1"/>
  <c r="H57" i="1"/>
  <c r="F57" i="1"/>
  <c r="G57" i="1" s="1"/>
  <c r="E57" i="1"/>
  <c r="B57" i="1"/>
  <c r="H56" i="1"/>
  <c r="F56" i="1"/>
  <c r="G56" i="1" s="1"/>
  <c r="E56" i="1"/>
  <c r="B56" i="1"/>
  <c r="H55" i="1"/>
  <c r="E55" i="1"/>
  <c r="F55" i="1" s="1"/>
  <c r="G55" i="1" s="1"/>
  <c r="B55" i="1"/>
  <c r="H54" i="1"/>
  <c r="E54" i="1"/>
  <c r="F54" i="1" s="1"/>
  <c r="G54" i="1" s="1"/>
  <c r="B54" i="1"/>
  <c r="H53" i="1"/>
  <c r="E53" i="1"/>
  <c r="F53" i="1" s="1"/>
  <c r="G53" i="1" s="1"/>
  <c r="B53" i="1"/>
  <c r="H52" i="1"/>
  <c r="G52" i="1"/>
  <c r="F52" i="1"/>
  <c r="E52" i="1"/>
  <c r="B52" i="1"/>
  <c r="H51" i="1"/>
  <c r="E51" i="1"/>
  <c r="F51" i="1" s="1"/>
  <c r="G51" i="1" s="1"/>
  <c r="B51" i="1"/>
  <c r="H50" i="1"/>
  <c r="E50" i="1"/>
  <c r="F50" i="1" s="1"/>
  <c r="G50" i="1" s="1"/>
  <c r="B50" i="1"/>
  <c r="H49" i="1"/>
  <c r="F49" i="1"/>
  <c r="G49" i="1" s="1"/>
  <c r="E49" i="1"/>
  <c r="B49" i="1"/>
  <c r="H48" i="1"/>
  <c r="F48" i="1"/>
  <c r="G48" i="1" s="1"/>
  <c r="E48" i="1"/>
  <c r="B48" i="1"/>
  <c r="H47" i="1"/>
  <c r="E47" i="1"/>
  <c r="F47" i="1" s="1"/>
  <c r="G47" i="1" s="1"/>
  <c r="B47" i="1"/>
  <c r="H46" i="1"/>
  <c r="E46" i="1"/>
  <c r="F46" i="1" s="1"/>
  <c r="G46" i="1" s="1"/>
  <c r="B46" i="1"/>
  <c r="H45" i="1"/>
  <c r="E45" i="1"/>
  <c r="F45" i="1" s="1"/>
  <c r="G45" i="1" s="1"/>
  <c r="B45" i="1"/>
  <c r="H44" i="1"/>
  <c r="G44" i="1"/>
  <c r="F44" i="1"/>
  <c r="E44" i="1"/>
  <c r="B44" i="1"/>
  <c r="H43" i="1"/>
  <c r="E43" i="1"/>
  <c r="F43" i="1" s="1"/>
  <c r="G43" i="1" s="1"/>
  <c r="B43" i="1"/>
  <c r="H42" i="1"/>
  <c r="E42" i="1"/>
  <c r="F42" i="1" s="1"/>
  <c r="G42" i="1" s="1"/>
  <c r="B42" i="1"/>
  <c r="H41" i="1"/>
  <c r="F41" i="1"/>
  <c r="G41" i="1" s="1"/>
  <c r="E41" i="1"/>
  <c r="B41" i="1"/>
  <c r="H40" i="1"/>
  <c r="F40" i="1"/>
  <c r="G40" i="1" s="1"/>
  <c r="E40" i="1"/>
  <c r="B40" i="1"/>
  <c r="H39" i="1"/>
  <c r="E39" i="1"/>
  <c r="F39" i="1" s="1"/>
  <c r="G39" i="1" s="1"/>
  <c r="B39" i="1"/>
  <c r="H38" i="1"/>
  <c r="E38" i="1"/>
  <c r="F38" i="1" s="1"/>
  <c r="G38" i="1" s="1"/>
  <c r="B38" i="1"/>
  <c r="H37" i="1"/>
  <c r="E37" i="1"/>
  <c r="F37" i="1" s="1"/>
  <c r="G37" i="1" s="1"/>
  <c r="B37" i="1"/>
  <c r="H36" i="1"/>
  <c r="G36" i="1"/>
  <c r="F36" i="1"/>
  <c r="E36" i="1"/>
  <c r="B36" i="1"/>
  <c r="H35" i="1"/>
  <c r="E35" i="1"/>
  <c r="F35" i="1" s="1"/>
  <c r="G35" i="1" s="1"/>
  <c r="B35" i="1"/>
  <c r="H34" i="1"/>
  <c r="E34" i="1"/>
  <c r="F34" i="1" s="1"/>
  <c r="G34" i="1" s="1"/>
  <c r="B34" i="1"/>
  <c r="H33" i="1"/>
  <c r="F33" i="1"/>
  <c r="G33" i="1" s="1"/>
  <c r="E33" i="1"/>
  <c r="B33" i="1"/>
  <c r="O4" i="2" l="1"/>
  <c r="F13" i="2"/>
  <c r="F29" i="2"/>
  <c r="F11" i="2"/>
  <c r="F27" i="2"/>
  <c r="F9" i="2"/>
  <c r="O14" i="2"/>
  <c r="F31" i="2"/>
  <c r="F7" i="2"/>
  <c r="F23" i="2"/>
  <c r="F15" i="2"/>
  <c r="F5" i="2"/>
  <c r="F21" i="2"/>
  <c r="F3" i="2"/>
  <c r="F19" i="2"/>
  <c r="F35" i="2"/>
</calcChain>
</file>

<file path=xl/sharedStrings.xml><?xml version="1.0" encoding="utf-8"?>
<sst xmlns="http://schemas.openxmlformats.org/spreadsheetml/2006/main" count="60" uniqueCount="22">
  <si>
    <t>Pin (W)</t>
  </si>
  <si>
    <t>Isp (s)</t>
  </si>
  <si>
    <t>T (mN)</t>
  </si>
  <si>
    <t>mdot (kg/s)</t>
  </si>
  <si>
    <t>Pth (kW)</t>
  </si>
  <si>
    <t>Eff</t>
  </si>
  <si>
    <t>Uex</t>
  </si>
  <si>
    <t>Pin (kW)</t>
  </si>
  <si>
    <t>Uex (m/s)</t>
  </si>
  <si>
    <t>This set of Data is used for the powerInPlotting and the etaPlotting</t>
  </si>
  <si>
    <t>Constant mDot</t>
  </si>
  <si>
    <t>Constant uExhaust</t>
  </si>
  <si>
    <t>Eta</t>
  </si>
  <si>
    <t>Pth (W)</t>
  </si>
  <si>
    <t>m-dot (kg/s)</t>
  </si>
  <si>
    <t>F (mN)</t>
  </si>
  <si>
    <t>Isp</t>
  </si>
  <si>
    <t>uEx (m/s)</t>
  </si>
  <si>
    <t>mDot (kg/s)</t>
  </si>
  <si>
    <t>Exp mDot (mg/s)</t>
  </si>
  <si>
    <t>Exp mDot (kg/s)</t>
  </si>
  <si>
    <t>For powerInPlotting and etaPlotting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</si>
</sst>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E+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2" borderId="0" xfId="0" applyFont="1" applyFill="1"/>
    <xf numFmtId="11" fontId="1" fillId="2" borderId="0" xfId="0" applyNumberFormat="1" applyFont="1" applyFill="1"/>
    <xf numFmtId="0" fontId="0" fillId="3" borderId="0" xfId="0" applyFill="1"/>
    <xf numFmtId="11" fontId="0" fillId="3" borderId="0" xfId="0" applyNumberFormat="1" applyFill="1"/>
    <xf numFmtId="0" fontId="0" fillId="4" borderId="0" xfId="0" applyFill="1"/>
    <xf numFmtId="11" fontId="0" fillId="4" borderId="0" xfId="0" applyNumberFormat="1" applyFill="1"/>
    <xf numFmtId="0" fontId="0" fillId="5" borderId="0" xfId="0" applyFill="1"/>
    <xf numFmtId="11" fontId="0" fillId="5" borderId="0" xfId="0" applyNumberFormat="1" applyFill="1"/>
    <xf numFmtId="0" fontId="0" fillId="6" borderId="0" xfId="0" applyFill="1"/>
    <xf numFmtId="11" fontId="0" fillId="6" borderId="0" xfId="0" applyNumberFormat="1" applyFill="1"/>
    <xf numFmtId="0" fontId="0" fillId="7" borderId="0" xfId="0" applyFill="1"/>
    <xf numFmtId="11" fontId="0" fillId="7" borderId="0" xfId="0" applyNumberFormat="1" applyFill="1"/>
    <xf numFmtId="0" fontId="0" fillId="8" borderId="0" xfId="0" applyFill="1"/>
    <xf numFmtId="11" fontId="0" fillId="8" borderId="0" xfId="0" applyNumberFormat="1" applyFill="1"/>
    <xf numFmtId="0" fontId="3" fillId="9" borderId="0" xfId="0" applyFont="1" applyFill="1"/>
    <xf numFmtId="11" fontId="3" fillId="9" borderId="0" xfId="0" applyNumberFormat="1" applyFont="1" applyFill="1"/>
    <xf numFmtId="0" fontId="0" fillId="10" borderId="0" xfId="0" applyFill="1"/>
    <xf numFmtId="11" fontId="0" fillId="10" borderId="0" xfId="0" applyNumberFormat="1" applyFill="1"/>
    <xf numFmtId="0" fontId="2" fillId="0" borderId="0" xfId="0" applyFont="1" applyFill="1"/>
    <xf numFmtId="1" fontId="2" fillId="0" borderId="0" xfId="0" applyNumberFormat="1" applyFont="1" applyFill="1"/>
    <xf numFmtId="1" fontId="2" fillId="8" borderId="0" xfId="0" applyNumberFormat="1" applyFont="1" applyFill="1"/>
    <xf numFmtId="1" fontId="2" fillId="7" borderId="0" xfId="0" applyNumberFormat="1" applyFont="1" applyFill="1"/>
    <xf numFmtId="0" fontId="0" fillId="7" borderId="0" xfId="0" applyFill="1" applyBorder="1"/>
    <xf numFmtId="1" fontId="2" fillId="5" borderId="0" xfId="0" applyNumberFormat="1" applyFont="1" applyFill="1"/>
    <xf numFmtId="0" fontId="0" fillId="5" borderId="0" xfId="0" applyFill="1" applyBorder="1"/>
    <xf numFmtId="0" fontId="0" fillId="4" borderId="0" xfId="0" applyFill="1" applyBorder="1"/>
    <xf numFmtId="1" fontId="2" fillId="4" borderId="0" xfId="0" applyNumberFormat="1" applyFont="1" applyFill="1"/>
    <xf numFmtId="0" fontId="0" fillId="10" borderId="0" xfId="0" applyFill="1" applyBorder="1"/>
    <xf numFmtId="1" fontId="2" fillId="10" borderId="0" xfId="0" applyNumberFormat="1" applyFont="1" applyFill="1"/>
    <xf numFmtId="0" fontId="2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164" fontId="2" fillId="13" borderId="0" xfId="0" applyNumberFormat="1" applyFont="1" applyFill="1"/>
    <xf numFmtId="0" fontId="2" fillId="13" borderId="0" xfId="0" applyFont="1" applyFill="1"/>
    <xf numFmtId="164" fontId="0" fillId="14" borderId="0" xfId="0" applyNumberFormat="1" applyFill="1"/>
    <xf numFmtId="0" fontId="0" fillId="14" borderId="0" xfId="0" applyFill="1"/>
    <xf numFmtId="11" fontId="0" fillId="14" borderId="0" xfId="0" applyNumberFormat="1" applyFill="1"/>
    <xf numFmtId="164" fontId="0" fillId="8" borderId="0" xfId="0" applyNumberFormat="1" applyFill="1"/>
    <xf numFmtId="164" fontId="0" fillId="6" borderId="0" xfId="0" applyNumberFormat="1" applyFill="1"/>
    <xf numFmtId="2" fontId="2" fillId="0" borderId="0" xfId="0" applyNumberFormat="1" applyFont="1" applyFill="1"/>
    <xf numFmtId="2" fontId="0" fillId="15" borderId="0" xfId="0" applyNumberFormat="1" applyFill="1"/>
    <xf numFmtId="0" fontId="0" fillId="15" borderId="0" xfId="0" applyFill="1"/>
    <xf numFmtId="1" fontId="0" fillId="15" borderId="0" xfId="0" applyNumberFormat="1" applyFill="1"/>
    <xf numFmtId="165" fontId="0" fillId="15" borderId="0" xfId="0" applyNumberFormat="1" applyFill="1"/>
    <xf numFmtId="164" fontId="0" fillId="15" borderId="0" xfId="0" applyNumberFormat="1" applyFill="1"/>
    <xf numFmtId="11" fontId="0" fillId="15" borderId="0" xfId="0" applyNumberFormat="1" applyFill="1"/>
    <xf numFmtId="2" fontId="0" fillId="10" borderId="0" xfId="0" applyNumberFormat="1" applyFill="1"/>
    <xf numFmtId="1" fontId="0" fillId="10" borderId="0" xfId="0" applyNumberFormat="1" applyFill="1"/>
    <xf numFmtId="165" fontId="0" fillId="10" borderId="0" xfId="0" applyNumberFormat="1" applyFill="1"/>
    <xf numFmtId="164" fontId="0" fillId="10" borderId="0" xfId="0" applyNumberFormat="1" applyFill="1"/>
    <xf numFmtId="2" fontId="0" fillId="8" borderId="0" xfId="0" applyNumberFormat="1" applyFill="1"/>
    <xf numFmtId="1" fontId="0" fillId="8" borderId="0" xfId="0" applyNumberFormat="1" applyFill="1"/>
    <xf numFmtId="165" fontId="0" fillId="8" borderId="0" xfId="0" applyNumberFormat="1" applyFill="1"/>
    <xf numFmtId="2" fontId="0" fillId="16" borderId="0" xfId="0" applyNumberFormat="1" applyFill="1"/>
    <xf numFmtId="0" fontId="0" fillId="16" borderId="0" xfId="0" applyFill="1"/>
    <xf numFmtId="1" fontId="0" fillId="16" borderId="0" xfId="0" applyNumberFormat="1" applyFill="1"/>
    <xf numFmtId="165" fontId="0" fillId="16" borderId="0" xfId="0" applyNumberFormat="1" applyFill="1"/>
    <xf numFmtId="164" fontId="0" fillId="16" borderId="0" xfId="0" applyNumberFormat="1" applyFill="1"/>
    <xf numFmtId="2" fontId="0" fillId="17" borderId="0" xfId="0" applyNumberFormat="1" applyFill="1"/>
    <xf numFmtId="0" fontId="0" fillId="17" borderId="0" xfId="0" applyFill="1"/>
    <xf numFmtId="1" fontId="0" fillId="17" borderId="0" xfId="0" applyNumberFormat="1" applyFill="1"/>
    <xf numFmtId="165" fontId="0" fillId="17" borderId="0" xfId="0" applyNumberFormat="1" applyFill="1"/>
    <xf numFmtId="164" fontId="0" fillId="17" borderId="0" xfId="0" applyNumberFormat="1" applyFill="1"/>
    <xf numFmtId="2" fontId="0" fillId="18" borderId="0" xfId="0" applyNumberFormat="1" applyFill="1"/>
    <xf numFmtId="0" fontId="0" fillId="18" borderId="0" xfId="0" applyFill="1"/>
    <xf numFmtId="1" fontId="0" fillId="18" borderId="0" xfId="0" applyNumberFormat="1" applyFill="1"/>
    <xf numFmtId="165" fontId="0" fillId="18" borderId="0" xfId="0" applyNumberFormat="1" applyFill="1"/>
    <xf numFmtId="164" fontId="0" fillId="18" borderId="0" xfId="0" applyNumberFormat="1" applyFill="1"/>
    <xf numFmtId="11" fontId="0" fillId="18" borderId="0" xfId="0" applyNumberFormat="1" applyFill="1"/>
    <xf numFmtId="164" fontId="0" fillId="19" borderId="0" xfId="0" applyNumberFormat="1" applyFill="1"/>
    <xf numFmtId="0" fontId="0" fillId="19" borderId="0" xfId="0" applyFill="1"/>
    <xf numFmtId="11" fontId="0" fillId="19" borderId="0" xfId="0" applyNumberFormat="1" applyFill="1"/>
    <xf numFmtId="0" fontId="0" fillId="13" borderId="0" xfId="0" applyFill="1"/>
    <xf numFmtId="2" fontId="0" fillId="0" borderId="0" xfId="0" applyNumberFormat="1"/>
    <xf numFmtId="165" fontId="0" fillId="0" borderId="0" xfId="0" applyNumberFormat="1"/>
    <xf numFmtId="166" fontId="0" fillId="13" borderId="0" xfId="0" applyNumberFormat="1" applyFill="1"/>
    <xf numFmtId="11" fontId="0" fillId="0" borderId="0" xfId="0" applyNumberFormat="1"/>
    <xf numFmtId="1" fontId="0" fillId="0" borderId="0" xfId="0" applyNumberFormat="1" applyFill="1"/>
    <xf numFmtId="165" fontId="0" fillId="0" borderId="0" xfId="0" applyNumberFormat="1" applyFill="1"/>
    <xf numFmtId="0" fontId="0" fillId="0" borderId="0" xfId="0" applyFill="1"/>
    <xf numFmtId="11" fontId="0" fillId="0" borderId="0" xfId="0" applyNumberFormat="1" applyFill="1"/>
    <xf numFmtId="1" fontId="0" fillId="20" borderId="0" xfId="0" applyNumberFormat="1" applyFill="1"/>
    <xf numFmtId="2" fontId="2" fillId="20" borderId="0" xfId="0" applyNumberFormat="1" applyFont="1" applyFill="1"/>
    <xf numFmtId="165" fontId="0" fillId="20" borderId="0" xfId="0" applyNumberFormat="1" applyFill="1"/>
    <xf numFmtId="0" fontId="0" fillId="20" borderId="0" xfId="0" applyFill="1"/>
    <xf numFmtId="11" fontId="0" fillId="20" borderId="0" xfId="0" applyNumberFormat="1" applyFill="1"/>
    <xf numFmtId="1" fontId="2" fillId="20" borderId="0" xfId="0" applyNumberFormat="1" applyFont="1" applyFill="1"/>
    <xf numFmtId="2" fontId="2" fillId="18" borderId="0" xfId="0" applyNumberFormat="1" applyFont="1" applyFill="1"/>
    <xf numFmtId="1" fontId="2" fillId="18" borderId="0" xfId="0" applyNumberFormat="1" applyFont="1" applyFill="1"/>
    <xf numFmtId="1" fontId="0" fillId="21" borderId="0" xfId="0" applyNumberFormat="1" applyFill="1"/>
    <xf numFmtId="2" fontId="2" fillId="21" borderId="0" xfId="0" applyNumberFormat="1" applyFont="1" applyFill="1"/>
    <xf numFmtId="165" fontId="0" fillId="21" borderId="0" xfId="0" applyNumberFormat="1" applyFill="1"/>
    <xf numFmtId="0" fontId="0" fillId="21" borderId="0" xfId="0" applyFill="1"/>
    <xf numFmtId="11" fontId="0" fillId="21" borderId="0" xfId="0" applyNumberFormat="1" applyFill="1"/>
    <xf numFmtId="1" fontId="2" fillId="21" borderId="0" xfId="0" applyNumberFormat="1" applyFont="1" applyFill="1"/>
    <xf numFmtId="1" fontId="0" fillId="22" borderId="0" xfId="0" applyNumberFormat="1" applyFill="1"/>
    <xf numFmtId="2" fontId="2" fillId="22" borderId="0" xfId="0" applyNumberFormat="1" applyFont="1" applyFill="1"/>
    <xf numFmtId="165" fontId="0" fillId="22" borderId="0" xfId="0" applyNumberFormat="1" applyFill="1"/>
    <xf numFmtId="0" fontId="0" fillId="22" borderId="0" xfId="0" applyFill="1"/>
    <xf numFmtId="11" fontId="0" fillId="22" borderId="0" xfId="0" applyNumberFormat="1" applyFill="1"/>
    <xf numFmtId="1" fontId="2" fillId="22" borderId="0" xfId="0" applyNumberFormat="1" applyFont="1" applyFill="1"/>
    <xf numFmtId="0" fontId="0" fillId="23" borderId="0" xfId="0" applyFill="1"/>
    <xf numFmtId="2" fontId="0" fillId="23" borderId="0" xfId="0" applyNumberFormat="1" applyFill="1"/>
    <xf numFmtId="2" fontId="0" fillId="19" borderId="0" xfId="0" applyNumberFormat="1" applyFill="1"/>
    <xf numFmtId="2" fontId="0" fillId="21" borderId="0" xfId="0" applyNumberFormat="1" applyFill="1"/>
    <xf numFmtId="2" fontId="0" fillId="6" borderId="0" xfId="0" applyNumberFormat="1" applyFill="1"/>
    <xf numFmtId="0" fontId="0" fillId="2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4"/>
  <sheetViews>
    <sheetView workbookViewId="0">
      <selection activeCell="I6" sqref="I6"/>
    </sheetView>
  </sheetViews>
  <sheetFormatPr defaultRowHeight="15" x14ac:dyDescent="0.25"/>
  <cols>
    <col min="8" max="8" width="9.140625" customWidth="1"/>
  </cols>
  <sheetData>
    <row r="1" spans="1:18" x14ac:dyDescent="0.25">
      <c r="A1" s="38" t="s">
        <v>10</v>
      </c>
      <c r="B1" s="38"/>
      <c r="C1" s="38"/>
      <c r="D1" s="38"/>
      <c r="E1" s="38"/>
      <c r="F1" s="38"/>
      <c r="G1" s="38"/>
      <c r="K1" s="37" t="s">
        <v>11</v>
      </c>
      <c r="L1" s="37"/>
      <c r="M1" s="37"/>
      <c r="N1" s="37"/>
      <c r="O1" s="37"/>
      <c r="P1" s="37"/>
      <c r="Q1" s="37"/>
      <c r="R1" s="37"/>
    </row>
    <row r="2" spans="1:18" x14ac:dyDescent="0.2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  <c r="F2" s="1" t="s">
        <v>5</v>
      </c>
      <c r="G2" s="1" t="s">
        <v>6</v>
      </c>
      <c r="K2" s="19" t="s">
        <v>7</v>
      </c>
      <c r="L2" s="19" t="s">
        <v>1</v>
      </c>
      <c r="M2" s="19" t="s">
        <v>2</v>
      </c>
      <c r="N2" s="19" t="s">
        <v>3</v>
      </c>
      <c r="O2" s="19" t="s">
        <v>4</v>
      </c>
      <c r="P2" s="19" t="s">
        <v>5</v>
      </c>
      <c r="Q2" s="19" t="s">
        <v>0</v>
      </c>
      <c r="R2" s="20" t="s">
        <v>8</v>
      </c>
    </row>
    <row r="3" spans="1:18" x14ac:dyDescent="0.25">
      <c r="A3" s="3">
        <v>20000</v>
      </c>
      <c r="B3" s="3">
        <v>2173.1999999999998</v>
      </c>
      <c r="C3" s="3">
        <v>1064.5999999999999</v>
      </c>
      <c r="D3" s="4">
        <v>5.0000000000000002E-5</v>
      </c>
      <c r="E3" s="3">
        <v>11.343999999999999</v>
      </c>
      <c r="F3" s="3">
        <v>0.56720000000000004</v>
      </c>
      <c r="G3" s="3">
        <v>21300</v>
      </c>
      <c r="K3" s="13">
        <v>20</v>
      </c>
      <c r="L3" s="13">
        <v>2548.4</v>
      </c>
      <c r="M3" s="13">
        <v>996.3</v>
      </c>
      <c r="N3" s="13">
        <v>3.9852312442129539E-5</v>
      </c>
      <c r="O3" s="13">
        <v>12.4536523626</v>
      </c>
      <c r="P3" s="13">
        <v>0.62268261813000003</v>
      </c>
      <c r="Q3" s="13">
        <v>20000</v>
      </c>
      <c r="R3" s="21">
        <v>25000</v>
      </c>
    </row>
    <row r="4" spans="1:18" x14ac:dyDescent="0.25">
      <c r="A4" s="3">
        <v>17500</v>
      </c>
      <c r="B4" s="3">
        <v>1988.6</v>
      </c>
      <c r="C4" s="3">
        <v>973.12</v>
      </c>
      <c r="D4" s="4">
        <v>5.0000000000000002E-5</v>
      </c>
      <c r="E4" s="3">
        <v>9.4887999999999995</v>
      </c>
      <c r="F4" s="3">
        <v>0.54220000000000002</v>
      </c>
      <c r="G4" s="3">
        <v>19508.166000000001</v>
      </c>
      <c r="K4" s="13">
        <v>17.5</v>
      </c>
      <c r="L4" s="13">
        <v>2548.4</v>
      </c>
      <c r="M4" s="13">
        <v>860.09900000000005</v>
      </c>
      <c r="N4" s="13">
        <v>3.4404229729161073E-5</v>
      </c>
      <c r="O4" s="13">
        <v>10.751153210298002</v>
      </c>
      <c r="P4" s="13">
        <v>0.6143516120170287</v>
      </c>
      <c r="Q4" s="13">
        <v>17500</v>
      </c>
      <c r="R4" s="21">
        <v>25000</v>
      </c>
    </row>
    <row r="5" spans="1:18" x14ac:dyDescent="0.25">
      <c r="A5" s="3">
        <v>15000</v>
      </c>
      <c r="B5" s="3">
        <v>1773.2750000000001</v>
      </c>
      <c r="C5" s="3">
        <v>868.60770000000002</v>
      </c>
      <c r="D5" s="4">
        <v>5.0000000000000002E-5</v>
      </c>
      <c r="E5" s="3">
        <v>7.5540000000000003</v>
      </c>
      <c r="F5" s="3">
        <v>0.50360000000000005</v>
      </c>
      <c r="G5" s="3">
        <v>17395.82775</v>
      </c>
      <c r="K5" s="11">
        <v>20</v>
      </c>
      <c r="L5" s="11">
        <v>2293.6</v>
      </c>
      <c r="M5" s="11">
        <v>1025</v>
      </c>
      <c r="N5" s="11">
        <v>4.5555118226420577E-5</v>
      </c>
      <c r="O5" s="11">
        <v>11.531360699999999</v>
      </c>
      <c r="P5" s="11">
        <v>0.57656803499999998</v>
      </c>
      <c r="Q5" s="11">
        <v>20000</v>
      </c>
      <c r="R5" s="22">
        <v>22500</v>
      </c>
    </row>
    <row r="6" spans="1:18" x14ac:dyDescent="0.25">
      <c r="A6" s="3">
        <v>12500</v>
      </c>
      <c r="B6" s="3">
        <v>1579</v>
      </c>
      <c r="C6" s="3">
        <v>768.77</v>
      </c>
      <c r="D6" s="4">
        <v>5.0000000000000002E-5</v>
      </c>
      <c r="E6" s="3">
        <v>5.9459999999999997</v>
      </c>
      <c r="F6" s="3">
        <v>0.47570000000000001</v>
      </c>
      <c r="G6" s="3">
        <v>15489.990000000002</v>
      </c>
      <c r="K6" s="11">
        <v>17.5</v>
      </c>
      <c r="L6" s="11">
        <v>2293.6</v>
      </c>
      <c r="M6" s="11">
        <v>911.56920000000002</v>
      </c>
      <c r="N6" s="11">
        <v>4.0513797734208413E-5</v>
      </c>
      <c r="O6" s="11">
        <v>10.2552519494736</v>
      </c>
      <c r="P6" s="11">
        <v>0.58601439711277714</v>
      </c>
      <c r="Q6" s="11">
        <v>17500</v>
      </c>
      <c r="R6" s="22">
        <v>22500</v>
      </c>
    </row>
    <row r="7" spans="1:18" x14ac:dyDescent="0.25">
      <c r="A7" s="5">
        <v>20000</v>
      </c>
      <c r="B7" s="5">
        <v>2310.1</v>
      </c>
      <c r="C7" s="5">
        <v>1018.7</v>
      </c>
      <c r="D7" s="6">
        <v>4.5000000000000003E-5</v>
      </c>
      <c r="E7" s="5">
        <v>11.538</v>
      </c>
      <c r="F7" s="5">
        <v>0.57689999999999997</v>
      </c>
      <c r="G7" s="5">
        <v>22660</v>
      </c>
      <c r="K7" s="23">
        <v>15</v>
      </c>
      <c r="L7" s="23">
        <v>2293.6</v>
      </c>
      <c r="M7" s="23">
        <v>804.73239999999998</v>
      </c>
      <c r="N7" s="23">
        <v>3.5765541095249933E-5</v>
      </c>
      <c r="O7" s="23">
        <v>9.0533264110992011</v>
      </c>
      <c r="P7" s="23">
        <v>0.60355509407328012</v>
      </c>
      <c r="Q7" s="11">
        <v>15000</v>
      </c>
      <c r="R7" s="22">
        <v>22500</v>
      </c>
    </row>
    <row r="8" spans="1:18" x14ac:dyDescent="0.25">
      <c r="A8" s="5">
        <v>17500</v>
      </c>
      <c r="B8" s="5">
        <v>2154</v>
      </c>
      <c r="C8" s="5">
        <v>949.38</v>
      </c>
      <c r="D8" s="6">
        <v>4.5000000000000003E-5</v>
      </c>
      <c r="E8" s="5">
        <v>10.265000000000001</v>
      </c>
      <c r="F8" s="5">
        <v>0.57289999999999996</v>
      </c>
      <c r="G8" s="5">
        <v>21130.74</v>
      </c>
      <c r="K8" s="11">
        <v>12.5</v>
      </c>
      <c r="L8" s="11">
        <v>2293.6</v>
      </c>
      <c r="M8" s="11">
        <v>685.62959999999998</v>
      </c>
      <c r="N8" s="11">
        <v>3.0472134134178976E-5</v>
      </c>
      <c r="O8" s="11">
        <v>7.7134070479967995</v>
      </c>
      <c r="P8" s="11">
        <v>0.61707256383974396</v>
      </c>
      <c r="Q8" s="11">
        <v>12500</v>
      </c>
      <c r="R8" s="22">
        <v>22500</v>
      </c>
    </row>
    <row r="9" spans="1:18" x14ac:dyDescent="0.25">
      <c r="A9" s="5">
        <v>15000</v>
      </c>
      <c r="B9" s="5">
        <v>1951.59</v>
      </c>
      <c r="C9" s="5">
        <v>858.93</v>
      </c>
      <c r="D9" s="6">
        <v>4.5000000000000003E-5</v>
      </c>
      <c r="E9" s="5">
        <v>8.2204999999999995</v>
      </c>
      <c r="F9" s="5">
        <v>0.54803999999999997</v>
      </c>
      <c r="G9" s="5">
        <v>19145.097900000001</v>
      </c>
      <c r="K9" s="23">
        <v>10</v>
      </c>
      <c r="L9" s="23">
        <v>2293.6</v>
      </c>
      <c r="M9" s="23">
        <v>525.22389999999996</v>
      </c>
      <c r="N9" s="23">
        <v>2.3343060351065071E-5</v>
      </c>
      <c r="O9" s="23">
        <v>5.9088255991811991</v>
      </c>
      <c r="P9" s="23">
        <v>0.59088255991811989</v>
      </c>
      <c r="Q9" s="11">
        <v>10000</v>
      </c>
      <c r="R9" s="22">
        <v>22500</v>
      </c>
    </row>
    <row r="10" spans="1:18" x14ac:dyDescent="0.25">
      <c r="A10" s="5">
        <v>12500</v>
      </c>
      <c r="B10" s="5">
        <v>1732.6</v>
      </c>
      <c r="C10" s="5">
        <v>751.26</v>
      </c>
      <c r="D10" s="6">
        <v>4.5000000000000003E-5</v>
      </c>
      <c r="E10" s="5">
        <v>6.3605999999999998</v>
      </c>
      <c r="F10" s="5">
        <v>0.50880000000000003</v>
      </c>
      <c r="G10" s="5">
        <v>16996.806</v>
      </c>
      <c r="K10" s="23">
        <v>7.5</v>
      </c>
      <c r="L10" s="11">
        <v>2293.6</v>
      </c>
      <c r="M10" s="11">
        <v>390.6096</v>
      </c>
      <c r="N10" s="23">
        <v>1.7360260008170589E-5</v>
      </c>
      <c r="O10" s="23">
        <v>4.3944001858368003</v>
      </c>
      <c r="P10" s="23">
        <v>0.58592002477824001</v>
      </c>
      <c r="Q10" s="11">
        <v>7500</v>
      </c>
      <c r="R10" s="22">
        <v>22500</v>
      </c>
    </row>
    <row r="11" spans="1:18" x14ac:dyDescent="0.25">
      <c r="A11" s="7">
        <v>20000</v>
      </c>
      <c r="B11" s="7">
        <v>2.5442</v>
      </c>
      <c r="C11" s="7">
        <v>9976</v>
      </c>
      <c r="D11" s="8">
        <v>4.0000000000000003E-5</v>
      </c>
      <c r="E11" s="7">
        <v>12.4459</v>
      </c>
      <c r="F11" s="7">
        <v>0.62229999999999996</v>
      </c>
      <c r="G11" s="7">
        <v>24960</v>
      </c>
      <c r="K11" s="7">
        <v>17.5</v>
      </c>
      <c r="L11" s="7">
        <v>2038.7</v>
      </c>
      <c r="M11" s="7">
        <v>967.77790000000005</v>
      </c>
      <c r="N11" s="7">
        <v>4.8389749079071247E-5</v>
      </c>
      <c r="O11" s="7">
        <v>9.6776081872006507</v>
      </c>
      <c r="P11" s="7">
        <v>0.55300618212575148</v>
      </c>
      <c r="Q11" s="7">
        <v>17500</v>
      </c>
      <c r="R11" s="24">
        <v>20000</v>
      </c>
    </row>
    <row r="12" spans="1:18" x14ac:dyDescent="0.25">
      <c r="A12" s="7">
        <v>17500</v>
      </c>
      <c r="B12" s="7">
        <v>2339.4</v>
      </c>
      <c r="C12" s="7">
        <v>917.55</v>
      </c>
      <c r="D12" s="8">
        <v>4.0000000000000003E-5</v>
      </c>
      <c r="E12" s="7">
        <v>10.5276</v>
      </c>
      <c r="F12" s="7">
        <v>0.60160000000000002</v>
      </c>
      <c r="G12" s="7">
        <v>22949.514000000003</v>
      </c>
      <c r="K12" s="25">
        <v>15</v>
      </c>
      <c r="L12" s="25">
        <v>2038.7</v>
      </c>
      <c r="M12" s="25">
        <v>849.04139999999995</v>
      </c>
      <c r="N12" s="25">
        <v>4.2452819292260505E-5</v>
      </c>
      <c r="O12" s="25">
        <v>8.490264144192901</v>
      </c>
      <c r="P12" s="25">
        <v>0.56601760961286007</v>
      </c>
      <c r="Q12" s="7">
        <v>15000</v>
      </c>
      <c r="R12" s="24">
        <v>20000</v>
      </c>
    </row>
    <row r="13" spans="1:18" x14ac:dyDescent="0.25">
      <c r="A13" s="7">
        <v>15000</v>
      </c>
      <c r="B13" s="7">
        <v>2132.8000000000002</v>
      </c>
      <c r="C13" s="7">
        <v>834.96</v>
      </c>
      <c r="D13" s="8">
        <v>4.0000000000000003E-5</v>
      </c>
      <c r="E13" s="7">
        <v>8.7294</v>
      </c>
      <c r="F13" s="7">
        <v>0.58199999999999996</v>
      </c>
      <c r="G13" s="7">
        <v>20922.768000000004</v>
      </c>
      <c r="K13" s="7">
        <v>12.5</v>
      </c>
      <c r="L13" s="7">
        <v>2038.7</v>
      </c>
      <c r="M13" s="7">
        <v>717.12339999999995</v>
      </c>
      <c r="N13" s="7">
        <v>3.5856802872570697E-5</v>
      </c>
      <c r="O13" s="7">
        <v>7.1711074277199005</v>
      </c>
      <c r="P13" s="7">
        <v>0.573688594217592</v>
      </c>
      <c r="Q13" s="7">
        <v>12500</v>
      </c>
      <c r="R13" s="24">
        <v>20000</v>
      </c>
    </row>
    <row r="14" spans="1:18" x14ac:dyDescent="0.25">
      <c r="A14" s="7">
        <v>12500</v>
      </c>
      <c r="B14" s="7">
        <v>1886.3</v>
      </c>
      <c r="C14" s="7">
        <v>733.66</v>
      </c>
      <c r="D14" s="8">
        <v>4.0000000000000003E-5</v>
      </c>
      <c r="E14" s="7">
        <v>6.7765000000000004</v>
      </c>
      <c r="F14" s="7">
        <v>0.54210000000000003</v>
      </c>
      <c r="G14" s="7">
        <v>18504.602999999999</v>
      </c>
      <c r="K14" s="25">
        <v>10</v>
      </c>
      <c r="L14" s="25">
        <v>2038.7</v>
      </c>
      <c r="M14" s="25">
        <v>591.41390000000001</v>
      </c>
      <c r="N14" s="25">
        <v>2.9571216931978852E-5</v>
      </c>
      <c r="O14" s="25">
        <v>5.9140346154466519</v>
      </c>
      <c r="P14" s="25">
        <v>0.59140346154466517</v>
      </c>
      <c r="Q14" s="7">
        <v>10000</v>
      </c>
      <c r="R14" s="24">
        <v>20000</v>
      </c>
    </row>
    <row r="15" spans="1:18" x14ac:dyDescent="0.25">
      <c r="A15" s="7">
        <v>10000</v>
      </c>
      <c r="B15" s="7">
        <v>1592.4</v>
      </c>
      <c r="C15" s="7">
        <v>623.9923</v>
      </c>
      <c r="D15" s="8">
        <v>4.0000000000000003E-5</v>
      </c>
      <c r="E15" s="7">
        <v>4.8742000000000001</v>
      </c>
      <c r="F15" s="7">
        <v>0.4874</v>
      </c>
      <c r="G15" s="7">
        <v>15621.444000000001</v>
      </c>
      <c r="K15" s="25">
        <v>7.5</v>
      </c>
      <c r="L15" s="7">
        <v>2038.7</v>
      </c>
      <c r="M15" s="7">
        <v>439.24540000000002</v>
      </c>
      <c r="N15" s="25">
        <v>2.1962657640907362E-5</v>
      </c>
      <c r="O15" s="25">
        <v>4.3923764731869008</v>
      </c>
      <c r="P15" s="25">
        <v>0.58565019642492011</v>
      </c>
      <c r="Q15" s="7">
        <v>7500</v>
      </c>
      <c r="R15" s="24">
        <v>20000</v>
      </c>
    </row>
    <row r="16" spans="1:18" x14ac:dyDescent="0.25">
      <c r="A16" s="9">
        <v>17500</v>
      </c>
      <c r="B16" s="9">
        <v>2528.1</v>
      </c>
      <c r="C16" s="9">
        <v>867.89</v>
      </c>
      <c r="D16" s="10">
        <v>3.4999999999999997E-5</v>
      </c>
      <c r="E16" s="9">
        <v>10.760999999999999</v>
      </c>
      <c r="F16" s="9">
        <v>0.6149</v>
      </c>
      <c r="G16" s="9">
        <v>24800.661</v>
      </c>
      <c r="K16" s="25">
        <v>5</v>
      </c>
      <c r="L16" s="7">
        <v>2038.7</v>
      </c>
      <c r="M16" s="7">
        <v>273.96749999999997</v>
      </c>
      <c r="N16" s="25">
        <v>1.3698616780586175E-5</v>
      </c>
      <c r="O16" s="25">
        <v>2.7396266447362501</v>
      </c>
      <c r="P16" s="25">
        <v>0.54792532894724999</v>
      </c>
      <c r="Q16" s="7">
        <v>5000</v>
      </c>
      <c r="R16" s="24">
        <v>20000</v>
      </c>
    </row>
    <row r="17" spans="1:18" x14ac:dyDescent="0.25">
      <c r="A17" s="9">
        <v>15000</v>
      </c>
      <c r="B17" s="9">
        <v>2337.9</v>
      </c>
      <c r="C17" s="9">
        <v>802.62</v>
      </c>
      <c r="D17" s="10">
        <v>3.4999999999999997E-5</v>
      </c>
      <c r="E17" s="9">
        <v>9.2035</v>
      </c>
      <c r="F17" s="9">
        <v>0.61360000000000003</v>
      </c>
      <c r="G17" s="9">
        <v>22934.799000000003</v>
      </c>
      <c r="K17" s="26">
        <v>15</v>
      </c>
      <c r="L17" s="26">
        <v>1783.9</v>
      </c>
      <c r="M17" s="26">
        <v>877.47670000000005</v>
      </c>
      <c r="N17" s="26">
        <v>5.0141356666283239E-5</v>
      </c>
      <c r="O17" s="26">
        <v>7.6779470105626508</v>
      </c>
      <c r="P17" s="26">
        <v>0.51186313403751005</v>
      </c>
      <c r="Q17" s="5">
        <v>15000</v>
      </c>
      <c r="R17" s="27">
        <v>17500</v>
      </c>
    </row>
    <row r="18" spans="1:18" x14ac:dyDescent="0.25">
      <c r="A18" s="9">
        <v>12500</v>
      </c>
      <c r="B18" s="9">
        <v>2072.9</v>
      </c>
      <c r="C18" s="9">
        <v>710.69</v>
      </c>
      <c r="D18" s="10">
        <v>3.4999999999999997E-5</v>
      </c>
      <c r="E18" s="9">
        <v>7.2252000000000001</v>
      </c>
      <c r="F18" s="9">
        <v>0.57799999999999996</v>
      </c>
      <c r="G18" s="9">
        <v>20335.149000000001</v>
      </c>
      <c r="K18" s="5">
        <v>12.5</v>
      </c>
      <c r="L18" s="5">
        <v>1783.9</v>
      </c>
      <c r="M18" s="5">
        <v>727.45519999999999</v>
      </c>
      <c r="N18" s="5">
        <v>4.1568728425429878E-5</v>
      </c>
      <c r="O18" s="5">
        <v>6.3652544599284004</v>
      </c>
      <c r="P18" s="5">
        <v>0.50922035679427202</v>
      </c>
      <c r="Q18" s="5">
        <v>12500</v>
      </c>
      <c r="R18" s="27">
        <v>17500</v>
      </c>
    </row>
    <row r="19" spans="1:18" x14ac:dyDescent="0.25">
      <c r="A19" s="9">
        <v>10000</v>
      </c>
      <c r="B19" s="9">
        <v>1808.9</v>
      </c>
      <c r="C19" s="9">
        <v>619.88430000000005</v>
      </c>
      <c r="D19" s="10">
        <v>3.4999999999999997E-5</v>
      </c>
      <c r="E19" s="9">
        <v>5.4965999999999999</v>
      </c>
      <c r="F19" s="9">
        <v>0.54969999999999997</v>
      </c>
      <c r="G19" s="9">
        <v>17745.309000000001</v>
      </c>
      <c r="K19" s="26">
        <v>10</v>
      </c>
      <c r="L19" s="26">
        <v>1783.9</v>
      </c>
      <c r="M19" s="26">
        <v>623.86239999999998</v>
      </c>
      <c r="N19" s="26">
        <v>3.5649159811404057E-5</v>
      </c>
      <c r="O19" s="26">
        <v>5.4588144039407993</v>
      </c>
      <c r="P19" s="26">
        <v>0.54588144039407993</v>
      </c>
      <c r="Q19" s="5">
        <v>10000</v>
      </c>
      <c r="R19" s="27">
        <v>17500</v>
      </c>
    </row>
    <row r="20" spans="1:18" x14ac:dyDescent="0.25">
      <c r="A20" s="11">
        <v>15000</v>
      </c>
      <c r="B20" s="11">
        <v>2527.9</v>
      </c>
      <c r="C20" s="11">
        <v>743.75800000000004</v>
      </c>
      <c r="D20" s="12">
        <v>3.0000000000000001E-5</v>
      </c>
      <c r="E20" s="11">
        <v>9.2212999999999994</v>
      </c>
      <c r="F20" s="11">
        <v>0.61480000000000001</v>
      </c>
      <c r="G20" s="11">
        <v>24798.699000000001</v>
      </c>
      <c r="K20" s="26">
        <v>7.5</v>
      </c>
      <c r="L20" s="5">
        <v>1783.9</v>
      </c>
      <c r="M20" s="5">
        <v>476.81279999999998</v>
      </c>
      <c r="N20" s="26">
        <v>2.7246353855149856E-5</v>
      </c>
      <c r="O20" s="26">
        <v>4.1721260659775998</v>
      </c>
      <c r="P20" s="26">
        <v>0.55628347546367996</v>
      </c>
      <c r="Q20" s="5">
        <v>7500</v>
      </c>
      <c r="R20" s="27">
        <v>17500</v>
      </c>
    </row>
    <row r="21" spans="1:18" x14ac:dyDescent="0.25">
      <c r="A21" s="11">
        <v>12500</v>
      </c>
      <c r="B21" s="11">
        <v>2258.1</v>
      </c>
      <c r="C21" s="11">
        <v>664.39</v>
      </c>
      <c r="D21" s="12">
        <v>3.0000000000000001E-5</v>
      </c>
      <c r="E21" s="11">
        <v>7.3583999999999996</v>
      </c>
      <c r="F21" s="11">
        <v>0.5887</v>
      </c>
      <c r="G21" s="11">
        <v>22151.960999999999</v>
      </c>
      <c r="K21" s="26">
        <v>5</v>
      </c>
      <c r="L21" s="5">
        <v>1783.9</v>
      </c>
      <c r="M21" s="5">
        <v>310.37560000000002</v>
      </c>
      <c r="N21" s="26">
        <v>1.7735688776820696E-5</v>
      </c>
      <c r="O21" s="26">
        <v>2.7157956560802003</v>
      </c>
      <c r="P21" s="26">
        <v>0.54315913121604009</v>
      </c>
      <c r="Q21" s="5">
        <v>5000</v>
      </c>
      <c r="R21" s="27">
        <v>17500</v>
      </c>
    </row>
    <row r="22" spans="1:18" x14ac:dyDescent="0.25">
      <c r="A22" s="11">
        <v>10000</v>
      </c>
      <c r="B22" s="11">
        <v>2016.4</v>
      </c>
      <c r="C22" s="11">
        <v>592.94860000000006</v>
      </c>
      <c r="D22" s="12">
        <v>3.0000000000000001E-5</v>
      </c>
      <c r="E22" s="11">
        <v>5.8630000000000004</v>
      </c>
      <c r="F22" s="11">
        <v>0.54969999999999997</v>
      </c>
      <c r="G22" s="11">
        <v>19780.884000000002</v>
      </c>
      <c r="K22" s="28">
        <v>5</v>
      </c>
      <c r="L22" s="17">
        <v>1529.1</v>
      </c>
      <c r="M22" s="17">
        <v>345.94110000000001</v>
      </c>
      <c r="N22" s="28">
        <v>2.3062015852702225E-5</v>
      </c>
      <c r="O22" s="28">
        <v>2.59463971912905</v>
      </c>
      <c r="P22" s="28">
        <v>0.51892794382580998</v>
      </c>
      <c r="Q22" s="17">
        <v>5000</v>
      </c>
      <c r="R22" s="29">
        <v>15000</v>
      </c>
    </row>
    <row r="23" spans="1:18" x14ac:dyDescent="0.25">
      <c r="A23" s="11">
        <v>7500</v>
      </c>
      <c r="B23" s="11">
        <v>1663.9</v>
      </c>
      <c r="C23" s="11">
        <v>489.62810000000002</v>
      </c>
      <c r="D23" s="12">
        <v>3.0000000000000001E-5</v>
      </c>
      <c r="E23" s="11">
        <v>3.9961000000000002</v>
      </c>
      <c r="F23" s="11">
        <v>0.53280000000000005</v>
      </c>
      <c r="G23" s="11">
        <v>16322.859000000002</v>
      </c>
    </row>
    <row r="24" spans="1:18" x14ac:dyDescent="0.25">
      <c r="A24" s="13">
        <v>10000</v>
      </c>
      <c r="B24" s="13">
        <v>2216.3000000000002</v>
      </c>
      <c r="C24" s="13">
        <v>543.03120000000001</v>
      </c>
      <c r="D24" s="14">
        <v>2.5000000000000001E-5</v>
      </c>
      <c r="E24" s="13">
        <v>5.9005000000000001</v>
      </c>
      <c r="F24" s="13">
        <v>0.59009999999999996</v>
      </c>
      <c r="G24" s="13">
        <v>21741.903000000002</v>
      </c>
    </row>
    <row r="25" spans="1:18" x14ac:dyDescent="0.25">
      <c r="A25" s="13">
        <v>7500</v>
      </c>
      <c r="B25" s="13">
        <v>1885.8</v>
      </c>
      <c r="C25" s="13">
        <v>462.39179999999999</v>
      </c>
      <c r="D25" s="14">
        <v>2.5000000000000001E-5</v>
      </c>
      <c r="E25" s="13">
        <v>4.2766000000000002</v>
      </c>
      <c r="F25" s="13">
        <v>0.57020000000000004</v>
      </c>
      <c r="G25" s="13">
        <v>18499.698</v>
      </c>
    </row>
    <row r="26" spans="1:18" x14ac:dyDescent="0.25">
      <c r="A26" s="15">
        <v>7500</v>
      </c>
      <c r="B26" s="15">
        <v>2145.5</v>
      </c>
      <c r="C26" s="15">
        <v>420.89260000000002</v>
      </c>
      <c r="D26" s="16">
        <v>2.0000000000000002E-5</v>
      </c>
      <c r="E26" s="15">
        <v>4.4291</v>
      </c>
      <c r="F26" s="15">
        <v>0.59050000000000002</v>
      </c>
      <c r="G26" s="15">
        <v>21047.355</v>
      </c>
    </row>
    <row r="27" spans="1:18" x14ac:dyDescent="0.25">
      <c r="A27" s="15">
        <v>5000</v>
      </c>
      <c r="B27" s="15">
        <v>1672.4</v>
      </c>
      <c r="C27" s="15">
        <v>328.05669999999998</v>
      </c>
      <c r="D27" s="16">
        <v>2.0000000000000002E-5</v>
      </c>
      <c r="E27" s="15">
        <v>2.6907999999999999</v>
      </c>
      <c r="F27" s="15">
        <v>0.53820000000000001</v>
      </c>
      <c r="G27" s="15">
        <v>16406.244000000002</v>
      </c>
    </row>
    <row r="28" spans="1:18" x14ac:dyDescent="0.25">
      <c r="A28" s="17">
        <v>5000</v>
      </c>
      <c r="B28" s="17">
        <v>1950.4</v>
      </c>
      <c r="C28" s="17">
        <v>286.89659999999998</v>
      </c>
      <c r="D28" s="18">
        <v>1.5E-5</v>
      </c>
      <c r="E28" s="17">
        <v>2.7441</v>
      </c>
      <c r="F28" s="17">
        <v>0.54879999999999995</v>
      </c>
      <c r="G28" s="17">
        <v>19133.424000000003</v>
      </c>
    </row>
    <row r="31" spans="1:18" x14ac:dyDescent="0.25">
      <c r="A31" s="36" t="s">
        <v>9</v>
      </c>
      <c r="B31" s="36"/>
      <c r="C31" s="36"/>
      <c r="D31" s="36"/>
      <c r="E31" s="36"/>
      <c r="F31" s="36"/>
      <c r="G31" s="36"/>
      <c r="H31" s="36"/>
    </row>
    <row r="32" spans="1:18" x14ac:dyDescent="0.25">
      <c r="A32" s="30" t="s">
        <v>7</v>
      </c>
      <c r="B32" s="30" t="s">
        <v>0</v>
      </c>
      <c r="C32" s="30" t="s">
        <v>1</v>
      </c>
      <c r="D32" s="30" t="s">
        <v>2</v>
      </c>
      <c r="E32" s="30" t="s">
        <v>3</v>
      </c>
      <c r="F32" s="30" t="s">
        <v>4</v>
      </c>
      <c r="G32" s="30" t="s">
        <v>5</v>
      </c>
      <c r="H32" s="30" t="s">
        <v>6</v>
      </c>
    </row>
    <row r="33" spans="1:8" x14ac:dyDescent="0.25">
      <c r="A33">
        <v>20</v>
      </c>
      <c r="B33">
        <f t="shared" ref="B33:B96" si="0">A33*1000</f>
        <v>20000</v>
      </c>
      <c r="C33">
        <v>2063.09</v>
      </c>
      <c r="D33">
        <v>1088.31</v>
      </c>
      <c r="E33">
        <f t="shared" ref="E33:E96" si="1">D33/1000/(C33*9.81)</f>
        <v>5.3773145098124306E-5</v>
      </c>
      <c r="F33">
        <f t="shared" ref="F33:F96" si="2">0.5*E33*(C33*9.81)^2/1000</f>
        <v>11.013105649099499</v>
      </c>
      <c r="G33">
        <f t="shared" ref="G33:G96" si="3">F33/A33</f>
        <v>0.55065528245497497</v>
      </c>
      <c r="H33">
        <f t="shared" ref="H33:H96" si="4">C33*9.81</f>
        <v>20238.912900000003</v>
      </c>
    </row>
    <row r="34" spans="1:8" x14ac:dyDescent="0.25">
      <c r="A34">
        <v>20</v>
      </c>
      <c r="B34">
        <f t="shared" si="0"/>
        <v>20000</v>
      </c>
      <c r="C34">
        <v>2209.46</v>
      </c>
      <c r="D34">
        <v>1056.8</v>
      </c>
      <c r="E34">
        <f t="shared" si="1"/>
        <v>4.875707610827329E-5</v>
      </c>
      <c r="F34">
        <f t="shared" si="2"/>
        <v>11.45296569384</v>
      </c>
      <c r="G34">
        <f t="shared" si="3"/>
        <v>0.57264828469200002</v>
      </c>
      <c r="H34">
        <f t="shared" si="4"/>
        <v>21674.802600000003</v>
      </c>
    </row>
    <row r="35" spans="1:8" x14ac:dyDescent="0.25">
      <c r="A35">
        <v>20</v>
      </c>
      <c r="B35">
        <f t="shared" si="0"/>
        <v>20000</v>
      </c>
      <c r="C35">
        <v>2338.17</v>
      </c>
      <c r="D35">
        <v>1008.11</v>
      </c>
      <c r="E35">
        <f t="shared" si="1"/>
        <v>4.3950399939222532E-5</v>
      </c>
      <c r="F35">
        <f t="shared" si="2"/>
        <v>11.561735200423502</v>
      </c>
      <c r="G35">
        <f t="shared" si="3"/>
        <v>0.57808676002117509</v>
      </c>
      <c r="H35">
        <f t="shared" si="4"/>
        <v>22937.447700000001</v>
      </c>
    </row>
    <row r="36" spans="1:8" x14ac:dyDescent="0.25">
      <c r="A36">
        <v>20</v>
      </c>
      <c r="B36">
        <f t="shared" si="0"/>
        <v>20000</v>
      </c>
      <c r="C36">
        <v>2512.3000000000002</v>
      </c>
      <c r="D36">
        <v>1008.11</v>
      </c>
      <c r="E36">
        <f t="shared" si="1"/>
        <v>4.0904154211635527E-5</v>
      </c>
      <c r="F36">
        <f t="shared" si="2"/>
        <v>12.422769663465003</v>
      </c>
      <c r="G36">
        <f t="shared" si="3"/>
        <v>0.62113848317325016</v>
      </c>
      <c r="H36">
        <f t="shared" si="4"/>
        <v>24645.663000000004</v>
      </c>
    </row>
    <row r="37" spans="1:8" x14ac:dyDescent="0.25">
      <c r="A37" s="31">
        <v>20</v>
      </c>
      <c r="B37">
        <f t="shared" si="0"/>
        <v>20000</v>
      </c>
      <c r="C37" s="31">
        <v>2625.87</v>
      </c>
      <c r="D37" s="31">
        <v>970.88300000000004</v>
      </c>
      <c r="E37" s="31">
        <f t="shared" si="1"/>
        <v>3.768987246232691E-5</v>
      </c>
      <c r="F37" s="31">
        <f t="shared" si="2"/>
        <v>12.504868524445051</v>
      </c>
      <c r="G37" s="31">
        <f t="shared" si="3"/>
        <v>0.6252434262222526</v>
      </c>
      <c r="H37">
        <f t="shared" si="4"/>
        <v>25759.7847</v>
      </c>
    </row>
    <row r="38" spans="1:8" x14ac:dyDescent="0.25">
      <c r="A38">
        <v>17.5</v>
      </c>
      <c r="B38">
        <f t="shared" si="0"/>
        <v>17500</v>
      </c>
      <c r="C38">
        <v>1805.13</v>
      </c>
      <c r="D38">
        <v>990.14800000000002</v>
      </c>
      <c r="E38">
        <f t="shared" si="1"/>
        <v>5.5914265365342033E-5</v>
      </c>
      <c r="F38">
        <f t="shared" si="2"/>
        <v>8.7669314395722004</v>
      </c>
      <c r="G38">
        <f t="shared" si="3"/>
        <v>0.50096751083269719</v>
      </c>
      <c r="H38">
        <f t="shared" si="4"/>
        <v>17708.3253</v>
      </c>
    </row>
    <row r="39" spans="1:8" x14ac:dyDescent="0.25">
      <c r="A39">
        <v>17.5</v>
      </c>
      <c r="B39">
        <f t="shared" si="0"/>
        <v>17500</v>
      </c>
      <c r="C39">
        <v>2028.21</v>
      </c>
      <c r="D39">
        <v>969.45799999999997</v>
      </c>
      <c r="E39">
        <f t="shared" si="1"/>
        <v>4.8724464164860847E-5</v>
      </c>
      <c r="F39">
        <f t="shared" si="2"/>
        <v>9.6445269319329014</v>
      </c>
      <c r="G39">
        <f t="shared" si="3"/>
        <v>0.55111582468188003</v>
      </c>
      <c r="H39">
        <f t="shared" si="4"/>
        <v>19896.740100000003</v>
      </c>
    </row>
    <row r="40" spans="1:8" x14ac:dyDescent="0.25">
      <c r="A40" s="32">
        <v>17.5</v>
      </c>
      <c r="B40">
        <f t="shared" si="0"/>
        <v>17500</v>
      </c>
      <c r="C40" s="32">
        <v>2194.87</v>
      </c>
      <c r="D40" s="32">
        <v>942.85699999999997</v>
      </c>
      <c r="E40" s="32">
        <f t="shared" si="1"/>
        <v>4.378930172115223E-5</v>
      </c>
      <c r="F40" s="32">
        <f t="shared" si="2"/>
        <v>10.150645106308948</v>
      </c>
      <c r="G40" s="32">
        <f t="shared" si="3"/>
        <v>0.58003686321765413</v>
      </c>
      <c r="H40">
        <f t="shared" si="4"/>
        <v>21531.6747</v>
      </c>
    </row>
    <row r="41" spans="1:8" x14ac:dyDescent="0.25">
      <c r="A41">
        <v>17.5</v>
      </c>
      <c r="B41">
        <f t="shared" si="0"/>
        <v>17500</v>
      </c>
      <c r="C41">
        <v>2297.44</v>
      </c>
      <c r="D41">
        <v>910.34500000000003</v>
      </c>
      <c r="E41">
        <f t="shared" si="1"/>
        <v>4.0391764509026892E-5</v>
      </c>
      <c r="F41">
        <f t="shared" si="2"/>
        <v>10.258626097404001</v>
      </c>
      <c r="G41">
        <f t="shared" si="3"/>
        <v>0.58620720556594286</v>
      </c>
      <c r="H41">
        <f t="shared" si="4"/>
        <v>22537.886400000003</v>
      </c>
    </row>
    <row r="42" spans="1:8" x14ac:dyDescent="0.25">
      <c r="A42" s="32">
        <v>17.5</v>
      </c>
      <c r="B42">
        <f t="shared" si="0"/>
        <v>17500</v>
      </c>
      <c r="C42" s="32">
        <v>2325.64</v>
      </c>
      <c r="D42" s="32">
        <v>919.21199999999999</v>
      </c>
      <c r="E42" s="32">
        <f t="shared" si="1"/>
        <v>4.0290642168172102E-5</v>
      </c>
      <c r="F42" s="32">
        <f t="shared" si="2"/>
        <v>10.485694139810398</v>
      </c>
      <c r="G42" s="32">
        <f t="shared" si="3"/>
        <v>0.59918252227487989</v>
      </c>
      <c r="H42">
        <f t="shared" si="4"/>
        <v>22814.528399999999</v>
      </c>
    </row>
    <row r="43" spans="1:8" x14ac:dyDescent="0.25">
      <c r="A43">
        <v>17.5</v>
      </c>
      <c r="B43">
        <f t="shared" si="0"/>
        <v>17500</v>
      </c>
      <c r="C43">
        <v>2497.44</v>
      </c>
      <c r="D43">
        <v>898.52200000000005</v>
      </c>
      <c r="E43">
        <f t="shared" si="1"/>
        <v>3.6674537397038702E-5</v>
      </c>
      <c r="F43">
        <f t="shared" si="2"/>
        <v>11.006843463950402</v>
      </c>
      <c r="G43">
        <f t="shared" si="3"/>
        <v>0.62896248365430862</v>
      </c>
      <c r="H43">
        <f t="shared" si="4"/>
        <v>24499.886400000003</v>
      </c>
    </row>
    <row r="44" spans="1:8" x14ac:dyDescent="0.25">
      <c r="A44">
        <v>17.5</v>
      </c>
      <c r="B44">
        <f t="shared" si="0"/>
        <v>17500</v>
      </c>
      <c r="C44">
        <v>2535.9</v>
      </c>
      <c r="D44">
        <v>860.09900000000005</v>
      </c>
      <c r="E44">
        <f t="shared" si="1"/>
        <v>3.4573815624351941E-5</v>
      </c>
      <c r="F44">
        <f t="shared" si="2"/>
        <v>10.698418390360503</v>
      </c>
      <c r="G44">
        <f t="shared" si="3"/>
        <v>0.61133819373488585</v>
      </c>
      <c r="H44">
        <f t="shared" si="4"/>
        <v>24877.179000000004</v>
      </c>
    </row>
    <row r="45" spans="1:8" x14ac:dyDescent="0.25">
      <c r="A45" s="32">
        <v>17.5</v>
      </c>
      <c r="B45">
        <f t="shared" si="0"/>
        <v>17500</v>
      </c>
      <c r="C45" s="32">
        <v>2553.85</v>
      </c>
      <c r="D45" s="32">
        <v>860.09900000000005</v>
      </c>
      <c r="E45" s="32">
        <f t="shared" si="1"/>
        <v>3.4330809969964599E-5</v>
      </c>
      <c r="F45" s="32">
        <f t="shared" si="2"/>
        <v>10.774145591790754</v>
      </c>
      <c r="G45" s="32">
        <f t="shared" si="3"/>
        <v>0.61566546238804309</v>
      </c>
      <c r="H45">
        <f t="shared" si="4"/>
        <v>25053.268500000002</v>
      </c>
    </row>
    <row r="46" spans="1:8" x14ac:dyDescent="0.25">
      <c r="A46">
        <v>17.5</v>
      </c>
      <c r="B46">
        <f t="shared" si="0"/>
        <v>17500</v>
      </c>
      <c r="C46">
        <v>2569.23</v>
      </c>
      <c r="D46">
        <v>863.05399999999997</v>
      </c>
      <c r="E46">
        <f t="shared" si="1"/>
        <v>3.4242540482317385E-5</v>
      </c>
      <c r="F46">
        <f t="shared" si="2"/>
        <v>10.876269640400098</v>
      </c>
      <c r="G46">
        <f t="shared" si="3"/>
        <v>0.62150112230857701</v>
      </c>
      <c r="H46">
        <f t="shared" si="4"/>
        <v>25204.1463</v>
      </c>
    </row>
    <row r="47" spans="1:8" x14ac:dyDescent="0.25">
      <c r="A47" s="33">
        <v>15</v>
      </c>
      <c r="B47">
        <f t="shared" si="0"/>
        <v>15000</v>
      </c>
      <c r="C47" s="33">
        <v>1802.56</v>
      </c>
      <c r="D47" s="33">
        <v>886.7</v>
      </c>
      <c r="E47" s="33">
        <f t="shared" si="1"/>
        <v>5.0143884163024321E-5</v>
      </c>
      <c r="F47" s="33">
        <f t="shared" si="2"/>
        <v>7.8398084145600002</v>
      </c>
      <c r="G47" s="33">
        <f t="shared" si="3"/>
        <v>0.522653894304</v>
      </c>
      <c r="H47">
        <f t="shared" si="4"/>
        <v>17683.113600000001</v>
      </c>
    </row>
    <row r="48" spans="1:8" x14ac:dyDescent="0.25">
      <c r="A48" s="32">
        <v>15</v>
      </c>
      <c r="B48">
        <f t="shared" si="0"/>
        <v>15000</v>
      </c>
      <c r="C48" s="32">
        <v>1766.67</v>
      </c>
      <c r="D48" s="32">
        <v>868.96600000000001</v>
      </c>
      <c r="E48" s="32">
        <f t="shared" si="1"/>
        <v>5.0139308778754995E-5</v>
      </c>
      <c r="F48" s="32">
        <f t="shared" si="2"/>
        <v>7.5300390805941015</v>
      </c>
      <c r="G48" s="32">
        <f t="shared" si="3"/>
        <v>0.50200260537294006</v>
      </c>
      <c r="H48">
        <f t="shared" si="4"/>
        <v>17331.032700000003</v>
      </c>
    </row>
    <row r="49" spans="1:8" x14ac:dyDescent="0.25">
      <c r="A49" s="32">
        <v>15</v>
      </c>
      <c r="B49">
        <f t="shared" si="0"/>
        <v>15000</v>
      </c>
      <c r="C49" s="32">
        <v>1984.62</v>
      </c>
      <c r="D49" s="32">
        <v>857.14300000000003</v>
      </c>
      <c r="E49" s="32">
        <f t="shared" si="1"/>
        <v>4.4025765065052597E-5</v>
      </c>
      <c r="F49" s="32">
        <f t="shared" si="2"/>
        <v>8.3439109049372995</v>
      </c>
      <c r="G49" s="32">
        <f t="shared" si="3"/>
        <v>0.55626072699581997</v>
      </c>
      <c r="H49">
        <f t="shared" si="4"/>
        <v>19469.122200000002</v>
      </c>
    </row>
    <row r="50" spans="1:8" x14ac:dyDescent="0.25">
      <c r="A50" s="32">
        <v>15</v>
      </c>
      <c r="B50">
        <f t="shared" si="0"/>
        <v>15000</v>
      </c>
      <c r="C50" s="32">
        <v>2182.0500000000002</v>
      </c>
      <c r="D50" s="32">
        <v>827.58600000000001</v>
      </c>
      <c r="E50" s="32">
        <f t="shared" si="1"/>
        <v>3.8661564991594262E-5</v>
      </c>
      <c r="F50" s="32">
        <f t="shared" si="2"/>
        <v>8.8576159235265006</v>
      </c>
      <c r="G50" s="32">
        <f t="shared" si="3"/>
        <v>0.5905077282351</v>
      </c>
      <c r="H50">
        <f t="shared" si="4"/>
        <v>21405.910500000002</v>
      </c>
    </row>
    <row r="51" spans="1:8" x14ac:dyDescent="0.25">
      <c r="A51" s="32">
        <v>15</v>
      </c>
      <c r="B51">
        <f t="shared" si="0"/>
        <v>15000</v>
      </c>
      <c r="C51" s="32">
        <v>2297.44</v>
      </c>
      <c r="D51" s="32">
        <v>803.94100000000003</v>
      </c>
      <c r="E51" s="32">
        <f t="shared" si="1"/>
        <v>3.567064744811208E-5</v>
      </c>
      <c r="F51" s="32">
        <f t="shared" si="2"/>
        <v>9.0595654651512039</v>
      </c>
      <c r="G51" s="32">
        <f t="shared" si="3"/>
        <v>0.60397103101008021</v>
      </c>
      <c r="H51">
        <f t="shared" si="4"/>
        <v>22537.886400000003</v>
      </c>
    </row>
    <row r="52" spans="1:8" x14ac:dyDescent="0.25">
      <c r="A52" s="32">
        <v>15</v>
      </c>
      <c r="B52">
        <f t="shared" si="0"/>
        <v>15000</v>
      </c>
      <c r="C52" s="32">
        <v>2323.08</v>
      </c>
      <c r="D52" s="32">
        <v>806.89700000000005</v>
      </c>
      <c r="E52" s="32">
        <f t="shared" si="1"/>
        <v>3.5406657304776431E-5</v>
      </c>
      <c r="F52" s="32">
        <f t="shared" si="2"/>
        <v>9.1943552169377991</v>
      </c>
      <c r="G52" s="32">
        <f t="shared" si="3"/>
        <v>0.61295701446251993</v>
      </c>
      <c r="H52">
        <f t="shared" si="4"/>
        <v>22789.414799999999</v>
      </c>
    </row>
    <row r="53" spans="1:8" x14ac:dyDescent="0.25">
      <c r="A53" s="32">
        <v>15</v>
      </c>
      <c r="B53">
        <f t="shared" si="0"/>
        <v>15000</v>
      </c>
      <c r="C53" s="32">
        <v>2364.1</v>
      </c>
      <c r="D53" s="32">
        <v>795.07399999999996</v>
      </c>
      <c r="E53" s="32">
        <f t="shared" si="1"/>
        <v>3.428251709945502E-5</v>
      </c>
      <c r="F53" s="32">
        <f t="shared" si="2"/>
        <v>9.2196069448769986</v>
      </c>
      <c r="G53" s="32">
        <f t="shared" si="3"/>
        <v>0.61464046299179986</v>
      </c>
      <c r="H53">
        <f t="shared" si="4"/>
        <v>23191.821</v>
      </c>
    </row>
    <row r="54" spans="1:8" x14ac:dyDescent="0.25">
      <c r="A54" s="32">
        <v>15</v>
      </c>
      <c r="B54">
        <f t="shared" si="0"/>
        <v>15000</v>
      </c>
      <c r="C54" s="32">
        <v>2382.0500000000002</v>
      </c>
      <c r="D54" s="32">
        <v>795.07399999999996</v>
      </c>
      <c r="E54" s="32">
        <f t="shared" si="1"/>
        <v>3.4024180296308473E-5</v>
      </c>
      <c r="F54" s="32">
        <f t="shared" si="2"/>
        <v>9.2896090364385007</v>
      </c>
      <c r="G54" s="32">
        <f t="shared" si="3"/>
        <v>0.61930726909590006</v>
      </c>
      <c r="H54">
        <f t="shared" si="4"/>
        <v>23367.910500000002</v>
      </c>
    </row>
    <row r="55" spans="1:8" x14ac:dyDescent="0.25">
      <c r="A55" s="32">
        <v>15</v>
      </c>
      <c r="B55">
        <f t="shared" si="0"/>
        <v>15000</v>
      </c>
      <c r="C55" s="32">
        <v>2389.7399999999998</v>
      </c>
      <c r="D55" s="32">
        <v>795.07399999999996</v>
      </c>
      <c r="E55" s="32">
        <f t="shared" si="1"/>
        <v>3.3914693094153177E-5</v>
      </c>
      <c r="F55" s="32">
        <f t="shared" si="2"/>
        <v>9.3195987904277988</v>
      </c>
      <c r="G55" s="32">
        <f t="shared" si="3"/>
        <v>0.62130658602851996</v>
      </c>
      <c r="H55">
        <f t="shared" si="4"/>
        <v>23443.349399999999</v>
      </c>
    </row>
    <row r="56" spans="1:8" x14ac:dyDescent="0.25">
      <c r="A56" s="32">
        <v>15</v>
      </c>
      <c r="B56">
        <f t="shared" si="0"/>
        <v>15000</v>
      </c>
      <c r="C56" s="32">
        <v>2438.46</v>
      </c>
      <c r="D56" s="32">
        <v>780.29600000000005</v>
      </c>
      <c r="E56" s="32">
        <f t="shared" si="1"/>
        <v>3.261930753691797E-5</v>
      </c>
      <c r="F56" s="32">
        <f t="shared" si="2"/>
        <v>9.3328444653048024</v>
      </c>
      <c r="G56" s="32">
        <f t="shared" si="3"/>
        <v>0.62218963102032021</v>
      </c>
      <c r="H56">
        <f t="shared" si="4"/>
        <v>23921.292600000001</v>
      </c>
    </row>
    <row r="57" spans="1:8" x14ac:dyDescent="0.25">
      <c r="A57" s="32">
        <v>15</v>
      </c>
      <c r="B57">
        <f t="shared" si="0"/>
        <v>15000</v>
      </c>
      <c r="C57" s="32">
        <v>2423.08</v>
      </c>
      <c r="D57" s="32">
        <v>762.56200000000001</v>
      </c>
      <c r="E57" s="32">
        <f t="shared" si="1"/>
        <v>3.2080298405225976E-5</v>
      </c>
      <c r="F57" s="32">
        <f t="shared" si="2"/>
        <v>9.0632075253588003</v>
      </c>
      <c r="G57" s="32">
        <f t="shared" si="3"/>
        <v>0.60421383502392001</v>
      </c>
      <c r="H57">
        <f t="shared" si="4"/>
        <v>23770.414800000002</v>
      </c>
    </row>
    <row r="58" spans="1:8" x14ac:dyDescent="0.25">
      <c r="A58" s="31">
        <v>15</v>
      </c>
      <c r="B58">
        <f t="shared" si="0"/>
        <v>15000</v>
      </c>
      <c r="C58" s="31">
        <v>2538.46</v>
      </c>
      <c r="D58" s="31">
        <v>741.87199999999996</v>
      </c>
      <c r="E58" s="31">
        <f t="shared" si="1"/>
        <v>2.97913132704898E-5</v>
      </c>
      <c r="F58" s="31">
        <f t="shared" si="2"/>
        <v>9.2371568078735997</v>
      </c>
      <c r="G58" s="31">
        <f t="shared" si="3"/>
        <v>0.61581045385823996</v>
      </c>
      <c r="H58">
        <f t="shared" si="4"/>
        <v>24902.292600000001</v>
      </c>
    </row>
    <row r="59" spans="1:8" x14ac:dyDescent="0.25">
      <c r="A59">
        <v>12.5</v>
      </c>
      <c r="B59">
        <f t="shared" si="0"/>
        <v>12500</v>
      </c>
      <c r="C59">
        <v>1530.77</v>
      </c>
      <c r="D59">
        <v>774.38400000000001</v>
      </c>
      <c r="E59">
        <f t="shared" si="1"/>
        <v>5.1567659609016491E-5</v>
      </c>
      <c r="F59">
        <f t="shared" si="2"/>
        <v>5.8144056178103991</v>
      </c>
      <c r="G59">
        <f t="shared" si="3"/>
        <v>0.46515244942483192</v>
      </c>
      <c r="H59">
        <f t="shared" si="4"/>
        <v>15016.853700000001</v>
      </c>
    </row>
    <row r="60" spans="1:8" x14ac:dyDescent="0.25">
      <c r="A60">
        <v>12.5</v>
      </c>
      <c r="B60">
        <f t="shared" si="0"/>
        <v>12500</v>
      </c>
      <c r="C60">
        <v>1943.59</v>
      </c>
      <c r="D60">
        <v>727.09400000000005</v>
      </c>
      <c r="E60">
        <f t="shared" si="1"/>
        <v>3.813439823535772E-5</v>
      </c>
      <c r="F60">
        <f t="shared" si="2"/>
        <v>6.9316117376913002</v>
      </c>
      <c r="G60">
        <f t="shared" si="3"/>
        <v>0.55452893901530398</v>
      </c>
      <c r="H60">
        <f t="shared" si="4"/>
        <v>19066.617900000001</v>
      </c>
    </row>
    <row r="61" spans="1:8" x14ac:dyDescent="0.25">
      <c r="A61">
        <v>12.5</v>
      </c>
      <c r="B61">
        <f t="shared" si="0"/>
        <v>12500</v>
      </c>
      <c r="C61">
        <v>1897.44</v>
      </c>
      <c r="D61">
        <v>706.404</v>
      </c>
      <c r="E61">
        <f t="shared" si="1"/>
        <v>3.795037666072787E-5</v>
      </c>
      <c r="F61">
        <f t="shared" si="2"/>
        <v>6.5744619042528019</v>
      </c>
      <c r="G61">
        <f t="shared" si="3"/>
        <v>0.5259569523402241</v>
      </c>
      <c r="H61">
        <f t="shared" si="4"/>
        <v>18613.886400000003</v>
      </c>
    </row>
    <row r="62" spans="1:8" x14ac:dyDescent="0.25">
      <c r="A62">
        <v>12.5</v>
      </c>
      <c r="B62">
        <f t="shared" si="0"/>
        <v>12500</v>
      </c>
      <c r="C62">
        <v>1935.9</v>
      </c>
      <c r="D62">
        <v>715.27099999999996</v>
      </c>
      <c r="E62">
        <f t="shared" si="1"/>
        <v>3.7663327800764765E-5</v>
      </c>
      <c r="F62">
        <f t="shared" si="2"/>
        <v>6.7919197972544998</v>
      </c>
      <c r="G62">
        <f t="shared" si="3"/>
        <v>0.54335358378036003</v>
      </c>
      <c r="H62">
        <f t="shared" si="4"/>
        <v>18991.179</v>
      </c>
    </row>
    <row r="63" spans="1:8" x14ac:dyDescent="0.25">
      <c r="A63">
        <v>12.5</v>
      </c>
      <c r="B63">
        <f t="shared" si="0"/>
        <v>12500</v>
      </c>
      <c r="C63">
        <v>2112.8200000000002</v>
      </c>
      <c r="D63">
        <v>709.36</v>
      </c>
      <c r="E63">
        <f t="shared" si="1"/>
        <v>3.4224348439299559E-5</v>
      </c>
      <c r="F63">
        <f t="shared" si="2"/>
        <v>7.3513687264560001</v>
      </c>
      <c r="G63">
        <f t="shared" si="3"/>
        <v>0.58810949811648006</v>
      </c>
      <c r="H63">
        <f t="shared" si="4"/>
        <v>20726.764200000001</v>
      </c>
    </row>
    <row r="64" spans="1:8" x14ac:dyDescent="0.25">
      <c r="A64">
        <v>12.5</v>
      </c>
      <c r="B64">
        <f t="shared" si="0"/>
        <v>12500</v>
      </c>
      <c r="C64">
        <v>2182.0500000000002</v>
      </c>
      <c r="D64">
        <v>703.44799999999998</v>
      </c>
      <c r="E64">
        <f t="shared" si="1"/>
        <v>3.2862325571248182E-5</v>
      </c>
      <c r="F64">
        <f t="shared" si="2"/>
        <v>7.528972464702</v>
      </c>
      <c r="G64">
        <f t="shared" si="3"/>
        <v>0.60231779717615996</v>
      </c>
      <c r="H64">
        <f t="shared" si="4"/>
        <v>21405.910500000002</v>
      </c>
    </row>
    <row r="65" spans="1:8" x14ac:dyDescent="0.25">
      <c r="A65">
        <v>12.5</v>
      </c>
      <c r="B65">
        <f t="shared" si="0"/>
        <v>12500</v>
      </c>
      <c r="C65">
        <v>2223.08</v>
      </c>
      <c r="D65">
        <v>709.36</v>
      </c>
      <c r="E65">
        <f t="shared" si="1"/>
        <v>3.2526894160138591E-5</v>
      </c>
      <c r="F65">
        <f t="shared" si="2"/>
        <v>7.7350085612639985</v>
      </c>
      <c r="G65">
        <f t="shared" si="3"/>
        <v>0.61880068490111984</v>
      </c>
      <c r="H65">
        <f t="shared" si="4"/>
        <v>21808.414799999999</v>
      </c>
    </row>
    <row r="66" spans="1:8" x14ac:dyDescent="0.25">
      <c r="A66">
        <v>12.5</v>
      </c>
      <c r="B66">
        <f t="shared" si="0"/>
        <v>12500</v>
      </c>
      <c r="C66">
        <v>2264.1</v>
      </c>
      <c r="D66">
        <v>691.62599999999998</v>
      </c>
      <c r="E66">
        <f t="shared" si="1"/>
        <v>3.1139146094599561E-5</v>
      </c>
      <c r="F66">
        <f t="shared" si="2"/>
        <v>7.6807906424729993</v>
      </c>
      <c r="G66">
        <f t="shared" si="3"/>
        <v>0.61446325139783997</v>
      </c>
      <c r="H66">
        <f t="shared" si="4"/>
        <v>22210.821</v>
      </c>
    </row>
    <row r="67" spans="1:8" x14ac:dyDescent="0.25">
      <c r="A67">
        <v>12.5</v>
      </c>
      <c r="B67">
        <f t="shared" si="0"/>
        <v>12500</v>
      </c>
      <c r="C67">
        <v>2307.69</v>
      </c>
      <c r="D67">
        <v>682.75900000000001</v>
      </c>
      <c r="E67">
        <f t="shared" si="1"/>
        <v>3.0159279224858564E-5</v>
      </c>
      <c r="F67">
        <f t="shared" si="2"/>
        <v>7.7282989524625503</v>
      </c>
      <c r="G67">
        <f t="shared" si="3"/>
        <v>0.61826391619700405</v>
      </c>
      <c r="H67">
        <f t="shared" si="4"/>
        <v>22638.438900000001</v>
      </c>
    </row>
    <row r="68" spans="1:8" x14ac:dyDescent="0.25">
      <c r="A68" s="32">
        <v>12.5</v>
      </c>
      <c r="B68">
        <f t="shared" si="0"/>
        <v>12500</v>
      </c>
      <c r="C68" s="32">
        <v>2248.7199999999998</v>
      </c>
      <c r="D68" s="32">
        <v>665.02499999999998</v>
      </c>
      <c r="E68" s="32">
        <f t="shared" si="1"/>
        <v>3.014626982357779E-5</v>
      </c>
      <c r="F68" s="32">
        <f t="shared" si="2"/>
        <v>7.3352068632899989</v>
      </c>
      <c r="G68" s="32">
        <f t="shared" si="3"/>
        <v>0.58681654906319991</v>
      </c>
      <c r="H68">
        <f t="shared" si="4"/>
        <v>22059.943199999998</v>
      </c>
    </row>
    <row r="69" spans="1:8" x14ac:dyDescent="0.25">
      <c r="A69" s="32">
        <v>12.5</v>
      </c>
      <c r="B69">
        <f t="shared" si="0"/>
        <v>12500</v>
      </c>
      <c r="C69" s="32">
        <v>2379.4899999999998</v>
      </c>
      <c r="D69" s="32">
        <v>656.15800000000002</v>
      </c>
      <c r="E69" s="32">
        <f t="shared" si="1"/>
        <v>2.8109656388262541E-5</v>
      </c>
      <c r="F69" s="32">
        <f t="shared" si="2"/>
        <v>7.6582814641550998</v>
      </c>
      <c r="G69" s="32">
        <f t="shared" si="3"/>
        <v>0.61266251713240794</v>
      </c>
      <c r="H69">
        <f t="shared" si="4"/>
        <v>23342.796899999998</v>
      </c>
    </row>
    <row r="70" spans="1:8" x14ac:dyDescent="0.25">
      <c r="A70">
        <v>12.5</v>
      </c>
      <c r="B70">
        <f t="shared" si="0"/>
        <v>12500</v>
      </c>
      <c r="C70">
        <v>2474.36</v>
      </c>
      <c r="D70">
        <v>617.73400000000004</v>
      </c>
      <c r="E70">
        <f t="shared" si="1"/>
        <v>2.5448934959925552E-5</v>
      </c>
      <c r="F70">
        <f t="shared" si="2"/>
        <v>7.4972743526772012</v>
      </c>
      <c r="G70">
        <f t="shared" si="3"/>
        <v>0.59978194821417607</v>
      </c>
      <c r="H70">
        <f t="shared" si="4"/>
        <v>24273.471600000001</v>
      </c>
    </row>
    <row r="71" spans="1:8" x14ac:dyDescent="0.25">
      <c r="A71" s="33">
        <v>10</v>
      </c>
      <c r="B71">
        <f t="shared" si="0"/>
        <v>10000</v>
      </c>
      <c r="C71" s="33">
        <v>1538.46</v>
      </c>
      <c r="D71" s="33">
        <v>641.37900000000002</v>
      </c>
      <c r="E71" s="33">
        <f t="shared" si="1"/>
        <v>4.2497122007825375E-5</v>
      </c>
      <c r="F71" s="33">
        <f t="shared" si="2"/>
        <v>4.8399397677477012</v>
      </c>
      <c r="G71" s="33">
        <f t="shared" si="3"/>
        <v>0.48399397677477013</v>
      </c>
      <c r="H71">
        <f t="shared" si="4"/>
        <v>15092.292600000001</v>
      </c>
    </row>
    <row r="72" spans="1:8" x14ac:dyDescent="0.25">
      <c r="A72" s="32">
        <v>10</v>
      </c>
      <c r="B72">
        <f t="shared" si="0"/>
        <v>10000</v>
      </c>
      <c r="C72" s="32">
        <v>1569.23</v>
      </c>
      <c r="D72" s="32">
        <v>623.64499999999998</v>
      </c>
      <c r="E72" s="32">
        <f t="shared" si="1"/>
        <v>4.051182753797786E-5</v>
      </c>
      <c r="F72" s="32">
        <f t="shared" si="2"/>
        <v>4.8002411846317496</v>
      </c>
      <c r="G72" s="32">
        <f t="shared" si="3"/>
        <v>0.48002411846317494</v>
      </c>
      <c r="H72">
        <f t="shared" si="4"/>
        <v>15394.1463</v>
      </c>
    </row>
    <row r="73" spans="1:8" x14ac:dyDescent="0.25">
      <c r="A73" s="32">
        <v>10</v>
      </c>
      <c r="B73">
        <f t="shared" si="0"/>
        <v>10000</v>
      </c>
      <c r="C73" s="32">
        <v>1766.67</v>
      </c>
      <c r="D73" s="32">
        <v>626.601</v>
      </c>
      <c r="E73" s="32">
        <f t="shared" si="1"/>
        <v>3.6154856484691756E-5</v>
      </c>
      <c r="F73" s="32">
        <f t="shared" si="2"/>
        <v>5.4298212104263515</v>
      </c>
      <c r="G73" s="32">
        <f t="shared" si="3"/>
        <v>0.5429821210426351</v>
      </c>
      <c r="H73">
        <f t="shared" si="4"/>
        <v>17331.032700000003</v>
      </c>
    </row>
    <row r="74" spans="1:8" x14ac:dyDescent="0.25">
      <c r="A74" s="32">
        <v>10</v>
      </c>
      <c r="B74">
        <f t="shared" si="0"/>
        <v>10000</v>
      </c>
      <c r="C74" s="32">
        <v>1915.38</v>
      </c>
      <c r="D74" s="32">
        <v>602.95600000000002</v>
      </c>
      <c r="E74" s="32">
        <f t="shared" si="1"/>
        <v>3.2089405073193186E-5</v>
      </c>
      <c r="F74" s="32">
        <f t="shared" si="2"/>
        <v>5.6647347793884011</v>
      </c>
      <c r="G74" s="32">
        <f t="shared" si="3"/>
        <v>0.56647347793884006</v>
      </c>
      <c r="H74">
        <f t="shared" si="4"/>
        <v>18789.877800000002</v>
      </c>
    </row>
    <row r="75" spans="1:8" x14ac:dyDescent="0.25">
      <c r="A75" s="32">
        <v>10</v>
      </c>
      <c r="B75">
        <f t="shared" si="0"/>
        <v>10000</v>
      </c>
      <c r="C75" s="32">
        <v>1966.67</v>
      </c>
      <c r="D75" s="32">
        <v>614.77800000000002</v>
      </c>
      <c r="E75" s="32">
        <f t="shared" si="1"/>
        <v>3.1865285751576007E-5</v>
      </c>
      <c r="F75" s="32">
        <f t="shared" si="2"/>
        <v>5.9304660286203017</v>
      </c>
      <c r="G75" s="32">
        <f t="shared" si="3"/>
        <v>0.59304660286203015</v>
      </c>
      <c r="H75">
        <f t="shared" si="4"/>
        <v>19293.032700000003</v>
      </c>
    </row>
    <row r="76" spans="1:8" x14ac:dyDescent="0.25">
      <c r="A76" s="32">
        <v>10</v>
      </c>
      <c r="B76">
        <f t="shared" si="0"/>
        <v>10000</v>
      </c>
      <c r="C76" s="32">
        <v>1948.72</v>
      </c>
      <c r="D76" s="32">
        <v>602.95600000000002</v>
      </c>
      <c r="E76" s="32">
        <f t="shared" si="1"/>
        <v>3.1540398153194286E-5</v>
      </c>
      <c r="F76" s="32">
        <f t="shared" si="2"/>
        <v>5.7633378020496018</v>
      </c>
      <c r="G76" s="32">
        <f t="shared" si="3"/>
        <v>0.57633378020496018</v>
      </c>
      <c r="H76">
        <f t="shared" si="4"/>
        <v>19116.943200000002</v>
      </c>
    </row>
    <row r="77" spans="1:8" x14ac:dyDescent="0.25">
      <c r="A77" s="32">
        <v>10</v>
      </c>
      <c r="B77">
        <f t="shared" si="0"/>
        <v>10000</v>
      </c>
      <c r="C77" s="32">
        <v>2048.7199999999998</v>
      </c>
      <c r="D77" s="32">
        <v>588.17700000000002</v>
      </c>
      <c r="E77" s="32">
        <f t="shared" si="1"/>
        <v>2.9265532007275258E-5</v>
      </c>
      <c r="F77" s="32">
        <f t="shared" si="2"/>
        <v>5.9105739687732006</v>
      </c>
      <c r="G77" s="32">
        <f t="shared" si="3"/>
        <v>0.59105739687732006</v>
      </c>
      <c r="H77">
        <f t="shared" si="4"/>
        <v>20097.943199999998</v>
      </c>
    </row>
    <row r="78" spans="1:8" x14ac:dyDescent="0.25">
      <c r="A78" s="32">
        <v>10</v>
      </c>
      <c r="B78">
        <f t="shared" si="0"/>
        <v>10000</v>
      </c>
      <c r="C78" s="32">
        <v>2079.4899999999998</v>
      </c>
      <c r="D78" s="32">
        <v>573.399</v>
      </c>
      <c r="E78" s="32">
        <f t="shared" si="1"/>
        <v>2.8108073958324558E-5</v>
      </c>
      <c r="F78" s="32">
        <f t="shared" si="2"/>
        <v>5.8486115713315483</v>
      </c>
      <c r="G78" s="32">
        <f t="shared" si="3"/>
        <v>0.58486115713315479</v>
      </c>
      <c r="H78">
        <f t="shared" si="4"/>
        <v>20399.796899999998</v>
      </c>
    </row>
    <row r="79" spans="1:8" x14ac:dyDescent="0.25">
      <c r="A79" s="32">
        <v>10</v>
      </c>
      <c r="B79">
        <f t="shared" si="0"/>
        <v>10000</v>
      </c>
      <c r="C79" s="32">
        <v>2187.1799999999998</v>
      </c>
      <c r="D79" s="32">
        <v>549.75400000000002</v>
      </c>
      <c r="E79" s="32">
        <f t="shared" si="1"/>
        <v>2.5622108422205167E-5</v>
      </c>
      <c r="F79" s="32">
        <f t="shared" si="2"/>
        <v>5.8978257279965991</v>
      </c>
      <c r="G79" s="32">
        <f t="shared" si="3"/>
        <v>0.58978257279965995</v>
      </c>
      <c r="H79">
        <f t="shared" si="4"/>
        <v>21456.235799999999</v>
      </c>
    </row>
    <row r="80" spans="1:8" x14ac:dyDescent="0.25">
      <c r="A80" s="32">
        <v>10</v>
      </c>
      <c r="B80">
        <f t="shared" si="0"/>
        <v>10000</v>
      </c>
      <c r="C80" s="32">
        <v>2302.56</v>
      </c>
      <c r="D80" s="32">
        <v>523.15300000000002</v>
      </c>
      <c r="E80" s="32">
        <f t="shared" si="1"/>
        <v>2.3160544048264391E-5</v>
      </c>
      <c r="F80" s="32">
        <f t="shared" si="2"/>
        <v>5.9085196970903997</v>
      </c>
      <c r="G80" s="32">
        <f t="shared" si="3"/>
        <v>0.59085196970903997</v>
      </c>
      <c r="H80">
        <f t="shared" si="4"/>
        <v>22588.113600000001</v>
      </c>
    </row>
    <row r="81" spans="1:8" x14ac:dyDescent="0.25">
      <c r="A81" s="31">
        <v>10</v>
      </c>
      <c r="B81">
        <f t="shared" si="0"/>
        <v>10000</v>
      </c>
      <c r="C81" s="31">
        <v>2407.69</v>
      </c>
      <c r="D81" s="31">
        <v>496.55200000000002</v>
      </c>
      <c r="E81" s="31">
        <f t="shared" si="1"/>
        <v>2.1023022693396836E-5</v>
      </c>
      <c r="F81" s="31">
        <f t="shared" si="2"/>
        <v>5.8641398123363997</v>
      </c>
      <c r="G81" s="31">
        <f t="shared" si="3"/>
        <v>0.58641398123363997</v>
      </c>
      <c r="H81">
        <f t="shared" si="4"/>
        <v>23619.438900000001</v>
      </c>
    </row>
    <row r="82" spans="1:8" x14ac:dyDescent="0.25">
      <c r="A82" s="34">
        <v>7.5</v>
      </c>
      <c r="B82">
        <f t="shared" si="0"/>
        <v>7500</v>
      </c>
      <c r="C82">
        <v>1555.76</v>
      </c>
      <c r="D82">
        <v>498.99</v>
      </c>
      <c r="E82" s="32">
        <f t="shared" si="1"/>
        <v>3.2694916584226645E-5</v>
      </c>
      <c r="F82" s="32">
        <f t="shared" si="2"/>
        <v>3.8077940871719997</v>
      </c>
      <c r="G82" s="32">
        <f t="shared" si="3"/>
        <v>0.50770587828960001</v>
      </c>
      <c r="H82">
        <f t="shared" si="4"/>
        <v>15262.0056</v>
      </c>
    </row>
    <row r="83" spans="1:8" x14ac:dyDescent="0.25">
      <c r="A83" s="34">
        <v>7.5</v>
      </c>
      <c r="B83">
        <f t="shared" si="0"/>
        <v>7500</v>
      </c>
      <c r="C83">
        <v>1600</v>
      </c>
      <c r="D83">
        <v>494.94900000000001</v>
      </c>
      <c r="E83" s="32">
        <f t="shared" si="1"/>
        <v>3.153344801223242E-5</v>
      </c>
      <c r="F83" s="32">
        <f t="shared" si="2"/>
        <v>3.8843597520000004</v>
      </c>
      <c r="G83" s="32">
        <f t="shared" si="3"/>
        <v>0.51791463360000001</v>
      </c>
      <c r="H83">
        <f t="shared" si="4"/>
        <v>15696</v>
      </c>
    </row>
    <row r="84" spans="1:8" x14ac:dyDescent="0.25">
      <c r="A84" s="34">
        <v>7.5</v>
      </c>
      <c r="B84">
        <f t="shared" si="0"/>
        <v>7500</v>
      </c>
      <c r="C84">
        <v>1640.55</v>
      </c>
      <c r="D84">
        <v>490.90899999999999</v>
      </c>
      <c r="E84" s="32">
        <f t="shared" si="1"/>
        <v>3.0502997257545617E-5</v>
      </c>
      <c r="F84" s="32">
        <f t="shared" si="2"/>
        <v>3.9502945275547501</v>
      </c>
      <c r="G84" s="32">
        <f t="shared" si="3"/>
        <v>0.52670593700730006</v>
      </c>
      <c r="H84">
        <f t="shared" si="4"/>
        <v>16093.7955</v>
      </c>
    </row>
    <row r="85" spans="1:8" x14ac:dyDescent="0.25">
      <c r="A85" s="34">
        <v>7.5</v>
      </c>
      <c r="B85">
        <f t="shared" si="0"/>
        <v>7500</v>
      </c>
      <c r="C85" s="32">
        <v>1677.42</v>
      </c>
      <c r="D85" s="32">
        <v>488.88900000000001</v>
      </c>
      <c r="E85" s="32">
        <f t="shared" si="1"/>
        <v>2.9709780386852287E-5</v>
      </c>
      <c r="F85" s="32">
        <f t="shared" si="2"/>
        <v>4.0224540741939006</v>
      </c>
      <c r="G85" s="32">
        <f t="shared" si="3"/>
        <v>0.53632720989252003</v>
      </c>
      <c r="H85">
        <f t="shared" si="4"/>
        <v>16455.4902</v>
      </c>
    </row>
    <row r="86" spans="1:8" x14ac:dyDescent="0.25">
      <c r="A86" s="34">
        <v>7.5</v>
      </c>
      <c r="B86">
        <f t="shared" si="0"/>
        <v>7500</v>
      </c>
      <c r="C86">
        <v>1725.35</v>
      </c>
      <c r="D86">
        <v>482.82799999999997</v>
      </c>
      <c r="E86" s="32">
        <f t="shared" si="1"/>
        <v>2.8526351683227446E-5</v>
      </c>
      <c r="F86" s="32">
        <f t="shared" si="2"/>
        <v>4.0860969564689995</v>
      </c>
      <c r="G86" s="32">
        <f t="shared" si="3"/>
        <v>0.54481292752919996</v>
      </c>
      <c r="H86">
        <f t="shared" si="4"/>
        <v>16925.683499999999</v>
      </c>
    </row>
    <row r="87" spans="1:8" x14ac:dyDescent="0.25">
      <c r="A87" s="34">
        <v>7.5</v>
      </c>
      <c r="B87">
        <f t="shared" si="0"/>
        <v>7500</v>
      </c>
      <c r="C87" s="32">
        <v>1784.33</v>
      </c>
      <c r="D87" s="32">
        <v>476.76799999999997</v>
      </c>
      <c r="E87" s="32">
        <f t="shared" si="1"/>
        <v>2.7237228468724039E-5</v>
      </c>
      <c r="F87" s="32">
        <f t="shared" si="2"/>
        <v>4.1727396398832006</v>
      </c>
      <c r="G87" s="32">
        <f t="shared" si="3"/>
        <v>0.55636528531776008</v>
      </c>
      <c r="H87">
        <f t="shared" si="4"/>
        <v>17504.277300000002</v>
      </c>
    </row>
    <row r="88" spans="1:8" x14ac:dyDescent="0.25">
      <c r="A88" s="34">
        <v>7.5</v>
      </c>
      <c r="B88">
        <f t="shared" si="0"/>
        <v>7500</v>
      </c>
      <c r="C88">
        <v>1847</v>
      </c>
      <c r="D88">
        <v>468.68700000000001</v>
      </c>
      <c r="E88" s="32">
        <f t="shared" si="1"/>
        <v>2.586705609062717E-5</v>
      </c>
      <c r="F88" s="32">
        <f t="shared" si="2"/>
        <v>4.2460862805450006</v>
      </c>
      <c r="G88" s="32">
        <f t="shared" si="3"/>
        <v>0.56614483740600008</v>
      </c>
      <c r="H88">
        <f t="shared" si="4"/>
        <v>18119.07</v>
      </c>
    </row>
    <row r="89" spans="1:8" x14ac:dyDescent="0.25">
      <c r="A89" s="34">
        <v>7.5</v>
      </c>
      <c r="B89">
        <f t="shared" si="0"/>
        <v>7500</v>
      </c>
      <c r="C89">
        <v>1896.77</v>
      </c>
      <c r="D89">
        <v>460.60599999999999</v>
      </c>
      <c r="E89" s="32">
        <f t="shared" si="1"/>
        <v>2.4754029916741821E-5</v>
      </c>
      <c r="F89" s="32">
        <f t="shared" si="2"/>
        <v>4.2853201670511005</v>
      </c>
      <c r="G89" s="32">
        <f t="shared" si="3"/>
        <v>0.57137602227348006</v>
      </c>
      <c r="H89">
        <f t="shared" si="4"/>
        <v>18607.313700000002</v>
      </c>
    </row>
    <row r="90" spans="1:8" x14ac:dyDescent="0.25">
      <c r="A90" s="34">
        <v>7.5</v>
      </c>
      <c r="B90">
        <f t="shared" si="0"/>
        <v>7500</v>
      </c>
      <c r="C90" s="32">
        <v>1950.23</v>
      </c>
      <c r="D90" s="32">
        <v>452.52499999999998</v>
      </c>
      <c r="E90" s="32">
        <f t="shared" si="1"/>
        <v>2.3653081970315496E-5</v>
      </c>
      <c r="F90" s="32">
        <f t="shared" si="2"/>
        <v>4.3287990098287494</v>
      </c>
      <c r="G90" s="32">
        <f t="shared" si="3"/>
        <v>0.57717320131049987</v>
      </c>
      <c r="H90">
        <f t="shared" si="4"/>
        <v>19131.756300000001</v>
      </c>
    </row>
    <row r="91" spans="1:8" x14ac:dyDescent="0.25">
      <c r="A91" s="34">
        <v>7.5</v>
      </c>
      <c r="B91">
        <f t="shared" si="0"/>
        <v>7500</v>
      </c>
      <c r="C91">
        <v>2005.53</v>
      </c>
      <c r="D91">
        <v>444.44400000000002</v>
      </c>
      <c r="E91" s="32">
        <f t="shared" si="1"/>
        <v>2.2590137657755511E-5</v>
      </c>
      <c r="F91" s="32">
        <f t="shared" si="2"/>
        <v>4.3720510279445994</v>
      </c>
      <c r="G91" s="32">
        <f t="shared" si="3"/>
        <v>0.58294013705927994</v>
      </c>
      <c r="H91">
        <f t="shared" si="4"/>
        <v>19674.249299999999</v>
      </c>
    </row>
    <row r="92" spans="1:8" x14ac:dyDescent="0.25">
      <c r="A92" s="34">
        <v>7.5</v>
      </c>
      <c r="B92">
        <f t="shared" si="0"/>
        <v>7500</v>
      </c>
      <c r="C92">
        <v>2070.0500000000002</v>
      </c>
      <c r="D92">
        <v>434.34300000000002</v>
      </c>
      <c r="E92" s="32">
        <f t="shared" si="1"/>
        <v>2.1388630790655159E-5</v>
      </c>
      <c r="F92" s="32">
        <f t="shared" si="2"/>
        <v>4.4101430216707511</v>
      </c>
      <c r="G92" s="32">
        <f t="shared" si="3"/>
        <v>0.58801906955610017</v>
      </c>
      <c r="H92">
        <f t="shared" si="4"/>
        <v>20307.190500000004</v>
      </c>
    </row>
    <row r="93" spans="1:8" x14ac:dyDescent="0.25">
      <c r="A93" s="34">
        <v>7.5</v>
      </c>
      <c r="B93">
        <f t="shared" si="0"/>
        <v>7500</v>
      </c>
      <c r="C93">
        <v>2119.8200000000002</v>
      </c>
      <c r="D93">
        <v>426.26299999999998</v>
      </c>
      <c r="E93" s="32">
        <f t="shared" si="1"/>
        <v>2.0497912950526416E-5</v>
      </c>
      <c r="F93" s="32">
        <f t="shared" si="2"/>
        <v>4.4321620841973006</v>
      </c>
      <c r="G93" s="32">
        <f t="shared" si="3"/>
        <v>0.59095494455964004</v>
      </c>
      <c r="H93">
        <f t="shared" si="4"/>
        <v>20795.434200000003</v>
      </c>
    </row>
    <row r="94" spans="1:8" x14ac:dyDescent="0.25">
      <c r="A94" s="34">
        <v>7.5</v>
      </c>
      <c r="B94">
        <f t="shared" si="0"/>
        <v>7500</v>
      </c>
      <c r="C94">
        <v>2158.5300000000002</v>
      </c>
      <c r="D94">
        <v>418.18200000000002</v>
      </c>
      <c r="E94" s="32">
        <f t="shared" si="1"/>
        <v>1.9748687558928955E-5</v>
      </c>
      <c r="F94" s="32">
        <f t="shared" si="2"/>
        <v>4.4275394150162999</v>
      </c>
      <c r="G94" s="32">
        <f t="shared" si="3"/>
        <v>0.59033858866884004</v>
      </c>
      <c r="H94">
        <f t="shared" si="4"/>
        <v>21175.179300000003</v>
      </c>
    </row>
    <row r="95" spans="1:8" x14ac:dyDescent="0.25">
      <c r="A95" s="34">
        <v>7.5</v>
      </c>
      <c r="B95">
        <f t="shared" si="0"/>
        <v>7500</v>
      </c>
      <c r="C95" s="32">
        <v>2213.8200000000002</v>
      </c>
      <c r="D95" s="32">
        <v>408.08100000000002</v>
      </c>
      <c r="E95" s="32">
        <f t="shared" si="1"/>
        <v>1.879035827122902E-5</v>
      </c>
      <c r="F95" s="32">
        <f t="shared" si="2"/>
        <v>4.4312646985551005</v>
      </c>
      <c r="G95" s="32">
        <f t="shared" si="3"/>
        <v>0.59083529314068006</v>
      </c>
      <c r="H95">
        <f t="shared" si="4"/>
        <v>21717.574200000003</v>
      </c>
    </row>
    <row r="96" spans="1:8" x14ac:dyDescent="0.25">
      <c r="A96" s="34">
        <v>7.5</v>
      </c>
      <c r="B96">
        <f t="shared" si="0"/>
        <v>7500</v>
      </c>
      <c r="C96">
        <v>2261.75</v>
      </c>
      <c r="D96">
        <v>400</v>
      </c>
      <c r="E96" s="32">
        <f t="shared" si="1"/>
        <v>1.8027951663005302E-5</v>
      </c>
      <c r="F96" s="32">
        <f t="shared" si="2"/>
        <v>4.4375535000000008</v>
      </c>
      <c r="G96" s="32">
        <f t="shared" si="3"/>
        <v>0.59167380000000014</v>
      </c>
      <c r="H96">
        <f t="shared" si="4"/>
        <v>22187.767500000002</v>
      </c>
    </row>
    <row r="97" spans="1:8" x14ac:dyDescent="0.25">
      <c r="A97" s="34">
        <v>7.5</v>
      </c>
      <c r="B97">
        <f t="shared" ref="B97:B114" si="5">A97*1000</f>
        <v>7500</v>
      </c>
      <c r="C97">
        <v>2309.6799999999998</v>
      </c>
      <c r="D97">
        <v>385.85899999999998</v>
      </c>
      <c r="E97" s="32">
        <f t="shared" ref="E97:E114" si="6">D97/1000/(C97*9.81)</f>
        <v>1.702973199600557E-5</v>
      </c>
      <c r="F97" s="32">
        <f t="shared" ref="F97:F114" si="7">0.5*E97*(C97*9.81)^2/1000</f>
        <v>4.3713890481636</v>
      </c>
      <c r="G97" s="32">
        <f t="shared" ref="G97:G114" si="8">F97/A97</f>
        <v>0.58285187308847997</v>
      </c>
      <c r="H97">
        <f t="shared" ref="H97:H114" si="9">C97*9.81</f>
        <v>22657.960800000001</v>
      </c>
    </row>
    <row r="98" spans="1:8" x14ac:dyDescent="0.25">
      <c r="A98" s="34">
        <v>7.5</v>
      </c>
      <c r="B98">
        <f t="shared" si="5"/>
        <v>7500</v>
      </c>
      <c r="C98">
        <v>2350.23</v>
      </c>
      <c r="D98">
        <v>375.75799999999998</v>
      </c>
      <c r="E98" s="32">
        <f t="shared" si="6"/>
        <v>1.6297795444689012E-5</v>
      </c>
      <c r="F98" s="32">
        <f t="shared" si="7"/>
        <v>4.3316924378876998</v>
      </c>
      <c r="G98" s="32">
        <f t="shared" si="8"/>
        <v>0.57755899171836</v>
      </c>
      <c r="H98">
        <f t="shared" si="9"/>
        <v>23055.756300000001</v>
      </c>
    </row>
    <row r="99" spans="1:8" x14ac:dyDescent="0.25">
      <c r="A99" s="35">
        <v>7.5</v>
      </c>
      <c r="B99">
        <f t="shared" si="5"/>
        <v>7500</v>
      </c>
      <c r="C99" s="31">
        <v>2379.7199999999998</v>
      </c>
      <c r="D99" s="31">
        <v>369.697</v>
      </c>
      <c r="E99" s="31">
        <f t="shared" si="6"/>
        <v>1.583620293484703E-5</v>
      </c>
      <c r="F99" s="31">
        <f t="shared" si="7"/>
        <v>4.3152980664401994</v>
      </c>
      <c r="G99" s="31">
        <f t="shared" si="8"/>
        <v>0.57537307552535988</v>
      </c>
      <c r="H99">
        <f t="shared" si="9"/>
        <v>23345.053199999998</v>
      </c>
    </row>
    <row r="100" spans="1:8" x14ac:dyDescent="0.25">
      <c r="A100" s="34">
        <v>5</v>
      </c>
      <c r="B100">
        <f t="shared" si="5"/>
        <v>5000</v>
      </c>
      <c r="C100">
        <v>1502.3</v>
      </c>
      <c r="D100">
        <v>349.495</v>
      </c>
      <c r="E100" s="32">
        <f t="shared" si="6"/>
        <v>2.3714572076808085E-5</v>
      </c>
      <c r="F100" s="32">
        <f t="shared" si="7"/>
        <v>2.5753522903424999</v>
      </c>
      <c r="G100" s="32">
        <f t="shared" si="8"/>
        <v>0.51507045806849994</v>
      </c>
      <c r="H100">
        <f t="shared" si="9"/>
        <v>14737.563</v>
      </c>
    </row>
    <row r="101" spans="1:8" x14ac:dyDescent="0.25">
      <c r="A101" s="34">
        <v>5</v>
      </c>
      <c r="B101">
        <f t="shared" si="5"/>
        <v>5000</v>
      </c>
      <c r="C101">
        <v>1563.13</v>
      </c>
      <c r="D101">
        <v>341.41399999999999</v>
      </c>
      <c r="E101" s="32">
        <f t="shared" si="6"/>
        <v>2.2264719093599888E-5</v>
      </c>
      <c r="F101" s="32">
        <f t="shared" si="7"/>
        <v>2.6176732548470998</v>
      </c>
      <c r="G101" s="32">
        <f t="shared" si="8"/>
        <v>0.52353465096941998</v>
      </c>
      <c r="H101">
        <f t="shared" si="9"/>
        <v>15334.305300000002</v>
      </c>
    </row>
    <row r="102" spans="1:8" x14ac:dyDescent="0.25">
      <c r="A102" s="34">
        <v>5</v>
      </c>
      <c r="B102">
        <f t="shared" si="5"/>
        <v>5000</v>
      </c>
      <c r="C102">
        <v>1618.43</v>
      </c>
      <c r="D102">
        <v>335.35399999999998</v>
      </c>
      <c r="E102" s="32">
        <f t="shared" si="6"/>
        <v>2.1122268713333718E-5</v>
      </c>
      <c r="F102" s="32">
        <f t="shared" si="7"/>
        <v>2.6621739085491005</v>
      </c>
      <c r="G102" s="32">
        <f t="shared" si="8"/>
        <v>0.53243478170982006</v>
      </c>
      <c r="H102">
        <f t="shared" si="9"/>
        <v>15876.798300000002</v>
      </c>
    </row>
    <row r="103" spans="1:8" x14ac:dyDescent="0.25">
      <c r="A103" s="34">
        <v>5</v>
      </c>
      <c r="B103">
        <f t="shared" si="5"/>
        <v>5000</v>
      </c>
      <c r="C103">
        <v>1664.52</v>
      </c>
      <c r="D103">
        <v>329.29300000000001</v>
      </c>
      <c r="E103" s="32">
        <f t="shared" si="6"/>
        <v>2.0166218738052654E-5</v>
      </c>
      <c r="F103" s="32">
        <f t="shared" si="7"/>
        <v>2.6885030172858007</v>
      </c>
      <c r="G103" s="32">
        <f t="shared" si="8"/>
        <v>0.53770060345716009</v>
      </c>
      <c r="H103">
        <f t="shared" si="9"/>
        <v>16328.941200000001</v>
      </c>
    </row>
    <row r="104" spans="1:8" x14ac:dyDescent="0.25">
      <c r="A104" s="34">
        <v>5</v>
      </c>
      <c r="B104">
        <f t="shared" si="5"/>
        <v>5000</v>
      </c>
      <c r="C104" s="32">
        <v>1716.13</v>
      </c>
      <c r="D104" s="32">
        <v>321.21199999999999</v>
      </c>
      <c r="E104" s="32">
        <f t="shared" si="6"/>
        <v>1.9079745205580822E-5</v>
      </c>
      <c r="F104" s="32">
        <f t="shared" si="7"/>
        <v>2.7038398005918003</v>
      </c>
      <c r="G104" s="32">
        <f t="shared" si="8"/>
        <v>0.54076796011836004</v>
      </c>
      <c r="H104">
        <f t="shared" si="9"/>
        <v>16835.2353</v>
      </c>
    </row>
    <row r="105" spans="1:8" x14ac:dyDescent="0.25">
      <c r="A105" s="34">
        <v>5</v>
      </c>
      <c r="B105">
        <f t="shared" si="5"/>
        <v>5000</v>
      </c>
      <c r="C105">
        <v>1776.96</v>
      </c>
      <c r="D105">
        <v>311.11099999999999</v>
      </c>
      <c r="E105" s="32">
        <f t="shared" si="6"/>
        <v>1.7847143172097693E-5</v>
      </c>
      <c r="F105" s="32">
        <f t="shared" si="7"/>
        <v>2.7116399915568001</v>
      </c>
      <c r="G105" s="32">
        <f t="shared" si="8"/>
        <v>0.54232799831136003</v>
      </c>
      <c r="H105">
        <f t="shared" si="9"/>
        <v>17431.977600000002</v>
      </c>
    </row>
    <row r="106" spans="1:8" x14ac:dyDescent="0.25">
      <c r="A106" s="34">
        <v>5</v>
      </c>
      <c r="B106">
        <f t="shared" si="5"/>
        <v>5000</v>
      </c>
      <c r="C106">
        <v>1834.1</v>
      </c>
      <c r="D106">
        <v>305.05099999999999</v>
      </c>
      <c r="E106" s="32">
        <f t="shared" si="6"/>
        <v>1.6954322298692882E-5</v>
      </c>
      <c r="F106" s="32">
        <f t="shared" si="7"/>
        <v>2.7443182617854998</v>
      </c>
      <c r="G106" s="32">
        <f t="shared" si="8"/>
        <v>0.5488636523571</v>
      </c>
      <c r="H106">
        <f t="shared" si="9"/>
        <v>17992.521000000001</v>
      </c>
    </row>
    <row r="107" spans="1:8" x14ac:dyDescent="0.25">
      <c r="A107" s="34">
        <v>5</v>
      </c>
      <c r="B107">
        <f t="shared" si="5"/>
        <v>5000</v>
      </c>
      <c r="C107">
        <v>1896.77</v>
      </c>
      <c r="D107">
        <v>296.97000000000003</v>
      </c>
      <c r="E107" s="32">
        <f t="shared" si="6"/>
        <v>1.5959853463426048E-5</v>
      </c>
      <c r="F107" s="32">
        <f t="shared" si="7"/>
        <v>2.7629069747444999</v>
      </c>
      <c r="G107" s="32">
        <f t="shared" si="8"/>
        <v>0.55258139494890002</v>
      </c>
      <c r="H107">
        <f t="shared" si="9"/>
        <v>18607.313700000002</v>
      </c>
    </row>
    <row r="108" spans="1:8" x14ac:dyDescent="0.25">
      <c r="A108" s="34">
        <v>5</v>
      </c>
      <c r="B108">
        <f t="shared" si="5"/>
        <v>5000</v>
      </c>
      <c r="C108">
        <v>1961.29</v>
      </c>
      <c r="D108">
        <v>284.84800000000001</v>
      </c>
      <c r="E108" s="32">
        <f t="shared" si="6"/>
        <v>1.4804793464560597E-5</v>
      </c>
      <c r="F108" s="32">
        <f t="shared" si="7"/>
        <v>2.7402740638776</v>
      </c>
      <c r="G108" s="32">
        <f t="shared" si="8"/>
        <v>0.54805481277552004</v>
      </c>
      <c r="H108">
        <f t="shared" si="9"/>
        <v>19240.2549</v>
      </c>
    </row>
    <row r="109" spans="1:8" x14ac:dyDescent="0.25">
      <c r="A109" s="34">
        <v>5</v>
      </c>
      <c r="B109">
        <f t="shared" si="5"/>
        <v>5000</v>
      </c>
      <c r="C109">
        <v>2016.59</v>
      </c>
      <c r="D109">
        <v>276.76799999999997</v>
      </c>
      <c r="E109" s="32">
        <f t="shared" si="6"/>
        <v>1.3990371883574374E-5</v>
      </c>
      <c r="F109" s="32">
        <f t="shared" si="7"/>
        <v>2.7376157853935998</v>
      </c>
      <c r="G109" s="32">
        <f t="shared" si="8"/>
        <v>0.54752315707872001</v>
      </c>
      <c r="H109">
        <f t="shared" si="9"/>
        <v>19782.747899999998</v>
      </c>
    </row>
    <row r="110" spans="1:8" x14ac:dyDescent="0.25">
      <c r="A110" s="34">
        <v>5</v>
      </c>
      <c r="B110">
        <f t="shared" si="5"/>
        <v>5000</v>
      </c>
      <c r="C110" s="32">
        <v>2064.52</v>
      </c>
      <c r="D110" s="32">
        <v>270.70699999999999</v>
      </c>
      <c r="E110" s="32">
        <f t="shared" si="6"/>
        <v>1.3366305531958981E-5</v>
      </c>
      <c r="F110" s="32">
        <f t="shared" si="7"/>
        <v>2.7413064767141999</v>
      </c>
      <c r="G110" s="32">
        <f t="shared" si="8"/>
        <v>0.54826129534283996</v>
      </c>
      <c r="H110">
        <f t="shared" si="9"/>
        <v>20252.941200000001</v>
      </c>
    </row>
    <row r="111" spans="1:8" x14ac:dyDescent="0.25">
      <c r="A111" s="34">
        <v>5</v>
      </c>
      <c r="B111">
        <f t="shared" si="5"/>
        <v>5000</v>
      </c>
      <c r="C111">
        <v>2117.9699999999998</v>
      </c>
      <c r="D111">
        <v>262.62599999999998</v>
      </c>
      <c r="E111" s="32">
        <f t="shared" si="6"/>
        <v>1.2640053363659526E-5</v>
      </c>
      <c r="F111" s="32">
        <f t="shared" si="7"/>
        <v>2.7283277171240998</v>
      </c>
      <c r="G111" s="32">
        <f t="shared" si="8"/>
        <v>0.54566554342481999</v>
      </c>
      <c r="H111">
        <f t="shared" si="9"/>
        <v>20777.2857</v>
      </c>
    </row>
    <row r="112" spans="1:8" x14ac:dyDescent="0.25">
      <c r="A112" s="34">
        <v>5</v>
      </c>
      <c r="B112">
        <f t="shared" si="5"/>
        <v>5000</v>
      </c>
      <c r="C112">
        <v>2176.96</v>
      </c>
      <c r="D112">
        <v>252.52500000000001</v>
      </c>
      <c r="E112" s="32">
        <f t="shared" si="6"/>
        <v>1.1824558197701049E-5</v>
      </c>
      <c r="F112" s="32">
        <f t="shared" si="7"/>
        <v>2.6964591217200002</v>
      </c>
      <c r="G112" s="32">
        <f t="shared" si="8"/>
        <v>0.53929182434400003</v>
      </c>
      <c r="H112">
        <f t="shared" si="9"/>
        <v>21355.977600000002</v>
      </c>
    </row>
    <row r="113" spans="1:8" x14ac:dyDescent="0.25">
      <c r="A113" s="34">
        <v>5</v>
      </c>
      <c r="B113">
        <f t="shared" si="5"/>
        <v>5000</v>
      </c>
      <c r="C113">
        <v>2217.5100000000002</v>
      </c>
      <c r="D113">
        <v>244.44399999999999</v>
      </c>
      <c r="E113" s="32">
        <f t="shared" si="6"/>
        <v>1.1236855274545453E-5</v>
      </c>
      <c r="F113" s="32">
        <f t="shared" si="7"/>
        <v>2.6587896558282003</v>
      </c>
      <c r="G113" s="32">
        <f t="shared" si="8"/>
        <v>0.53175793116564007</v>
      </c>
      <c r="H113">
        <f t="shared" si="9"/>
        <v>21753.773100000002</v>
      </c>
    </row>
    <row r="114" spans="1:8" x14ac:dyDescent="0.25">
      <c r="A114" s="34">
        <v>5</v>
      </c>
      <c r="B114">
        <f t="shared" si="5"/>
        <v>5000</v>
      </c>
      <c r="C114">
        <v>2267.2800000000002</v>
      </c>
      <c r="D114">
        <v>234.34299999999999</v>
      </c>
      <c r="E114" s="32">
        <f t="shared" si="6"/>
        <v>1.0536049950290476E-5</v>
      </c>
      <c r="F114" s="32">
        <f t="shared" si="7"/>
        <v>2.6061304714812006</v>
      </c>
      <c r="G114" s="32">
        <f t="shared" si="8"/>
        <v>0.52122609429624012</v>
      </c>
      <c r="H114">
        <f t="shared" si="9"/>
        <v>22242.016800000005</v>
      </c>
    </row>
  </sheetData>
  <mergeCells count="3">
    <mergeCell ref="A31:H31"/>
    <mergeCell ref="A1:G1"/>
    <mergeCell ref="K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H7" sqref="H7"/>
    </sheetView>
  </sheetViews>
  <sheetFormatPr defaultRowHeight="15" x14ac:dyDescent="0.25"/>
  <sheetData>
    <row r="1" spans="1:16" x14ac:dyDescent="0.25">
      <c r="A1" s="38" t="s">
        <v>10</v>
      </c>
      <c r="B1" s="38"/>
      <c r="C1" s="38"/>
      <c r="D1" s="38"/>
      <c r="E1" s="38"/>
      <c r="F1" s="38"/>
      <c r="G1" s="38"/>
      <c r="J1" s="37" t="s">
        <v>11</v>
      </c>
      <c r="K1" s="37"/>
      <c r="L1" s="37"/>
      <c r="M1" s="37"/>
      <c r="N1" s="37"/>
      <c r="O1" s="37"/>
      <c r="P1" s="37"/>
    </row>
    <row r="2" spans="1:16" x14ac:dyDescent="0.25">
      <c r="A2" s="39" t="s">
        <v>7</v>
      </c>
      <c r="B2" s="40" t="s">
        <v>1</v>
      </c>
      <c r="C2" s="40" t="s">
        <v>8</v>
      </c>
      <c r="D2" s="40" t="s">
        <v>12</v>
      </c>
      <c r="E2" s="40" t="s">
        <v>13</v>
      </c>
      <c r="F2" s="40" t="s">
        <v>14</v>
      </c>
      <c r="G2" s="40" t="s">
        <v>0</v>
      </c>
      <c r="J2" s="46" t="s">
        <v>7</v>
      </c>
      <c r="K2" s="19" t="s">
        <v>1</v>
      </c>
      <c r="L2" s="20" t="s">
        <v>8</v>
      </c>
      <c r="M2" s="19" t="s">
        <v>12</v>
      </c>
      <c r="N2" s="19" t="s">
        <v>13</v>
      </c>
      <c r="O2" s="19" t="s">
        <v>14</v>
      </c>
      <c r="P2" s="19" t="s">
        <v>0</v>
      </c>
    </row>
    <row r="3" spans="1:16" x14ac:dyDescent="0.25">
      <c r="A3" s="41">
        <v>11.610300000000001</v>
      </c>
      <c r="B3" s="42">
        <v>6630.97</v>
      </c>
      <c r="C3" s="42">
        <f t="shared" ref="C3:C37" si="0">B3*9.81</f>
        <v>65049.815700000006</v>
      </c>
      <c r="D3" s="42">
        <v>0.73124100000000003</v>
      </c>
      <c r="E3" s="42">
        <f t="shared" ref="E3:E37" si="1">D3*A3*1000</f>
        <v>8489.9273823000003</v>
      </c>
      <c r="F3" s="43">
        <f t="shared" ref="F3:F37" si="2">2*E3/(C3*C3)</f>
        <v>4.0127474767734228E-6</v>
      </c>
      <c r="G3" s="42">
        <f t="shared" ref="G3:G37" si="3">A3*1000</f>
        <v>11610.300000000001</v>
      </c>
      <c r="J3" s="47">
        <v>36.994100000000003</v>
      </c>
      <c r="K3" s="48">
        <v>9174.2999999999993</v>
      </c>
      <c r="L3" s="49">
        <v>90000</v>
      </c>
      <c r="M3" s="50">
        <v>0.77380000000000004</v>
      </c>
      <c r="N3" s="51">
        <v>28626.034580000003</v>
      </c>
      <c r="O3" s="48">
        <v>7.0679999999999999E-6</v>
      </c>
      <c r="P3" s="51">
        <v>36994.100000000006</v>
      </c>
    </row>
    <row r="4" spans="1:16" x14ac:dyDescent="0.25">
      <c r="A4" s="41">
        <v>12.0875</v>
      </c>
      <c r="B4" s="42">
        <v>6788.54</v>
      </c>
      <c r="C4" s="42">
        <f t="shared" si="0"/>
        <v>66595.577400000009</v>
      </c>
      <c r="D4" s="42">
        <v>0.73669799999999996</v>
      </c>
      <c r="E4" s="42">
        <f t="shared" si="1"/>
        <v>8904.8370749999995</v>
      </c>
      <c r="F4" s="43">
        <f t="shared" si="2"/>
        <v>4.0157363901941963E-6</v>
      </c>
      <c r="G4" s="42">
        <f t="shared" si="3"/>
        <v>12087.5</v>
      </c>
      <c r="J4" s="47">
        <v>34.632199999999997</v>
      </c>
      <c r="K4" s="51">
        <v>9167.1200000000008</v>
      </c>
      <c r="L4" s="49">
        <f>K4*9.81</f>
        <v>89929.44720000001</v>
      </c>
      <c r="M4" s="50">
        <v>0.77353300000000003</v>
      </c>
      <c r="N4" s="51">
        <f>M4*J4*1000</f>
        <v>26789.1495626</v>
      </c>
      <c r="O4" s="52">
        <f>2*N4/(L4*L4)</f>
        <v>6.6249876796979094E-6</v>
      </c>
      <c r="P4" s="51">
        <f t="shared" ref="P4" si="4">J4*1000</f>
        <v>34632.199999999997</v>
      </c>
    </row>
    <row r="5" spans="1:16" x14ac:dyDescent="0.25">
      <c r="A5" s="41">
        <v>12.326000000000001</v>
      </c>
      <c r="B5" s="42">
        <v>6871.08</v>
      </c>
      <c r="C5" s="42">
        <f t="shared" si="0"/>
        <v>67405.294800000003</v>
      </c>
      <c r="D5" s="42">
        <v>0.73669799999999996</v>
      </c>
      <c r="E5" s="42">
        <f t="shared" si="1"/>
        <v>9080.5395479999988</v>
      </c>
      <c r="F5" s="43">
        <f t="shared" si="2"/>
        <v>3.9971792568953508E-6</v>
      </c>
      <c r="G5" s="42">
        <f t="shared" si="3"/>
        <v>12326</v>
      </c>
      <c r="J5" s="53">
        <v>32.980499999999999</v>
      </c>
      <c r="K5" s="17">
        <v>8664.6</v>
      </c>
      <c r="L5" s="54">
        <v>85000</v>
      </c>
      <c r="M5" s="55">
        <v>0.77370000000000005</v>
      </c>
      <c r="N5" s="56">
        <v>25517.012849999999</v>
      </c>
      <c r="O5" s="17">
        <v>7.063E-6</v>
      </c>
      <c r="P5" s="56">
        <v>32980.5</v>
      </c>
    </row>
    <row r="6" spans="1:16" x14ac:dyDescent="0.25">
      <c r="A6" s="41">
        <v>12.8429</v>
      </c>
      <c r="B6" s="42">
        <v>7028.65</v>
      </c>
      <c r="C6" s="42">
        <f t="shared" si="0"/>
        <v>68951.056500000006</v>
      </c>
      <c r="D6" s="42">
        <v>0.74079099999999998</v>
      </c>
      <c r="E6" s="42">
        <f t="shared" si="1"/>
        <v>9513.9047339000008</v>
      </c>
      <c r="F6" s="43">
        <f t="shared" si="2"/>
        <v>4.0022751647573575E-6</v>
      </c>
      <c r="G6" s="42">
        <f t="shared" si="3"/>
        <v>12842.9</v>
      </c>
      <c r="J6" s="53">
        <v>31.172599999999999</v>
      </c>
      <c r="K6" s="17">
        <v>8664.6</v>
      </c>
      <c r="L6" s="54">
        <v>85000</v>
      </c>
      <c r="M6" s="55">
        <v>0.7722</v>
      </c>
      <c r="N6" s="56">
        <v>24071.481719999996</v>
      </c>
      <c r="O6" s="17">
        <v>6.6619999999999999E-6</v>
      </c>
      <c r="P6" s="56">
        <v>31172.6</v>
      </c>
    </row>
    <row r="7" spans="1:16" x14ac:dyDescent="0.25">
      <c r="A7" s="41">
        <v>13.3598</v>
      </c>
      <c r="B7" s="42">
        <v>7178.72</v>
      </c>
      <c r="C7" s="42">
        <f t="shared" si="0"/>
        <v>70423.243200000012</v>
      </c>
      <c r="D7" s="42">
        <v>0.74351999999999996</v>
      </c>
      <c r="E7" s="42">
        <f t="shared" si="1"/>
        <v>9933.278495999999</v>
      </c>
      <c r="F7" s="43">
        <f t="shared" si="2"/>
        <v>4.0058120070806755E-6</v>
      </c>
      <c r="G7" s="42">
        <f t="shared" si="3"/>
        <v>13359.8</v>
      </c>
      <c r="J7" s="53">
        <v>19.0214</v>
      </c>
      <c r="K7" s="17">
        <v>8664.6</v>
      </c>
      <c r="L7" s="54">
        <v>85000</v>
      </c>
      <c r="M7" s="55">
        <v>0.75800000000000001</v>
      </c>
      <c r="N7" s="56">
        <v>14418.2212</v>
      </c>
      <c r="O7" s="17">
        <v>3.9899999999999999E-6</v>
      </c>
      <c r="P7" s="56">
        <v>19021.400000000001</v>
      </c>
    </row>
    <row r="8" spans="1:16" x14ac:dyDescent="0.25">
      <c r="A8" s="41">
        <v>14.3141</v>
      </c>
      <c r="B8" s="42">
        <v>7456.34</v>
      </c>
      <c r="C8" s="42">
        <f t="shared" si="0"/>
        <v>73146.695400000011</v>
      </c>
      <c r="D8" s="42">
        <v>0.74761299999999997</v>
      </c>
      <c r="E8" s="42">
        <f t="shared" si="1"/>
        <v>10701.4072433</v>
      </c>
      <c r="F8" s="43">
        <f t="shared" si="2"/>
        <v>4.0001977958872136E-6</v>
      </c>
      <c r="G8" s="42">
        <f t="shared" si="3"/>
        <v>14314.1</v>
      </c>
      <c r="J8" s="57">
        <v>29.6843</v>
      </c>
      <c r="K8" s="13">
        <v>8154.9</v>
      </c>
      <c r="L8" s="58">
        <v>80000</v>
      </c>
      <c r="M8" s="59">
        <v>0.7611</v>
      </c>
      <c r="N8" s="44">
        <v>22592.720730000001</v>
      </c>
      <c r="O8" s="13">
        <v>7.0600000000000002E-6</v>
      </c>
      <c r="P8" s="44">
        <v>29684.3</v>
      </c>
    </row>
    <row r="9" spans="1:16" x14ac:dyDescent="0.25">
      <c r="A9" s="41">
        <v>14.831</v>
      </c>
      <c r="B9" s="42">
        <v>7598.91</v>
      </c>
      <c r="C9" s="42">
        <f t="shared" si="0"/>
        <v>74545.307100000005</v>
      </c>
      <c r="D9" s="42">
        <v>0.75034100000000004</v>
      </c>
      <c r="E9" s="42">
        <f t="shared" si="1"/>
        <v>11128.307371000001</v>
      </c>
      <c r="F9" s="43">
        <f t="shared" si="2"/>
        <v>4.005147289004789E-6</v>
      </c>
      <c r="G9" s="42">
        <f t="shared" si="3"/>
        <v>14831</v>
      </c>
      <c r="J9" s="57">
        <v>27.618200000000002</v>
      </c>
      <c r="K9" s="13">
        <v>8154.9</v>
      </c>
      <c r="L9" s="58">
        <v>80000</v>
      </c>
      <c r="M9" s="59">
        <v>0.7671</v>
      </c>
      <c r="N9" s="44">
        <v>21185.92122</v>
      </c>
      <c r="O9" s="13">
        <v>6.6200000000000001E-6</v>
      </c>
      <c r="P9" s="44">
        <v>27618.2</v>
      </c>
    </row>
    <row r="10" spans="1:16" x14ac:dyDescent="0.25">
      <c r="A10" s="41">
        <v>15.824999999999999</v>
      </c>
      <c r="B10" s="42">
        <v>7854.02</v>
      </c>
      <c r="C10" s="42">
        <f t="shared" si="0"/>
        <v>77047.936200000011</v>
      </c>
      <c r="D10" s="42">
        <v>0.75170499999999996</v>
      </c>
      <c r="E10" s="42">
        <f t="shared" si="1"/>
        <v>11895.731624999999</v>
      </c>
      <c r="F10" s="43">
        <f t="shared" si="2"/>
        <v>4.0077362508264532E-6</v>
      </c>
      <c r="G10" s="42">
        <f t="shared" si="3"/>
        <v>15825</v>
      </c>
      <c r="J10" s="57">
        <v>16.948599999999999</v>
      </c>
      <c r="K10" s="13">
        <v>8154.9</v>
      </c>
      <c r="L10" s="58">
        <v>80000</v>
      </c>
      <c r="M10" s="59">
        <v>0.75539999999999996</v>
      </c>
      <c r="N10" s="44">
        <v>12802.972439999998</v>
      </c>
      <c r="O10" s="13">
        <v>4.0010000000000003E-6</v>
      </c>
      <c r="P10" s="44">
        <v>16948.599999999999</v>
      </c>
    </row>
    <row r="11" spans="1:16" x14ac:dyDescent="0.25">
      <c r="A11" s="41">
        <v>17.057700000000001</v>
      </c>
      <c r="B11" s="42">
        <v>8184.17</v>
      </c>
      <c r="C11" s="42">
        <f t="shared" si="0"/>
        <v>80286.707699999999</v>
      </c>
      <c r="D11" s="42">
        <v>0.75579799999999997</v>
      </c>
      <c r="E11" s="42">
        <f t="shared" si="1"/>
        <v>12892.175544600001</v>
      </c>
      <c r="F11" s="43">
        <f t="shared" si="2"/>
        <v>4.0000821221903446E-6</v>
      </c>
      <c r="G11" s="42">
        <f t="shared" si="3"/>
        <v>17057.7</v>
      </c>
      <c r="J11" s="60">
        <v>24.7072</v>
      </c>
      <c r="K11" s="61">
        <v>7645.3</v>
      </c>
      <c r="L11" s="62">
        <v>75000</v>
      </c>
      <c r="M11" s="63">
        <v>0.75390000000000001</v>
      </c>
      <c r="N11" s="64">
        <v>18626.758080000003</v>
      </c>
      <c r="O11" s="61">
        <v>6.6229999999999999E-6</v>
      </c>
      <c r="P11" s="64">
        <v>24707.200000000001</v>
      </c>
    </row>
    <row r="12" spans="1:16" x14ac:dyDescent="0.25">
      <c r="A12" s="41">
        <v>17.6541</v>
      </c>
      <c r="B12" s="42">
        <v>8326.74</v>
      </c>
      <c r="C12" s="42">
        <f t="shared" si="0"/>
        <v>81685.319400000008</v>
      </c>
      <c r="D12" s="42">
        <v>0.75579799999999997</v>
      </c>
      <c r="E12" s="42">
        <f t="shared" si="1"/>
        <v>13342.933471799999</v>
      </c>
      <c r="F12" s="43">
        <f t="shared" si="2"/>
        <v>3.9993857349420179E-6</v>
      </c>
      <c r="G12" s="42">
        <f t="shared" si="3"/>
        <v>17654.099999999999</v>
      </c>
      <c r="J12" s="60">
        <v>15.0116</v>
      </c>
      <c r="K12" s="61">
        <v>7645.3</v>
      </c>
      <c r="L12" s="62">
        <v>75000</v>
      </c>
      <c r="M12" s="63">
        <v>0.75060000000000004</v>
      </c>
      <c r="N12" s="64">
        <v>11267.70696</v>
      </c>
      <c r="O12" s="61">
        <v>4.0060000000000003E-6</v>
      </c>
      <c r="P12" s="64">
        <v>15011.6</v>
      </c>
    </row>
    <row r="13" spans="1:16" x14ac:dyDescent="0.25">
      <c r="A13" s="41">
        <v>19.324100000000001</v>
      </c>
      <c r="B13" s="42">
        <v>8739.43</v>
      </c>
      <c r="C13" s="42">
        <f t="shared" si="0"/>
        <v>85733.808300000004</v>
      </c>
      <c r="D13" s="42">
        <v>0.75852699999999995</v>
      </c>
      <c r="E13" s="42">
        <f t="shared" si="1"/>
        <v>14657.851600700002</v>
      </c>
      <c r="F13" s="43">
        <f t="shared" si="2"/>
        <v>3.9883759159284216E-6</v>
      </c>
      <c r="G13" s="42">
        <f t="shared" si="3"/>
        <v>19324.100000000002</v>
      </c>
      <c r="J13" s="65">
        <v>13.2112</v>
      </c>
      <c r="K13" s="66">
        <v>7135.6</v>
      </c>
      <c r="L13" s="67">
        <v>70000</v>
      </c>
      <c r="M13" s="68">
        <v>0.74270000000000003</v>
      </c>
      <c r="N13" s="69">
        <v>9811.9582400000018</v>
      </c>
      <c r="O13" s="66">
        <v>4.0049999999999998E-6</v>
      </c>
      <c r="P13" s="69">
        <v>13211.2</v>
      </c>
    </row>
    <row r="14" spans="1:16" x14ac:dyDescent="0.25">
      <c r="A14" s="41">
        <v>19.841000000000001</v>
      </c>
      <c r="B14" s="42">
        <v>8844.4699999999993</v>
      </c>
      <c r="C14" s="42">
        <f t="shared" si="0"/>
        <v>86764.250700000004</v>
      </c>
      <c r="D14" s="42">
        <v>0.75852699999999995</v>
      </c>
      <c r="E14" s="42">
        <f t="shared" si="1"/>
        <v>15049.934207</v>
      </c>
      <c r="F14" s="43">
        <f t="shared" si="2"/>
        <v>3.9983697759369445E-6</v>
      </c>
      <c r="G14" s="42">
        <f t="shared" si="3"/>
        <v>19841</v>
      </c>
      <c r="J14" s="70">
        <v>11.610300000000001</v>
      </c>
      <c r="K14" s="71">
        <v>6630.97</v>
      </c>
      <c r="L14" s="72">
        <f>K14*9.81</f>
        <v>65049.815700000006</v>
      </c>
      <c r="M14" s="73">
        <v>0.73124100000000003</v>
      </c>
      <c r="N14" s="74">
        <f t="shared" ref="N14:N15" si="5">M14*J14*1000</f>
        <v>8489.9273823000003</v>
      </c>
      <c r="O14" s="75">
        <f>2*N14/(L14*L14)</f>
        <v>4.0127474767734228E-6</v>
      </c>
      <c r="P14" s="74">
        <f t="shared" ref="P14:P15" si="6">J14*1000</f>
        <v>11610.300000000001</v>
      </c>
    </row>
    <row r="15" spans="1:16" x14ac:dyDescent="0.25">
      <c r="A15" s="41">
        <v>20.357900000000001</v>
      </c>
      <c r="B15" s="42">
        <v>8964.5300000000007</v>
      </c>
      <c r="C15" s="42">
        <f t="shared" si="0"/>
        <v>87942.039300000004</v>
      </c>
      <c r="D15" s="42">
        <v>0.75989099999999998</v>
      </c>
      <c r="E15" s="42">
        <f t="shared" si="1"/>
        <v>15469.784988900001</v>
      </c>
      <c r="F15" s="43">
        <f t="shared" si="2"/>
        <v>4.0005638717765541E-6</v>
      </c>
      <c r="G15" s="42">
        <f t="shared" si="3"/>
        <v>20357.900000000001</v>
      </c>
      <c r="J15" s="76">
        <v>10.1226</v>
      </c>
      <c r="K15" s="77">
        <v>6116.2</v>
      </c>
      <c r="L15" s="77">
        <v>60000</v>
      </c>
      <c r="M15" s="77">
        <v>0.72250000000000003</v>
      </c>
      <c r="N15" s="77">
        <f t="shared" si="5"/>
        <v>7313.5785000000005</v>
      </c>
      <c r="O15" s="78">
        <v>4.0028E-6</v>
      </c>
      <c r="P15" s="77">
        <f t="shared" si="6"/>
        <v>10122.6</v>
      </c>
    </row>
    <row r="16" spans="1:16" x14ac:dyDescent="0.25">
      <c r="A16" s="41">
        <v>20.795200000000001</v>
      </c>
      <c r="B16" s="42">
        <v>9069.58</v>
      </c>
      <c r="C16" s="42">
        <f t="shared" si="0"/>
        <v>88972.579800000007</v>
      </c>
      <c r="D16" s="42">
        <v>0.75989099999999998</v>
      </c>
      <c r="E16" s="42">
        <f t="shared" si="1"/>
        <v>15802.085323200001</v>
      </c>
      <c r="F16" s="43">
        <f t="shared" si="2"/>
        <v>3.9923814723623876E-6</v>
      </c>
      <c r="G16" s="42">
        <f t="shared" si="3"/>
        <v>20795.2</v>
      </c>
    </row>
    <row r="17" spans="1:7" x14ac:dyDescent="0.25">
      <c r="A17" s="44">
        <v>23.8171</v>
      </c>
      <c r="B17" s="13">
        <v>7471.35</v>
      </c>
      <c r="C17" s="13">
        <f t="shared" si="0"/>
        <v>73293.943500000008</v>
      </c>
      <c r="D17" s="13">
        <v>0.75034100000000004</v>
      </c>
      <c r="E17" s="13">
        <f t="shared" si="1"/>
        <v>17870.9466311</v>
      </c>
      <c r="F17" s="14">
        <f t="shared" si="2"/>
        <v>6.6533654006527782E-6</v>
      </c>
      <c r="G17" s="13">
        <f t="shared" si="3"/>
        <v>23817.1</v>
      </c>
    </row>
    <row r="18" spans="1:7" x14ac:dyDescent="0.25">
      <c r="A18" s="44">
        <v>24.532800000000002</v>
      </c>
      <c r="B18" s="13">
        <v>7613.92</v>
      </c>
      <c r="C18" s="13">
        <f t="shared" si="0"/>
        <v>74692.555200000003</v>
      </c>
      <c r="D18" s="13">
        <v>0.75307000000000002</v>
      </c>
      <c r="E18" s="13">
        <f t="shared" si="1"/>
        <v>18474.915696</v>
      </c>
      <c r="F18" s="14">
        <f t="shared" si="2"/>
        <v>6.6230468557759035E-6</v>
      </c>
      <c r="G18" s="13">
        <f t="shared" si="3"/>
        <v>24532.800000000003</v>
      </c>
    </row>
    <row r="19" spans="1:7" x14ac:dyDescent="0.25">
      <c r="A19" s="44">
        <v>25.367799999999999</v>
      </c>
      <c r="B19" s="13">
        <v>7763.98</v>
      </c>
      <c r="C19" s="13">
        <f t="shared" si="0"/>
        <v>76164.643800000005</v>
      </c>
      <c r="D19" s="13">
        <v>0.757162</v>
      </c>
      <c r="E19" s="13">
        <f t="shared" si="1"/>
        <v>19207.534183600001</v>
      </c>
      <c r="F19" s="14">
        <f t="shared" si="2"/>
        <v>6.6220854382428829E-6</v>
      </c>
      <c r="G19" s="13">
        <f t="shared" si="3"/>
        <v>25367.8</v>
      </c>
    </row>
    <row r="20" spans="1:7" x14ac:dyDescent="0.25">
      <c r="A20" s="44">
        <v>26.441400000000002</v>
      </c>
      <c r="B20" s="13">
        <v>7966.58</v>
      </c>
      <c r="C20" s="13">
        <f t="shared" si="0"/>
        <v>78152.149799999999</v>
      </c>
      <c r="D20" s="13">
        <v>0.763984</v>
      </c>
      <c r="E20" s="13">
        <f t="shared" si="1"/>
        <v>20200.806537600001</v>
      </c>
      <c r="F20" s="14">
        <f t="shared" si="2"/>
        <v>6.6148019692889606E-6</v>
      </c>
      <c r="G20" s="13">
        <f t="shared" si="3"/>
        <v>26441.4</v>
      </c>
    </row>
    <row r="21" spans="1:7" x14ac:dyDescent="0.25">
      <c r="A21" s="44">
        <v>27.1968</v>
      </c>
      <c r="B21" s="13">
        <v>8094.13</v>
      </c>
      <c r="C21" s="13">
        <f t="shared" si="0"/>
        <v>79403.415300000008</v>
      </c>
      <c r="D21" s="13">
        <v>0.76671199999999995</v>
      </c>
      <c r="E21" s="13">
        <f t="shared" si="1"/>
        <v>20852.112921600001</v>
      </c>
      <c r="F21" s="14">
        <f t="shared" si="2"/>
        <v>6.6145712420791203E-6</v>
      </c>
      <c r="G21" s="13">
        <f t="shared" si="3"/>
        <v>27196.799999999999</v>
      </c>
    </row>
    <row r="22" spans="1:7" x14ac:dyDescent="0.25">
      <c r="A22" s="44">
        <v>28.5487</v>
      </c>
      <c r="B22" s="13">
        <v>8289.2199999999993</v>
      </c>
      <c r="C22" s="13">
        <f t="shared" si="0"/>
        <v>81317.248200000002</v>
      </c>
      <c r="D22" s="13">
        <v>0.76807599999999998</v>
      </c>
      <c r="E22" s="13">
        <f t="shared" si="1"/>
        <v>21927.571301200001</v>
      </c>
      <c r="F22" s="14">
        <f t="shared" si="2"/>
        <v>6.6321628319196806E-6</v>
      </c>
      <c r="G22" s="13">
        <f t="shared" si="3"/>
        <v>28548.7</v>
      </c>
    </row>
    <row r="23" spans="1:7" x14ac:dyDescent="0.25">
      <c r="A23" s="44">
        <v>29.343900000000001</v>
      </c>
      <c r="B23" s="13">
        <v>8386.77</v>
      </c>
      <c r="C23" s="13">
        <f t="shared" si="0"/>
        <v>82274.213700000008</v>
      </c>
      <c r="D23" s="13">
        <v>0.77216899999999999</v>
      </c>
      <c r="E23" s="13">
        <f t="shared" si="1"/>
        <v>22658.4499191</v>
      </c>
      <c r="F23" s="14">
        <f t="shared" si="2"/>
        <v>6.6947245197888987E-6</v>
      </c>
      <c r="G23" s="13">
        <f t="shared" si="3"/>
        <v>29343.9</v>
      </c>
    </row>
    <row r="24" spans="1:7" x14ac:dyDescent="0.25">
      <c r="A24" s="44">
        <v>30.616299999999999</v>
      </c>
      <c r="B24" s="13">
        <v>8581.86</v>
      </c>
      <c r="C24" s="13">
        <f t="shared" si="0"/>
        <v>84188.046600000016</v>
      </c>
      <c r="D24" s="13">
        <v>0.77216899999999999</v>
      </c>
      <c r="E24" s="13">
        <f t="shared" si="1"/>
        <v>23640.957754700001</v>
      </c>
      <c r="F24" s="14">
        <f t="shared" si="2"/>
        <v>6.6710500199489315E-6</v>
      </c>
      <c r="G24" s="13">
        <f t="shared" si="3"/>
        <v>30616.3</v>
      </c>
    </row>
    <row r="25" spans="1:7" x14ac:dyDescent="0.25">
      <c r="A25" s="44">
        <v>32.683900000000001</v>
      </c>
      <c r="B25" s="13">
        <v>8889.5</v>
      </c>
      <c r="C25" s="13">
        <f t="shared" si="0"/>
        <v>87205.99500000001</v>
      </c>
      <c r="D25" s="13">
        <v>0.77216899999999999</v>
      </c>
      <c r="E25" s="13">
        <f t="shared" si="1"/>
        <v>25237.494379100001</v>
      </c>
      <c r="F25" s="14">
        <f t="shared" si="2"/>
        <v>6.6371792624384134E-6</v>
      </c>
      <c r="G25" s="13">
        <f t="shared" si="3"/>
        <v>32683.9</v>
      </c>
    </row>
    <row r="26" spans="1:7" x14ac:dyDescent="0.25">
      <c r="A26" s="44">
        <v>33.916499999999999</v>
      </c>
      <c r="B26" s="13">
        <v>9069.58</v>
      </c>
      <c r="C26" s="13">
        <f t="shared" si="0"/>
        <v>88972.579800000007</v>
      </c>
      <c r="D26" s="13">
        <v>0.77626200000000001</v>
      </c>
      <c r="E26" s="13">
        <f t="shared" si="1"/>
        <v>26328.090122999998</v>
      </c>
      <c r="F26" s="14">
        <f t="shared" si="2"/>
        <v>6.6517663371575013E-6</v>
      </c>
      <c r="G26" s="13">
        <f t="shared" si="3"/>
        <v>33916.5</v>
      </c>
    </row>
    <row r="27" spans="1:7" x14ac:dyDescent="0.25">
      <c r="A27" s="44">
        <v>34.632199999999997</v>
      </c>
      <c r="B27" s="13">
        <v>9167.1200000000008</v>
      </c>
      <c r="C27" s="13">
        <f t="shared" si="0"/>
        <v>89929.44720000001</v>
      </c>
      <c r="D27" s="13">
        <v>0.77353300000000003</v>
      </c>
      <c r="E27" s="13">
        <f t="shared" si="1"/>
        <v>26789.1495626</v>
      </c>
      <c r="F27" s="14">
        <f t="shared" si="2"/>
        <v>6.6249876796979094E-6</v>
      </c>
      <c r="G27" s="13">
        <f t="shared" si="3"/>
        <v>34632.199999999997</v>
      </c>
    </row>
    <row r="28" spans="1:7" x14ac:dyDescent="0.25">
      <c r="A28" s="45">
        <v>27.872800000000002</v>
      </c>
      <c r="B28" s="9">
        <v>7846.52</v>
      </c>
      <c r="C28" s="9">
        <f t="shared" si="0"/>
        <v>76974.361200000014</v>
      </c>
      <c r="D28" s="9">
        <v>0.75170499999999996</v>
      </c>
      <c r="E28" s="9">
        <f t="shared" si="1"/>
        <v>20952.123124000002</v>
      </c>
      <c r="F28" s="10">
        <f t="shared" si="2"/>
        <v>7.0723842174786762E-6</v>
      </c>
      <c r="G28" s="9">
        <f t="shared" si="3"/>
        <v>27872.800000000003</v>
      </c>
    </row>
    <row r="29" spans="1:7" x14ac:dyDescent="0.25">
      <c r="A29" s="45">
        <v>28.707799999999999</v>
      </c>
      <c r="B29" s="9">
        <v>7989.09</v>
      </c>
      <c r="C29" s="9">
        <f t="shared" si="0"/>
        <v>78372.972900000008</v>
      </c>
      <c r="D29" s="9">
        <v>0.75443400000000005</v>
      </c>
      <c r="E29" s="9">
        <f t="shared" si="1"/>
        <v>21658.1403852</v>
      </c>
      <c r="F29" s="10">
        <f t="shared" si="2"/>
        <v>7.0521009084513247E-6</v>
      </c>
      <c r="G29" s="9">
        <f t="shared" si="3"/>
        <v>28707.8</v>
      </c>
    </row>
    <row r="30" spans="1:7" x14ac:dyDescent="0.25">
      <c r="A30" s="45">
        <v>29.900600000000001</v>
      </c>
      <c r="B30" s="9">
        <v>8191.68</v>
      </c>
      <c r="C30" s="9">
        <f t="shared" si="0"/>
        <v>80360.380800000014</v>
      </c>
      <c r="D30" s="9">
        <v>0.76261900000000005</v>
      </c>
      <c r="E30" s="9">
        <f t="shared" si="1"/>
        <v>22802.765671400004</v>
      </c>
      <c r="F30" s="10">
        <f t="shared" si="2"/>
        <v>7.0620948771534701E-6</v>
      </c>
      <c r="G30" s="9">
        <f t="shared" si="3"/>
        <v>29900.600000000002</v>
      </c>
    </row>
    <row r="31" spans="1:7" x14ac:dyDescent="0.25">
      <c r="A31" s="45">
        <v>30.854900000000001</v>
      </c>
      <c r="B31" s="9">
        <v>8341.75</v>
      </c>
      <c r="C31" s="9">
        <f t="shared" si="0"/>
        <v>81832.567500000005</v>
      </c>
      <c r="D31" s="9">
        <v>0.76807599999999998</v>
      </c>
      <c r="E31" s="9">
        <f t="shared" si="1"/>
        <v>23698.908172399999</v>
      </c>
      <c r="F31" s="10">
        <f t="shared" si="2"/>
        <v>7.0779253691299607E-6</v>
      </c>
      <c r="G31" s="9">
        <f t="shared" si="3"/>
        <v>30854.9</v>
      </c>
    </row>
    <row r="32" spans="1:7" x14ac:dyDescent="0.25">
      <c r="A32" s="45">
        <v>31.6</v>
      </c>
      <c r="B32" s="9">
        <v>8526.3700000000008</v>
      </c>
      <c r="C32" s="9">
        <f t="shared" si="0"/>
        <v>83643.689700000017</v>
      </c>
      <c r="D32" s="9">
        <v>0.77429999999999999</v>
      </c>
      <c r="E32" s="9">
        <f t="shared" si="1"/>
        <v>24467.88</v>
      </c>
      <c r="F32" s="10">
        <f t="shared" si="2"/>
        <v>6.9945531256377803E-6</v>
      </c>
      <c r="G32" s="9">
        <f t="shared" si="3"/>
        <v>31600</v>
      </c>
    </row>
    <row r="33" spans="1:7" x14ac:dyDescent="0.25">
      <c r="A33" s="45">
        <v>32.803199999999997</v>
      </c>
      <c r="B33" s="9">
        <v>8641.8799999999992</v>
      </c>
      <c r="C33" s="9">
        <f t="shared" si="0"/>
        <v>84776.842799999999</v>
      </c>
      <c r="D33" s="9">
        <v>0.77353300000000003</v>
      </c>
      <c r="E33" s="9">
        <f t="shared" si="1"/>
        <v>25374.357705599999</v>
      </c>
      <c r="F33" s="10">
        <f t="shared" si="2"/>
        <v>7.0610709586255278E-6</v>
      </c>
      <c r="G33" s="9">
        <f t="shared" si="3"/>
        <v>32803.199999999997</v>
      </c>
    </row>
    <row r="34" spans="1:7" x14ac:dyDescent="0.25">
      <c r="A34" s="45">
        <v>34.7913</v>
      </c>
      <c r="B34" s="9">
        <v>8897</v>
      </c>
      <c r="C34" s="9">
        <f t="shared" si="0"/>
        <v>87279.57</v>
      </c>
      <c r="D34" s="9">
        <v>0.77489799999999998</v>
      </c>
      <c r="E34" s="9">
        <f t="shared" si="1"/>
        <v>26959.708787399999</v>
      </c>
      <c r="F34" s="10">
        <f t="shared" si="2"/>
        <v>7.078153822681852E-6</v>
      </c>
      <c r="G34" s="9">
        <f t="shared" si="3"/>
        <v>34791.300000000003</v>
      </c>
    </row>
    <row r="35" spans="1:7" x14ac:dyDescent="0.25">
      <c r="A35" s="45">
        <v>35.626199999999997</v>
      </c>
      <c r="B35" s="9">
        <v>9009.5499999999993</v>
      </c>
      <c r="C35" s="9">
        <f t="shared" si="0"/>
        <v>88383.685499999992</v>
      </c>
      <c r="D35" s="9">
        <v>0.77489799999999998</v>
      </c>
      <c r="E35" s="9">
        <f t="shared" si="1"/>
        <v>27606.671127599999</v>
      </c>
      <c r="F35" s="10">
        <f t="shared" si="2"/>
        <v>7.0680534147361842E-6</v>
      </c>
      <c r="G35" s="9">
        <f t="shared" si="3"/>
        <v>35626.199999999997</v>
      </c>
    </row>
    <row r="36" spans="1:7" x14ac:dyDescent="0.25">
      <c r="A36" s="45">
        <v>36.540799999999997</v>
      </c>
      <c r="B36" s="9">
        <v>9107.09</v>
      </c>
      <c r="C36" s="9">
        <f t="shared" si="0"/>
        <v>89340.55290000001</v>
      </c>
      <c r="D36" s="9">
        <v>0.77489799999999998</v>
      </c>
      <c r="E36" s="9">
        <f t="shared" si="1"/>
        <v>28315.392838399999</v>
      </c>
      <c r="F36" s="10">
        <f t="shared" si="2"/>
        <v>7.0950476290179577E-6</v>
      </c>
      <c r="G36" s="9">
        <f t="shared" si="3"/>
        <v>36540.799999999996</v>
      </c>
    </row>
    <row r="37" spans="1:7" x14ac:dyDescent="0.25">
      <c r="A37" s="45">
        <v>37.0974</v>
      </c>
      <c r="B37" s="9">
        <v>9189.6299999999992</v>
      </c>
      <c r="C37" s="9">
        <f t="shared" si="0"/>
        <v>90150.270300000004</v>
      </c>
      <c r="D37" s="9">
        <v>0.77353300000000003</v>
      </c>
      <c r="E37" s="9">
        <f t="shared" si="1"/>
        <v>28696.063114200002</v>
      </c>
      <c r="F37" s="10">
        <f t="shared" si="2"/>
        <v>7.0618460903952535E-6</v>
      </c>
      <c r="G37" s="9">
        <f t="shared" si="3"/>
        <v>37097.4</v>
      </c>
    </row>
  </sheetData>
  <mergeCells count="2">
    <mergeCell ref="A1:G1"/>
    <mergeCell ref="J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workbookViewId="0">
      <selection activeCell="D53" sqref="D53"/>
    </sheetView>
  </sheetViews>
  <sheetFormatPr defaultRowHeight="15" x14ac:dyDescent="0.25"/>
  <cols>
    <col min="1" max="1" width="8.42578125" customWidth="1"/>
    <col min="2" max="2" width="9.140625" customWidth="1"/>
    <col min="3" max="3" width="8" customWidth="1"/>
    <col min="4" max="4" width="9.5703125" customWidth="1"/>
    <col min="5" max="5" width="9.42578125" bestFit="1" customWidth="1"/>
    <col min="6" max="6" width="11.42578125" bestFit="1" customWidth="1"/>
    <col min="7" max="7" width="7.5703125" bestFit="1" customWidth="1"/>
    <col min="8" max="8" width="15.85546875" bestFit="1" customWidth="1"/>
    <col min="9" max="9" width="15.140625" bestFit="1" customWidth="1"/>
  </cols>
  <sheetData>
    <row r="1" spans="1:18" x14ac:dyDescent="0.25">
      <c r="A1" s="38" t="s">
        <v>10</v>
      </c>
      <c r="B1" s="38"/>
      <c r="C1" s="38"/>
      <c r="D1" s="38"/>
      <c r="E1" s="38"/>
      <c r="F1" s="38"/>
      <c r="G1" s="38"/>
      <c r="H1" s="38"/>
      <c r="I1" s="38"/>
      <c r="M1" s="37" t="s">
        <v>11</v>
      </c>
      <c r="N1" s="37"/>
      <c r="O1" s="37"/>
      <c r="P1" s="37"/>
      <c r="Q1" s="37"/>
      <c r="R1" s="37"/>
    </row>
    <row r="2" spans="1:18" x14ac:dyDescent="0.25">
      <c r="A2" t="s">
        <v>15</v>
      </c>
      <c r="B2" t="s">
        <v>16</v>
      </c>
      <c r="C2" t="s">
        <v>12</v>
      </c>
      <c r="D2" t="s">
        <v>7</v>
      </c>
      <c r="E2" s="42" t="s">
        <v>17</v>
      </c>
      <c r="F2" s="79" t="s">
        <v>18</v>
      </c>
      <c r="G2" s="66" t="s">
        <v>0</v>
      </c>
      <c r="H2" t="s">
        <v>19</v>
      </c>
      <c r="I2" t="s">
        <v>20</v>
      </c>
      <c r="M2" s="84" t="s">
        <v>16</v>
      </c>
      <c r="N2" s="46" t="s">
        <v>12</v>
      </c>
      <c r="O2" s="85" t="s">
        <v>7</v>
      </c>
      <c r="P2" s="86" t="s">
        <v>17</v>
      </c>
      <c r="Q2" s="87" t="s">
        <v>18</v>
      </c>
      <c r="R2" s="20" t="s">
        <v>0</v>
      </c>
    </row>
    <row r="3" spans="1:18" x14ac:dyDescent="0.25">
      <c r="A3">
        <v>236</v>
      </c>
      <c r="B3">
        <v>4190</v>
      </c>
      <c r="C3" s="80">
        <v>0.71</v>
      </c>
      <c r="D3" s="81">
        <v>7.24</v>
      </c>
      <c r="E3" s="42">
        <f>B3*9.81</f>
        <v>41103.9</v>
      </c>
      <c r="F3" s="82">
        <f>(A3/1000)/E3</f>
        <v>5.7415476390318185E-6</v>
      </c>
      <c r="G3" s="66">
        <f>D3*1000</f>
        <v>7240</v>
      </c>
      <c r="H3">
        <v>5.76</v>
      </c>
      <c r="I3" s="83">
        <f>H3/(1000000)</f>
        <v>5.7599999999999999E-6</v>
      </c>
      <c r="M3" s="88">
        <v>4077</v>
      </c>
      <c r="N3" s="89">
        <v>0.70599999999999996</v>
      </c>
      <c r="O3" s="90">
        <v>6.8963999999999999</v>
      </c>
      <c r="P3" s="91">
        <v>40000</v>
      </c>
      <c r="Q3" s="92">
        <v>5.7420000000000003E-6</v>
      </c>
      <c r="R3" s="93">
        <v>6896.4</v>
      </c>
    </row>
    <row r="4" spans="1:18" x14ac:dyDescent="0.25">
      <c r="A4">
        <v>221</v>
      </c>
      <c r="B4">
        <v>3910</v>
      </c>
      <c r="C4" s="80">
        <v>0.7</v>
      </c>
      <c r="D4" s="81">
        <v>6.3849999999999998</v>
      </c>
      <c r="E4" s="42">
        <f t="shared" ref="E4:E49" si="0">B4*9.81</f>
        <v>38357.1</v>
      </c>
      <c r="F4" s="82">
        <f t="shared" ref="F4:F49" si="1">(A4/1000)/E4</f>
        <v>5.7616451712981434E-6</v>
      </c>
      <c r="G4" s="66">
        <f t="shared" ref="G4:G49" si="2">D4*1000</f>
        <v>6385</v>
      </c>
      <c r="H4">
        <v>5.76</v>
      </c>
      <c r="I4" s="83">
        <f t="shared" ref="I4:I49" si="3">H4/(1000000)</f>
        <v>5.7599999999999999E-6</v>
      </c>
      <c r="M4" s="88">
        <v>4077.5</v>
      </c>
      <c r="N4" s="89">
        <v>0.69740000000000002</v>
      </c>
      <c r="O4" s="90">
        <v>6.194</v>
      </c>
      <c r="P4" s="91">
        <v>40000</v>
      </c>
      <c r="Q4" s="92">
        <v>5.1080000000000001E-6</v>
      </c>
      <c r="R4" s="93">
        <v>6194</v>
      </c>
    </row>
    <row r="5" spans="1:18" x14ac:dyDescent="0.25">
      <c r="A5">
        <v>208</v>
      </c>
      <c r="B5">
        <v>3690</v>
      </c>
      <c r="C5" s="80">
        <v>0.69</v>
      </c>
      <c r="D5" s="81">
        <v>5.78</v>
      </c>
      <c r="E5" s="42">
        <f t="shared" si="0"/>
        <v>36198.9</v>
      </c>
      <c r="F5" s="82">
        <f t="shared" si="1"/>
        <v>5.7460309567417787E-6</v>
      </c>
      <c r="G5" s="66">
        <f t="shared" si="2"/>
        <v>5780</v>
      </c>
      <c r="H5">
        <v>5.76</v>
      </c>
      <c r="I5" s="83">
        <f t="shared" si="3"/>
        <v>5.7599999999999999E-6</v>
      </c>
      <c r="M5" s="88">
        <v>4077.5</v>
      </c>
      <c r="N5" s="89">
        <v>0.69740000000000002</v>
      </c>
      <c r="O5" s="90">
        <v>5.4012000000000002</v>
      </c>
      <c r="P5" s="91">
        <v>40000</v>
      </c>
      <c r="Q5" s="92">
        <v>4.4458775000000002E-6</v>
      </c>
      <c r="R5" s="93">
        <v>5401.2</v>
      </c>
    </row>
    <row r="6" spans="1:18" x14ac:dyDescent="0.25">
      <c r="A6">
        <v>192</v>
      </c>
      <c r="B6">
        <v>3395</v>
      </c>
      <c r="C6" s="80">
        <v>0.68</v>
      </c>
      <c r="D6" s="81">
        <v>5</v>
      </c>
      <c r="E6" s="42">
        <f t="shared" si="0"/>
        <v>33304.950000000004</v>
      </c>
      <c r="F6" s="82">
        <f t="shared" si="1"/>
        <v>5.7649088198601098E-6</v>
      </c>
      <c r="G6" s="66">
        <f t="shared" si="2"/>
        <v>5000</v>
      </c>
      <c r="H6">
        <v>5.76</v>
      </c>
      <c r="I6" s="83">
        <f t="shared" si="3"/>
        <v>5.7599999999999999E-6</v>
      </c>
      <c r="M6" s="88">
        <v>4077.5</v>
      </c>
      <c r="N6" s="89">
        <v>0.68920000000000003</v>
      </c>
      <c r="O6" s="90">
        <v>4.8232999999999997</v>
      </c>
      <c r="P6" s="91">
        <v>40000</v>
      </c>
      <c r="Q6" s="92">
        <v>3.9269999999999998E-6</v>
      </c>
      <c r="R6" s="93">
        <v>4823.2999999999993</v>
      </c>
    </row>
    <row r="7" spans="1:18" x14ac:dyDescent="0.25">
      <c r="C7" s="80"/>
      <c r="D7" s="81"/>
      <c r="E7" s="42"/>
      <c r="F7" s="82"/>
      <c r="G7" s="66"/>
      <c r="I7" s="83"/>
      <c r="M7" s="88">
        <v>4077.5</v>
      </c>
      <c r="N7" s="89">
        <v>0.70179999999999998</v>
      </c>
      <c r="O7" s="90">
        <v>3.8149999999999999</v>
      </c>
      <c r="P7" s="91">
        <v>40000</v>
      </c>
      <c r="Q7" s="92">
        <v>3.1659999999999998E-6</v>
      </c>
      <c r="R7" s="93">
        <v>3815</v>
      </c>
    </row>
    <row r="8" spans="1:18" x14ac:dyDescent="0.25">
      <c r="A8">
        <v>208</v>
      </c>
      <c r="B8">
        <v>4150</v>
      </c>
      <c r="C8" s="80">
        <v>0.7</v>
      </c>
      <c r="D8" s="81">
        <v>6.39</v>
      </c>
      <c r="E8" s="42">
        <f t="shared" si="0"/>
        <v>40711.5</v>
      </c>
      <c r="F8" s="82">
        <f t="shared" si="1"/>
        <v>5.1091215012957025E-6</v>
      </c>
      <c r="G8" s="66">
        <f t="shared" si="2"/>
        <v>6390</v>
      </c>
      <c r="H8">
        <v>5.12</v>
      </c>
      <c r="I8" s="83">
        <f t="shared" si="3"/>
        <v>5.1200000000000001E-6</v>
      </c>
      <c r="M8" s="88">
        <v>4077.5</v>
      </c>
      <c r="N8" s="89">
        <v>0.67600000000000005</v>
      </c>
      <c r="O8" s="90">
        <v>3.2673000000000001</v>
      </c>
      <c r="P8" s="91">
        <v>40000</v>
      </c>
      <c r="Q8" s="92">
        <v>2.604E-6</v>
      </c>
      <c r="R8" s="93">
        <v>3267.3</v>
      </c>
    </row>
    <row r="9" spans="1:18" x14ac:dyDescent="0.25">
      <c r="A9">
        <v>194</v>
      </c>
      <c r="B9">
        <v>3875</v>
      </c>
      <c r="C9" s="80">
        <v>0.69</v>
      </c>
      <c r="D9" s="81">
        <v>5.6449999999999996</v>
      </c>
      <c r="E9" s="42">
        <f t="shared" si="0"/>
        <v>38013.75</v>
      </c>
      <c r="F9" s="82">
        <f t="shared" si="1"/>
        <v>5.1034165269146035E-6</v>
      </c>
      <c r="G9" s="66">
        <f t="shared" si="2"/>
        <v>5645</v>
      </c>
      <c r="H9">
        <v>5.12</v>
      </c>
      <c r="I9" s="83">
        <f t="shared" si="3"/>
        <v>5.1200000000000001E-6</v>
      </c>
      <c r="M9" s="72">
        <v>3823</v>
      </c>
      <c r="N9" s="94">
        <v>0.69599999999999995</v>
      </c>
      <c r="O9" s="73">
        <v>6.1147</v>
      </c>
      <c r="P9" s="71">
        <v>37500</v>
      </c>
      <c r="Q9" s="75">
        <v>5.7620000000000001E-6</v>
      </c>
      <c r="R9" s="95">
        <v>6114.7</v>
      </c>
    </row>
    <row r="10" spans="1:18" x14ac:dyDescent="0.25">
      <c r="A10">
        <v>184</v>
      </c>
      <c r="B10">
        <v>3660</v>
      </c>
      <c r="C10" s="80">
        <v>0.68</v>
      </c>
      <c r="D10" s="81">
        <v>5.0949999999999998</v>
      </c>
      <c r="E10" s="42">
        <f t="shared" si="0"/>
        <v>35904.6</v>
      </c>
      <c r="F10" s="82">
        <f t="shared" si="1"/>
        <v>5.1246915437019216E-6</v>
      </c>
      <c r="G10" s="66">
        <f t="shared" si="2"/>
        <v>5095</v>
      </c>
      <c r="H10">
        <v>5.12</v>
      </c>
      <c r="I10" s="83">
        <f t="shared" si="3"/>
        <v>5.1200000000000001E-6</v>
      </c>
      <c r="M10" s="72">
        <v>3822.6</v>
      </c>
      <c r="N10" s="94">
        <v>0.68759999999999999</v>
      </c>
      <c r="O10" s="73">
        <v>5.5110000000000001</v>
      </c>
      <c r="P10" s="71">
        <v>37500</v>
      </c>
      <c r="Q10" s="75">
        <v>5.1089999999999997E-6</v>
      </c>
      <c r="R10" s="95">
        <v>5511</v>
      </c>
    </row>
    <row r="11" spans="1:18" x14ac:dyDescent="0.25">
      <c r="A11">
        <v>169</v>
      </c>
      <c r="B11">
        <v>3360</v>
      </c>
      <c r="C11" s="80">
        <v>0.67</v>
      </c>
      <c r="D11" s="81">
        <v>4.42</v>
      </c>
      <c r="E11" s="42">
        <f t="shared" si="0"/>
        <v>32961.599999999999</v>
      </c>
      <c r="F11" s="82">
        <f t="shared" si="1"/>
        <v>5.127178292315908E-6</v>
      </c>
      <c r="G11" s="66">
        <f t="shared" si="2"/>
        <v>4420</v>
      </c>
      <c r="H11">
        <v>5.12</v>
      </c>
      <c r="I11" s="83">
        <f t="shared" si="3"/>
        <v>5.1200000000000001E-6</v>
      </c>
      <c r="M11" s="72">
        <v>3822.6</v>
      </c>
      <c r="N11" s="94">
        <v>0.68759999999999999</v>
      </c>
      <c r="O11" s="73">
        <v>4.8131000000000004</v>
      </c>
      <c r="P11" s="71">
        <v>37500</v>
      </c>
      <c r="Q11" s="75">
        <v>4.4482079999999994E-6</v>
      </c>
      <c r="R11" s="95">
        <v>4813.1000000000004</v>
      </c>
    </row>
    <row r="12" spans="1:18" x14ac:dyDescent="0.25">
      <c r="C12" s="80"/>
      <c r="D12" s="81"/>
      <c r="E12" s="42"/>
      <c r="F12" s="82"/>
      <c r="G12" s="66"/>
      <c r="I12" s="83"/>
      <c r="M12" s="72">
        <v>3822.6</v>
      </c>
      <c r="N12" s="94">
        <v>0.67969999999999997</v>
      </c>
      <c r="O12" s="73">
        <v>4.2958999999999996</v>
      </c>
      <c r="P12" s="71">
        <v>37500</v>
      </c>
      <c r="Q12" s="75">
        <v>3.9134999999999999E-6</v>
      </c>
      <c r="R12" s="95">
        <v>4295.8999999999996</v>
      </c>
    </row>
    <row r="13" spans="1:18" x14ac:dyDescent="0.25">
      <c r="A13">
        <v>181</v>
      </c>
      <c r="B13">
        <v>4150</v>
      </c>
      <c r="C13" s="80">
        <v>0.7</v>
      </c>
      <c r="D13" s="81">
        <v>5.57</v>
      </c>
      <c r="E13" s="42">
        <f t="shared" si="0"/>
        <v>40711.5</v>
      </c>
      <c r="F13" s="82">
        <f t="shared" si="1"/>
        <v>4.4459182294928953E-6</v>
      </c>
      <c r="G13" s="66">
        <f t="shared" si="2"/>
        <v>5570</v>
      </c>
      <c r="H13">
        <v>4.46</v>
      </c>
      <c r="I13" s="83">
        <f t="shared" si="3"/>
        <v>4.4599999999999996E-6</v>
      </c>
      <c r="M13" s="72">
        <v>3822.6</v>
      </c>
      <c r="N13" s="94">
        <v>0.69099999999999995</v>
      </c>
      <c r="O13" s="73">
        <v>3.4346999999999999</v>
      </c>
      <c r="P13" s="71">
        <v>37500</v>
      </c>
      <c r="Q13" s="75">
        <v>3.1650000000000002E-6</v>
      </c>
      <c r="R13" s="95">
        <v>3434.7</v>
      </c>
    </row>
    <row r="14" spans="1:18" x14ac:dyDescent="0.25">
      <c r="A14">
        <v>169</v>
      </c>
      <c r="B14">
        <v>3875</v>
      </c>
      <c r="C14" s="80">
        <v>0.69</v>
      </c>
      <c r="D14" s="81">
        <v>4.93</v>
      </c>
      <c r="E14" s="42">
        <f t="shared" si="0"/>
        <v>38013.75</v>
      </c>
      <c r="F14" s="82">
        <f t="shared" si="1"/>
        <v>4.4457597579823095E-6</v>
      </c>
      <c r="G14" s="66">
        <f t="shared" si="2"/>
        <v>4930</v>
      </c>
      <c r="H14">
        <v>4.46</v>
      </c>
      <c r="I14" s="83">
        <f t="shared" si="3"/>
        <v>4.4599999999999996E-6</v>
      </c>
      <c r="M14" s="72">
        <v>3822.6</v>
      </c>
      <c r="N14" s="94">
        <v>0.66210000000000002</v>
      </c>
      <c r="O14" s="73">
        <v>2.9308000000000001</v>
      </c>
      <c r="P14" s="71">
        <v>37500</v>
      </c>
      <c r="Q14" s="75">
        <v>2.605E-6</v>
      </c>
      <c r="R14" s="95">
        <v>2930.8</v>
      </c>
    </row>
    <row r="15" spans="1:18" x14ac:dyDescent="0.25">
      <c r="A15">
        <v>160</v>
      </c>
      <c r="B15">
        <v>3660</v>
      </c>
      <c r="C15" s="80">
        <v>0.68</v>
      </c>
      <c r="D15" s="81">
        <v>4.45</v>
      </c>
      <c r="E15" s="42">
        <f t="shared" si="0"/>
        <v>35904.6</v>
      </c>
      <c r="F15" s="82">
        <f t="shared" si="1"/>
        <v>4.4562535162625408E-6</v>
      </c>
      <c r="G15" s="66">
        <f t="shared" si="2"/>
        <v>4450</v>
      </c>
      <c r="H15">
        <v>4.46</v>
      </c>
      <c r="I15" s="83">
        <f t="shared" si="3"/>
        <v>4.4599999999999996E-6</v>
      </c>
      <c r="M15" s="72">
        <v>3822.6</v>
      </c>
      <c r="N15" s="94">
        <v>0.63660000000000005</v>
      </c>
      <c r="O15" s="73">
        <v>2.3809</v>
      </c>
      <c r="P15" s="71">
        <v>37500</v>
      </c>
      <c r="Q15" s="75">
        <v>2.0040000000000002E-6</v>
      </c>
      <c r="R15" s="95">
        <v>2380.9</v>
      </c>
    </row>
    <row r="16" spans="1:18" x14ac:dyDescent="0.25">
      <c r="A16">
        <v>147</v>
      </c>
      <c r="B16">
        <v>3360</v>
      </c>
      <c r="C16" s="80">
        <v>0.67</v>
      </c>
      <c r="D16" s="81">
        <v>3.87</v>
      </c>
      <c r="E16" s="42">
        <f t="shared" si="0"/>
        <v>32961.599999999999</v>
      </c>
      <c r="F16" s="82">
        <f t="shared" si="1"/>
        <v>4.4597349643221199E-6</v>
      </c>
      <c r="G16" s="66">
        <f t="shared" si="2"/>
        <v>3870</v>
      </c>
      <c r="H16">
        <v>4.46</v>
      </c>
      <c r="I16" s="83">
        <f t="shared" si="3"/>
        <v>4.4599999999999996E-6</v>
      </c>
      <c r="M16" s="96">
        <v>3568</v>
      </c>
      <c r="N16" s="97">
        <v>0.68589999999999995</v>
      </c>
      <c r="O16" s="98">
        <v>5.4569000000000001</v>
      </c>
      <c r="P16" s="99">
        <v>35000</v>
      </c>
      <c r="Q16" s="100">
        <v>5.7459999999999997E-7</v>
      </c>
      <c r="R16" s="101">
        <v>5456.9</v>
      </c>
    </row>
    <row r="17" spans="1:18" x14ac:dyDescent="0.25">
      <c r="A17">
        <v>137</v>
      </c>
      <c r="B17">
        <v>3125</v>
      </c>
      <c r="C17" s="80">
        <v>0.65</v>
      </c>
      <c r="D17" s="81">
        <v>3.4350000000000001</v>
      </c>
      <c r="E17" s="42">
        <f t="shared" si="0"/>
        <v>30656.25</v>
      </c>
      <c r="F17" s="82">
        <f t="shared" si="1"/>
        <v>4.468909276248726E-6</v>
      </c>
      <c r="G17" s="66">
        <f t="shared" si="2"/>
        <v>3435</v>
      </c>
      <c r="H17">
        <v>4.46</v>
      </c>
      <c r="I17" s="83">
        <f t="shared" si="3"/>
        <v>4.4599999999999996E-6</v>
      </c>
      <c r="M17" s="96">
        <v>3567.8</v>
      </c>
      <c r="N17" s="97">
        <v>0.67689999999999995</v>
      </c>
      <c r="O17" s="98">
        <v>4.8879999999999999</v>
      </c>
      <c r="P17" s="99">
        <v>35000</v>
      </c>
      <c r="Q17" s="100">
        <v>5.1250000000000001E-6</v>
      </c>
      <c r="R17" s="101">
        <v>4888</v>
      </c>
    </row>
    <row r="18" spans="1:18" x14ac:dyDescent="0.25">
      <c r="C18" s="80"/>
      <c r="D18" s="81"/>
      <c r="E18" s="42"/>
      <c r="F18" s="82"/>
      <c r="G18" s="66"/>
      <c r="I18" s="83"/>
      <c r="M18" s="96">
        <v>3567.8</v>
      </c>
      <c r="N18" s="97">
        <v>0.67689999999999995</v>
      </c>
      <c r="O18" s="98">
        <v>4.2717000000000001</v>
      </c>
      <c r="P18" s="99">
        <v>35000</v>
      </c>
      <c r="Q18" s="100">
        <v>4.4572600000000002E-6</v>
      </c>
      <c r="R18" s="101">
        <v>4271.7</v>
      </c>
    </row>
    <row r="19" spans="1:18" x14ac:dyDescent="0.25">
      <c r="A19">
        <v>158</v>
      </c>
      <c r="B19">
        <v>4100</v>
      </c>
      <c r="C19" s="80">
        <v>0.69</v>
      </c>
      <c r="D19" s="81">
        <v>4.87</v>
      </c>
      <c r="E19" s="42">
        <f t="shared" si="0"/>
        <v>40221</v>
      </c>
      <c r="F19" s="82">
        <f t="shared" si="1"/>
        <v>3.9282961636955817E-6</v>
      </c>
      <c r="G19" s="66">
        <f t="shared" si="2"/>
        <v>4870</v>
      </c>
      <c r="H19">
        <v>3.92</v>
      </c>
      <c r="I19" s="83">
        <f t="shared" si="3"/>
        <v>3.9199999999999997E-6</v>
      </c>
      <c r="M19" s="96">
        <v>3567.8</v>
      </c>
      <c r="N19" s="97">
        <v>0.66839999999999999</v>
      </c>
      <c r="O19" s="98">
        <v>3.8153000000000001</v>
      </c>
      <c r="P19" s="99">
        <v>35000</v>
      </c>
      <c r="Q19" s="100">
        <v>3.9199999999999997E-6</v>
      </c>
      <c r="R19" s="101">
        <v>3815.3</v>
      </c>
    </row>
    <row r="20" spans="1:18" x14ac:dyDescent="0.25">
      <c r="A20">
        <v>147</v>
      </c>
      <c r="B20">
        <v>3830</v>
      </c>
      <c r="C20" s="80">
        <v>0.68</v>
      </c>
      <c r="D20" s="81">
        <v>4.3099999999999996</v>
      </c>
      <c r="E20" s="42">
        <f t="shared" si="0"/>
        <v>37572.300000000003</v>
      </c>
      <c r="F20" s="82">
        <f t="shared" si="1"/>
        <v>3.9124567833217555E-6</v>
      </c>
      <c r="G20" s="66">
        <f t="shared" si="2"/>
        <v>4310</v>
      </c>
      <c r="H20">
        <v>3.92</v>
      </c>
      <c r="I20" s="83">
        <f t="shared" si="3"/>
        <v>3.9199999999999997E-6</v>
      </c>
      <c r="M20" s="96">
        <v>3567.8</v>
      </c>
      <c r="N20" s="97">
        <v>0.67500000000000004</v>
      </c>
      <c r="O20" s="98">
        <v>3.0667</v>
      </c>
      <c r="P20" s="99">
        <v>35000</v>
      </c>
      <c r="Q20" s="100">
        <v>3.157E-6</v>
      </c>
      <c r="R20" s="101">
        <v>3066.7</v>
      </c>
    </row>
    <row r="21" spans="1:18" x14ac:dyDescent="0.25">
      <c r="A21">
        <v>139</v>
      </c>
      <c r="B21">
        <v>3615</v>
      </c>
      <c r="C21" s="80">
        <v>0.67</v>
      </c>
      <c r="D21" s="81">
        <v>3.9</v>
      </c>
      <c r="E21" s="42">
        <f t="shared" si="0"/>
        <v>35463.15</v>
      </c>
      <c r="F21" s="82">
        <f t="shared" si="1"/>
        <v>3.91956157306951E-6</v>
      </c>
      <c r="G21" s="66">
        <f t="shared" si="2"/>
        <v>3900</v>
      </c>
      <c r="H21">
        <v>3.92</v>
      </c>
      <c r="I21" s="83">
        <f t="shared" si="3"/>
        <v>3.9199999999999997E-6</v>
      </c>
      <c r="M21" s="96">
        <v>3567.8</v>
      </c>
      <c r="N21" s="97">
        <v>0.64590000000000003</v>
      </c>
      <c r="O21" s="98">
        <v>2.6179000000000001</v>
      </c>
      <c r="P21" s="99">
        <v>35000</v>
      </c>
      <c r="Q21" s="100">
        <v>2.604E-6</v>
      </c>
      <c r="R21" s="101">
        <v>2617.9</v>
      </c>
    </row>
    <row r="22" spans="1:18" x14ac:dyDescent="0.25">
      <c r="A22">
        <v>128</v>
      </c>
      <c r="B22">
        <v>3325</v>
      </c>
      <c r="C22" s="80">
        <v>0.66</v>
      </c>
      <c r="D22" s="81">
        <v>3.38</v>
      </c>
      <c r="E22" s="42">
        <f t="shared" si="0"/>
        <v>32618.25</v>
      </c>
      <c r="F22" s="82">
        <f t="shared" si="1"/>
        <v>3.9241835475539004E-6</v>
      </c>
      <c r="G22" s="66">
        <f t="shared" si="2"/>
        <v>3380</v>
      </c>
      <c r="H22">
        <v>3.92</v>
      </c>
      <c r="I22" s="83">
        <f t="shared" si="3"/>
        <v>3.9199999999999997E-6</v>
      </c>
      <c r="M22" s="96">
        <v>3567.8</v>
      </c>
      <c r="N22" s="97">
        <v>0.622</v>
      </c>
      <c r="O22" s="98">
        <v>2.1177999999999999</v>
      </c>
      <c r="P22" s="99">
        <v>35000</v>
      </c>
      <c r="Q22" s="100">
        <v>2.0439999999999998E-6</v>
      </c>
      <c r="R22" s="101">
        <v>2117.7999999999997</v>
      </c>
    </row>
    <row r="23" spans="1:18" x14ac:dyDescent="0.25">
      <c r="A23">
        <v>119</v>
      </c>
      <c r="B23">
        <v>3090</v>
      </c>
      <c r="C23" s="80">
        <v>0.64</v>
      </c>
      <c r="D23" s="81">
        <v>3.01</v>
      </c>
      <c r="E23" s="42">
        <f t="shared" si="0"/>
        <v>30312.9</v>
      </c>
      <c r="F23" s="82">
        <f t="shared" si="1"/>
        <v>3.9257213925424484E-6</v>
      </c>
      <c r="G23" s="66">
        <f t="shared" si="2"/>
        <v>3010</v>
      </c>
      <c r="H23">
        <v>3.92</v>
      </c>
      <c r="I23" s="83">
        <f t="shared" si="3"/>
        <v>3.9199999999999997E-6</v>
      </c>
      <c r="M23" s="102">
        <v>3312.9</v>
      </c>
      <c r="N23" s="103">
        <v>0.66600000000000004</v>
      </c>
      <c r="O23" s="104">
        <v>3.7829000000000002</v>
      </c>
      <c r="P23" s="105">
        <v>32500</v>
      </c>
      <c r="Q23" s="106">
        <v>4.4614676923076929E-6</v>
      </c>
      <c r="R23" s="107">
        <v>3782.9</v>
      </c>
    </row>
    <row r="24" spans="1:18" x14ac:dyDescent="0.25">
      <c r="C24" s="80"/>
      <c r="D24" s="81"/>
      <c r="E24" s="42"/>
      <c r="F24" s="82"/>
      <c r="G24" s="66"/>
      <c r="I24" s="83"/>
      <c r="M24" s="102">
        <v>3312.9</v>
      </c>
      <c r="N24" s="103">
        <v>0.65900000000000003</v>
      </c>
      <c r="O24" s="104">
        <v>3.3610000000000002</v>
      </c>
      <c r="P24" s="105">
        <v>32500</v>
      </c>
      <c r="Q24" s="106">
        <v>3.924E-6</v>
      </c>
      <c r="R24" s="107">
        <v>3361</v>
      </c>
    </row>
    <row r="25" spans="1:18" x14ac:dyDescent="0.25">
      <c r="A25">
        <v>134</v>
      </c>
      <c r="B25">
        <v>4310</v>
      </c>
      <c r="C25" s="80">
        <v>0.71</v>
      </c>
      <c r="D25" s="81">
        <v>4.2149999999999999</v>
      </c>
      <c r="E25" s="42">
        <f t="shared" si="0"/>
        <v>42281.1</v>
      </c>
      <c r="F25" s="82">
        <f t="shared" si="1"/>
        <v>3.1692647542282488E-6</v>
      </c>
      <c r="G25" s="66">
        <f t="shared" si="2"/>
        <v>4215</v>
      </c>
      <c r="H25">
        <v>3.16</v>
      </c>
      <c r="I25" s="83">
        <f t="shared" si="3"/>
        <v>3.1600000000000002E-6</v>
      </c>
      <c r="M25" s="102">
        <v>3312.9</v>
      </c>
      <c r="N25" s="103">
        <v>0.6552</v>
      </c>
      <c r="O25" s="104">
        <v>2.7189000000000001</v>
      </c>
      <c r="P25" s="105">
        <v>32500</v>
      </c>
      <c r="Q25" s="106">
        <v>3.1640000000000001E-6</v>
      </c>
      <c r="R25" s="107">
        <v>2718.9</v>
      </c>
    </row>
    <row r="26" spans="1:18" x14ac:dyDescent="0.25">
      <c r="A26">
        <v>125</v>
      </c>
      <c r="B26">
        <v>4025</v>
      </c>
      <c r="C26" s="80">
        <v>0.7</v>
      </c>
      <c r="D26" s="81">
        <v>3.7450000000000001</v>
      </c>
      <c r="E26" s="42">
        <f t="shared" si="0"/>
        <v>39485.25</v>
      </c>
      <c r="F26" s="82">
        <f t="shared" si="1"/>
        <v>3.1657391051088699E-6</v>
      </c>
      <c r="G26" s="66">
        <f t="shared" si="2"/>
        <v>3745</v>
      </c>
      <c r="H26">
        <v>3.16</v>
      </c>
      <c r="I26" s="83">
        <f t="shared" si="3"/>
        <v>3.1600000000000002E-6</v>
      </c>
      <c r="M26" s="102">
        <v>3312.9</v>
      </c>
      <c r="N26" s="103">
        <v>0.63319999999999999</v>
      </c>
      <c r="O26" s="104">
        <v>2.3245</v>
      </c>
      <c r="P26" s="105">
        <v>32500</v>
      </c>
      <c r="Q26" s="106">
        <v>2.604E-6</v>
      </c>
      <c r="R26" s="107">
        <v>2324.5</v>
      </c>
    </row>
    <row r="27" spans="1:18" x14ac:dyDescent="0.25">
      <c r="A27">
        <v>118</v>
      </c>
      <c r="B27">
        <v>3800</v>
      </c>
      <c r="C27" s="80">
        <v>0.69</v>
      </c>
      <c r="D27" s="81">
        <v>3.4</v>
      </c>
      <c r="E27" s="42">
        <f t="shared" si="0"/>
        <v>37278</v>
      </c>
      <c r="F27" s="82">
        <f t="shared" si="1"/>
        <v>3.165405869413595E-6</v>
      </c>
      <c r="G27" s="66">
        <f t="shared" si="2"/>
        <v>3400</v>
      </c>
      <c r="H27">
        <v>3.16</v>
      </c>
      <c r="I27" s="83">
        <f t="shared" si="3"/>
        <v>3.1600000000000002E-6</v>
      </c>
      <c r="M27" s="102">
        <v>3312.9</v>
      </c>
      <c r="N27" s="103">
        <v>0.61260000000000003</v>
      </c>
      <c r="O27" s="104">
        <v>1.8777999999999999</v>
      </c>
      <c r="P27" s="105">
        <v>32500</v>
      </c>
      <c r="Q27" s="106">
        <v>2.0449999999999999E-6</v>
      </c>
      <c r="R27" s="107">
        <v>1877.8</v>
      </c>
    </row>
    <row r="28" spans="1:18" x14ac:dyDescent="0.25">
      <c r="A28">
        <v>108</v>
      </c>
      <c r="B28">
        <v>3490</v>
      </c>
      <c r="C28" s="80">
        <v>0.67</v>
      </c>
      <c r="D28" s="81">
        <v>2.9550000000000001</v>
      </c>
      <c r="E28" s="42">
        <f t="shared" si="0"/>
        <v>34236.9</v>
      </c>
      <c r="F28" s="82">
        <f t="shared" si="1"/>
        <v>3.1544912068557609E-6</v>
      </c>
      <c r="G28" s="66">
        <f t="shared" si="2"/>
        <v>2955</v>
      </c>
      <c r="H28">
        <v>3.16</v>
      </c>
      <c r="I28" s="83">
        <f t="shared" si="3"/>
        <v>3.1600000000000002E-6</v>
      </c>
    </row>
    <row r="29" spans="1:18" x14ac:dyDescent="0.25">
      <c r="A29">
        <v>101</v>
      </c>
      <c r="B29">
        <v>3250</v>
      </c>
      <c r="C29" s="80">
        <v>0.65</v>
      </c>
      <c r="D29" s="81">
        <v>2.6349999999999998</v>
      </c>
      <c r="E29" s="42">
        <f t="shared" si="0"/>
        <v>31882.5</v>
      </c>
      <c r="F29" s="82">
        <f t="shared" si="1"/>
        <v>3.167882066964636E-6</v>
      </c>
      <c r="G29" s="66">
        <f t="shared" si="2"/>
        <v>2635</v>
      </c>
      <c r="H29">
        <v>3.16</v>
      </c>
      <c r="I29" s="83">
        <f t="shared" si="3"/>
        <v>3.1600000000000002E-6</v>
      </c>
    </row>
    <row r="30" spans="1:18" x14ac:dyDescent="0.25">
      <c r="C30" s="80"/>
      <c r="D30" s="81"/>
      <c r="E30" s="42"/>
      <c r="F30" s="82"/>
      <c r="G30" s="66"/>
      <c r="I30" s="83"/>
    </row>
    <row r="31" spans="1:18" x14ac:dyDescent="0.25">
      <c r="A31">
        <v>107</v>
      </c>
      <c r="B31">
        <v>4190</v>
      </c>
      <c r="C31" s="80">
        <v>0.68</v>
      </c>
      <c r="D31" s="81">
        <v>3.42</v>
      </c>
      <c r="E31" s="42">
        <f t="shared" si="0"/>
        <v>41103.9</v>
      </c>
      <c r="F31" s="82">
        <f t="shared" si="1"/>
        <v>2.603159310916969E-6</v>
      </c>
      <c r="G31" s="66">
        <f t="shared" si="2"/>
        <v>3420</v>
      </c>
      <c r="H31">
        <v>2.6</v>
      </c>
      <c r="I31" s="83">
        <f t="shared" si="3"/>
        <v>2.6000000000000001E-6</v>
      </c>
    </row>
    <row r="32" spans="1:18" x14ac:dyDescent="0.25">
      <c r="A32">
        <v>99.9</v>
      </c>
      <c r="B32">
        <v>3910</v>
      </c>
      <c r="C32" s="80">
        <v>0.67</v>
      </c>
      <c r="D32" s="81">
        <v>3.04</v>
      </c>
      <c r="E32" s="42">
        <f t="shared" si="0"/>
        <v>38357.1</v>
      </c>
      <c r="F32" s="82">
        <f t="shared" si="1"/>
        <v>2.6044721837678034E-6</v>
      </c>
      <c r="G32" s="66">
        <f t="shared" si="2"/>
        <v>3040</v>
      </c>
      <c r="H32">
        <v>2.6</v>
      </c>
      <c r="I32" s="83">
        <f t="shared" si="3"/>
        <v>2.6000000000000001E-6</v>
      </c>
    </row>
    <row r="33" spans="1:9" x14ac:dyDescent="0.25">
      <c r="A33">
        <v>94.3</v>
      </c>
      <c r="B33">
        <v>3690</v>
      </c>
      <c r="C33" s="80">
        <v>0.65</v>
      </c>
      <c r="D33" s="81">
        <v>2.7650000000000001</v>
      </c>
      <c r="E33" s="42">
        <f t="shared" si="0"/>
        <v>36198.9</v>
      </c>
      <c r="F33" s="82">
        <f t="shared" si="1"/>
        <v>2.6050515347151431E-6</v>
      </c>
      <c r="G33" s="66">
        <f t="shared" si="2"/>
        <v>2765</v>
      </c>
      <c r="H33">
        <v>2.6</v>
      </c>
      <c r="I33" s="83">
        <f t="shared" si="3"/>
        <v>2.6000000000000001E-6</v>
      </c>
    </row>
    <row r="34" spans="1:9" x14ac:dyDescent="0.25">
      <c r="A34">
        <v>86.7</v>
      </c>
      <c r="B34">
        <v>3395</v>
      </c>
      <c r="C34" s="80">
        <v>0.64</v>
      </c>
      <c r="D34" s="81">
        <v>2.41</v>
      </c>
      <c r="E34" s="42">
        <f t="shared" si="0"/>
        <v>33304.950000000004</v>
      </c>
      <c r="F34" s="82">
        <f t="shared" si="1"/>
        <v>2.6032166389680811E-6</v>
      </c>
      <c r="G34" s="66">
        <f t="shared" si="2"/>
        <v>2410</v>
      </c>
      <c r="H34">
        <v>2.6</v>
      </c>
      <c r="I34" s="83">
        <f t="shared" si="3"/>
        <v>2.6000000000000001E-6</v>
      </c>
    </row>
    <row r="35" spans="1:9" x14ac:dyDescent="0.25">
      <c r="A35">
        <v>80.599999999999994</v>
      </c>
      <c r="B35">
        <v>3155</v>
      </c>
      <c r="C35" s="80">
        <v>0.62</v>
      </c>
      <c r="D35" s="81">
        <v>2.16</v>
      </c>
      <c r="E35" s="42">
        <f t="shared" si="0"/>
        <v>30950.550000000003</v>
      </c>
      <c r="F35" s="82">
        <f t="shared" si="1"/>
        <v>2.6041540457277813E-6</v>
      </c>
      <c r="G35" s="66">
        <f t="shared" si="2"/>
        <v>2160</v>
      </c>
      <c r="H35">
        <v>2.6</v>
      </c>
      <c r="I35" s="83">
        <f t="shared" si="3"/>
        <v>2.6000000000000001E-6</v>
      </c>
    </row>
    <row r="36" spans="1:9" x14ac:dyDescent="0.25">
      <c r="C36" s="80"/>
      <c r="D36" s="81"/>
      <c r="E36" s="42"/>
      <c r="F36" s="82"/>
      <c r="G36" s="66"/>
      <c r="I36" s="83"/>
    </row>
    <row r="37" spans="1:9" x14ac:dyDescent="0.25">
      <c r="A37">
        <v>80.2</v>
      </c>
      <c r="B37">
        <v>4000</v>
      </c>
      <c r="C37" s="80">
        <v>0.65</v>
      </c>
      <c r="D37" s="81">
        <v>2.5750000000000002</v>
      </c>
      <c r="E37" s="42">
        <f t="shared" si="0"/>
        <v>39240</v>
      </c>
      <c r="F37" s="82">
        <f t="shared" si="1"/>
        <v>2.0438328236493375E-6</v>
      </c>
      <c r="G37" s="66">
        <f t="shared" si="2"/>
        <v>2575</v>
      </c>
      <c r="H37">
        <v>2.0499999999999998</v>
      </c>
      <c r="I37" s="83">
        <f t="shared" si="3"/>
        <v>2.0499999999999999E-6</v>
      </c>
    </row>
    <row r="38" spans="1:9" x14ac:dyDescent="0.25">
      <c r="A38">
        <v>74.900000000000006</v>
      </c>
      <c r="B38">
        <v>3735</v>
      </c>
      <c r="C38" s="80">
        <v>0.63</v>
      </c>
      <c r="D38" s="81">
        <v>2.2850000000000001</v>
      </c>
      <c r="E38" s="42">
        <f t="shared" si="0"/>
        <v>36640.35</v>
      </c>
      <c r="F38" s="82">
        <f t="shared" si="1"/>
        <v>2.0441944468325222E-6</v>
      </c>
      <c r="G38" s="66">
        <f t="shared" si="2"/>
        <v>2285</v>
      </c>
      <c r="H38">
        <v>2.0499999999999998</v>
      </c>
      <c r="I38" s="83">
        <f t="shared" si="3"/>
        <v>2.0499999999999999E-6</v>
      </c>
    </row>
    <row r="39" spans="1:9" x14ac:dyDescent="0.25">
      <c r="A39">
        <v>70.7</v>
      </c>
      <c r="B39">
        <v>3525</v>
      </c>
      <c r="C39" s="80">
        <v>0.62</v>
      </c>
      <c r="D39" s="81">
        <v>2.0750000000000002</v>
      </c>
      <c r="E39" s="42">
        <f t="shared" si="0"/>
        <v>34580.25</v>
      </c>
      <c r="F39" s="82">
        <f t="shared" si="1"/>
        <v>2.0445196318707933E-6</v>
      </c>
      <c r="G39" s="66">
        <f t="shared" si="2"/>
        <v>2075</v>
      </c>
      <c r="H39">
        <v>2.0499999999999998</v>
      </c>
      <c r="I39" s="83">
        <f t="shared" si="3"/>
        <v>2.0499999999999999E-6</v>
      </c>
    </row>
    <row r="40" spans="1:9" x14ac:dyDescent="0.25">
      <c r="A40">
        <v>65</v>
      </c>
      <c r="B40">
        <v>3240</v>
      </c>
      <c r="C40" s="80">
        <v>0.61</v>
      </c>
      <c r="D40" s="81">
        <v>1.81</v>
      </c>
      <c r="E40" s="42">
        <f t="shared" si="0"/>
        <v>31784.400000000001</v>
      </c>
      <c r="F40" s="82">
        <f t="shared" si="1"/>
        <v>2.0450283787015014E-6</v>
      </c>
      <c r="G40" s="66">
        <f t="shared" si="2"/>
        <v>1810</v>
      </c>
      <c r="H40">
        <v>2.0499999999999998</v>
      </c>
      <c r="I40" s="83">
        <f t="shared" si="3"/>
        <v>2.0499999999999999E-6</v>
      </c>
    </row>
    <row r="41" spans="1:9" x14ac:dyDescent="0.25">
      <c r="A41">
        <v>60.4</v>
      </c>
      <c r="B41">
        <v>3015</v>
      </c>
      <c r="C41" s="80">
        <v>0.59</v>
      </c>
      <c r="D41" s="81">
        <v>1.625</v>
      </c>
      <c r="E41" s="42">
        <f t="shared" si="0"/>
        <v>29577.15</v>
      </c>
      <c r="F41" s="82">
        <f t="shared" si="1"/>
        <v>2.0421169720544406E-6</v>
      </c>
      <c r="G41" s="66">
        <f t="shared" si="2"/>
        <v>1625</v>
      </c>
      <c r="H41">
        <v>2.0499999999999998</v>
      </c>
      <c r="I41" s="83">
        <f t="shared" si="3"/>
        <v>2.0499999999999999E-6</v>
      </c>
    </row>
    <row r="42" spans="1:9" x14ac:dyDescent="0.25">
      <c r="A42">
        <v>57.8</v>
      </c>
      <c r="B42">
        <v>2885</v>
      </c>
      <c r="C42" s="80">
        <v>0.57999999999999996</v>
      </c>
      <c r="D42" s="81">
        <v>1.52</v>
      </c>
      <c r="E42" s="42">
        <f t="shared" si="0"/>
        <v>28301.850000000002</v>
      </c>
      <c r="F42" s="82">
        <f t="shared" si="1"/>
        <v>2.0422693216167843E-6</v>
      </c>
      <c r="G42" s="66">
        <f t="shared" si="2"/>
        <v>1520</v>
      </c>
      <c r="H42">
        <v>2.0499999999999998</v>
      </c>
      <c r="I42" s="83">
        <f t="shared" si="3"/>
        <v>2.0499999999999999E-6</v>
      </c>
    </row>
    <row r="43" spans="1:9" x14ac:dyDescent="0.25">
      <c r="A43">
        <v>55.1</v>
      </c>
      <c r="B43">
        <v>2745</v>
      </c>
      <c r="C43" s="80">
        <v>0.56000000000000005</v>
      </c>
      <c r="D43" s="81">
        <v>1.42</v>
      </c>
      <c r="E43" s="42">
        <f t="shared" si="0"/>
        <v>26928.45</v>
      </c>
      <c r="F43" s="82">
        <f t="shared" si="1"/>
        <v>2.046163072883883E-6</v>
      </c>
      <c r="G43" s="66">
        <f t="shared" si="2"/>
        <v>1420</v>
      </c>
      <c r="H43">
        <v>2.0499999999999998</v>
      </c>
      <c r="I43" s="83">
        <f t="shared" si="3"/>
        <v>2.0499999999999999E-6</v>
      </c>
    </row>
    <row r="44" spans="1:9" x14ac:dyDescent="0.25">
      <c r="A44">
        <v>49.2</v>
      </c>
      <c r="B44">
        <v>2450</v>
      </c>
      <c r="C44" s="80">
        <v>0.53</v>
      </c>
      <c r="D44" s="81">
        <v>1.2150000000000001</v>
      </c>
      <c r="E44" s="42">
        <f t="shared" si="0"/>
        <v>24034.5</v>
      </c>
      <c r="F44" s="82">
        <f t="shared" si="1"/>
        <v>2.0470573550521127E-6</v>
      </c>
      <c r="G44" s="66">
        <f t="shared" si="2"/>
        <v>1215</v>
      </c>
      <c r="H44">
        <v>2.0499999999999998</v>
      </c>
      <c r="I44" s="83">
        <f t="shared" si="3"/>
        <v>2.0499999999999999E-6</v>
      </c>
    </row>
    <row r="45" spans="1:9" x14ac:dyDescent="0.25">
      <c r="A45">
        <v>48.1</v>
      </c>
      <c r="B45">
        <v>2400</v>
      </c>
      <c r="C45" s="80">
        <v>0.52</v>
      </c>
      <c r="D45" s="81">
        <v>1.1850000000000001</v>
      </c>
      <c r="E45" s="42">
        <f t="shared" si="0"/>
        <v>23544</v>
      </c>
      <c r="F45" s="82">
        <f t="shared" si="1"/>
        <v>2.0429833503228001E-6</v>
      </c>
      <c r="G45" s="66">
        <f t="shared" si="2"/>
        <v>1185</v>
      </c>
      <c r="H45">
        <v>2.0499999999999998</v>
      </c>
      <c r="I45" s="83">
        <f t="shared" si="3"/>
        <v>2.0499999999999999E-6</v>
      </c>
    </row>
    <row r="46" spans="1:9" x14ac:dyDescent="0.25">
      <c r="A46">
        <v>37.299999999999997</v>
      </c>
      <c r="B46">
        <v>1860</v>
      </c>
      <c r="C46" s="80">
        <v>0.43</v>
      </c>
      <c r="D46" s="81">
        <v>0.89</v>
      </c>
      <c r="E46" s="42">
        <f t="shared" si="0"/>
        <v>18246.600000000002</v>
      </c>
      <c r="F46" s="82">
        <f t="shared" si="1"/>
        <v>2.0442164567645479E-6</v>
      </c>
      <c r="G46" s="66">
        <f t="shared" si="2"/>
        <v>890</v>
      </c>
      <c r="H46">
        <v>2.0499999999999998</v>
      </c>
      <c r="I46" s="83">
        <f t="shared" si="3"/>
        <v>2.0499999999999999E-6</v>
      </c>
    </row>
    <row r="47" spans="1:9" x14ac:dyDescent="0.25">
      <c r="A47">
        <v>31.9</v>
      </c>
      <c r="B47">
        <v>1590</v>
      </c>
      <c r="C47" s="80">
        <v>0.37</v>
      </c>
      <c r="D47" s="81">
        <v>0.77</v>
      </c>
      <c r="E47" s="42">
        <f t="shared" si="0"/>
        <v>15597.900000000001</v>
      </c>
      <c r="F47" s="82">
        <f t="shared" si="1"/>
        <v>2.0451471031356782E-6</v>
      </c>
      <c r="G47" s="66">
        <f t="shared" si="2"/>
        <v>770</v>
      </c>
      <c r="H47">
        <v>2.0499999999999998</v>
      </c>
      <c r="I47" s="83">
        <f t="shared" si="3"/>
        <v>2.0499999999999999E-6</v>
      </c>
    </row>
    <row r="48" spans="1:9" x14ac:dyDescent="0.25">
      <c r="C48" s="80"/>
      <c r="E48" s="42"/>
      <c r="F48" s="82"/>
      <c r="G48" s="66"/>
      <c r="I48" s="83"/>
    </row>
    <row r="49" spans="1:9" x14ac:dyDescent="0.25">
      <c r="A49">
        <v>25.6</v>
      </c>
      <c r="B49">
        <v>1410</v>
      </c>
      <c r="C49" s="80">
        <v>0.33</v>
      </c>
      <c r="D49">
        <v>0.63</v>
      </c>
      <c r="E49" s="42">
        <f t="shared" si="0"/>
        <v>13832.1</v>
      </c>
      <c r="F49" s="82">
        <f t="shared" si="1"/>
        <v>1.8507674178179742E-6</v>
      </c>
      <c r="G49" s="66">
        <f t="shared" si="2"/>
        <v>630</v>
      </c>
      <c r="H49">
        <v>1.85</v>
      </c>
      <c r="I49" s="83">
        <f t="shared" si="3"/>
        <v>1.8500000000000001E-6</v>
      </c>
    </row>
    <row r="52" spans="1:9" x14ac:dyDescent="0.25">
      <c r="A52" s="36" t="s">
        <v>21</v>
      </c>
      <c r="B52" s="36"/>
      <c r="C52" s="36"/>
      <c r="D52" s="36"/>
    </row>
    <row r="53" spans="1:9" x14ac:dyDescent="0.25">
      <c r="A53" s="66">
        <v>7240</v>
      </c>
      <c r="B53">
        <v>41103.9</v>
      </c>
      <c r="C53">
        <v>5.7599999999999999E-6</v>
      </c>
      <c r="D53" s="65">
        <v>0.71</v>
      </c>
    </row>
    <row r="54" spans="1:9" x14ac:dyDescent="0.25">
      <c r="A54" s="66">
        <v>6385</v>
      </c>
      <c r="B54">
        <v>38357.1</v>
      </c>
      <c r="C54">
        <v>5.7599999999999999E-6</v>
      </c>
      <c r="D54" s="65">
        <v>0.7</v>
      </c>
    </row>
    <row r="55" spans="1:9" x14ac:dyDescent="0.25">
      <c r="A55" s="66">
        <v>5780</v>
      </c>
      <c r="B55">
        <v>36198.9</v>
      </c>
      <c r="C55">
        <v>5.7599999999999999E-6</v>
      </c>
      <c r="D55" s="65">
        <v>0.69</v>
      </c>
    </row>
    <row r="56" spans="1:9" x14ac:dyDescent="0.25">
      <c r="A56" s="66">
        <v>5000</v>
      </c>
      <c r="B56">
        <v>33304.950000000004</v>
      </c>
      <c r="C56">
        <v>5.7599999999999999E-6</v>
      </c>
      <c r="D56" s="65">
        <v>0.68</v>
      </c>
    </row>
    <row r="57" spans="1:9" x14ac:dyDescent="0.25">
      <c r="A57" s="108">
        <v>6390</v>
      </c>
      <c r="B57">
        <v>40711.5</v>
      </c>
      <c r="C57">
        <v>5.1200000000000001E-6</v>
      </c>
      <c r="D57" s="109">
        <v>0.7</v>
      </c>
    </row>
    <row r="58" spans="1:9" x14ac:dyDescent="0.25">
      <c r="A58" s="108">
        <v>5645</v>
      </c>
      <c r="B58">
        <v>38013.75</v>
      </c>
      <c r="C58">
        <v>5.1200000000000001E-6</v>
      </c>
      <c r="D58" s="109">
        <v>0.69</v>
      </c>
    </row>
    <row r="59" spans="1:9" x14ac:dyDescent="0.25">
      <c r="A59" s="108">
        <v>5095</v>
      </c>
      <c r="B59">
        <v>35904.6</v>
      </c>
      <c r="C59">
        <v>5.1200000000000001E-6</v>
      </c>
      <c r="D59" s="109">
        <v>0.68</v>
      </c>
    </row>
    <row r="60" spans="1:9" x14ac:dyDescent="0.25">
      <c r="A60" s="108">
        <v>4420</v>
      </c>
      <c r="B60">
        <v>32961.599999999999</v>
      </c>
      <c r="C60">
        <v>5.1200000000000001E-6</v>
      </c>
      <c r="D60" s="109">
        <v>0.67</v>
      </c>
    </row>
    <row r="61" spans="1:9" x14ac:dyDescent="0.25">
      <c r="A61" s="77">
        <v>5570</v>
      </c>
      <c r="B61">
        <v>40711.5</v>
      </c>
      <c r="C61">
        <v>4.4599999999999996E-6</v>
      </c>
      <c r="D61" s="110">
        <v>0.7</v>
      </c>
    </row>
    <row r="62" spans="1:9" x14ac:dyDescent="0.25">
      <c r="A62" s="77">
        <v>4930</v>
      </c>
      <c r="B62">
        <v>38013.75</v>
      </c>
      <c r="C62">
        <v>4.4599999999999996E-6</v>
      </c>
      <c r="D62" s="110">
        <v>0.69</v>
      </c>
    </row>
    <row r="63" spans="1:9" x14ac:dyDescent="0.25">
      <c r="A63" s="77">
        <v>4450</v>
      </c>
      <c r="B63">
        <v>35904.6</v>
      </c>
      <c r="C63">
        <v>4.4599999999999996E-6</v>
      </c>
      <c r="D63" s="110">
        <v>0.68</v>
      </c>
    </row>
    <row r="64" spans="1:9" x14ac:dyDescent="0.25">
      <c r="A64" s="77">
        <v>3870</v>
      </c>
      <c r="B64">
        <v>32961.599999999999</v>
      </c>
      <c r="C64">
        <v>4.4599999999999996E-6</v>
      </c>
      <c r="D64" s="110">
        <v>0.67</v>
      </c>
    </row>
    <row r="65" spans="1:4" x14ac:dyDescent="0.25">
      <c r="A65" s="77">
        <v>3435</v>
      </c>
      <c r="B65">
        <v>30656.25</v>
      </c>
      <c r="C65">
        <v>4.4599999999999996E-6</v>
      </c>
      <c r="D65" s="110">
        <v>0.65</v>
      </c>
    </row>
    <row r="66" spans="1:4" x14ac:dyDescent="0.25">
      <c r="A66" s="99">
        <v>4870</v>
      </c>
      <c r="B66">
        <v>40221</v>
      </c>
      <c r="C66">
        <v>3.9199999999999997E-6</v>
      </c>
      <c r="D66" s="111">
        <v>0.69</v>
      </c>
    </row>
    <row r="67" spans="1:4" x14ac:dyDescent="0.25">
      <c r="A67" s="99">
        <v>4310</v>
      </c>
      <c r="B67">
        <v>37572.300000000003</v>
      </c>
      <c r="C67">
        <v>3.9199999999999997E-6</v>
      </c>
      <c r="D67" s="111">
        <v>0.68</v>
      </c>
    </row>
    <row r="68" spans="1:4" x14ac:dyDescent="0.25">
      <c r="A68" s="99">
        <v>3900</v>
      </c>
      <c r="B68">
        <v>35463.15</v>
      </c>
      <c r="C68">
        <v>3.9199999999999997E-6</v>
      </c>
      <c r="D68" s="111">
        <v>0.67</v>
      </c>
    </row>
    <row r="69" spans="1:4" x14ac:dyDescent="0.25">
      <c r="A69" s="99">
        <v>3380</v>
      </c>
      <c r="B69">
        <v>32618.25</v>
      </c>
      <c r="C69">
        <v>3.9199999999999997E-6</v>
      </c>
      <c r="D69" s="111">
        <v>0.66</v>
      </c>
    </row>
    <row r="70" spans="1:4" x14ac:dyDescent="0.25">
      <c r="A70" s="99">
        <v>3010</v>
      </c>
      <c r="B70">
        <v>30312.9</v>
      </c>
      <c r="C70">
        <v>3.9199999999999997E-6</v>
      </c>
      <c r="D70" s="111">
        <v>0.64</v>
      </c>
    </row>
    <row r="71" spans="1:4" x14ac:dyDescent="0.25">
      <c r="A71" s="9">
        <v>4215</v>
      </c>
      <c r="B71">
        <v>42281.1</v>
      </c>
      <c r="C71">
        <v>3.1600000000000002E-6</v>
      </c>
      <c r="D71" s="112">
        <v>0.71</v>
      </c>
    </row>
    <row r="72" spans="1:4" x14ac:dyDescent="0.25">
      <c r="A72" s="9">
        <v>3745</v>
      </c>
      <c r="B72">
        <v>39485.25</v>
      </c>
      <c r="C72">
        <v>3.1600000000000002E-6</v>
      </c>
      <c r="D72" s="112">
        <v>0.7</v>
      </c>
    </row>
    <row r="73" spans="1:4" x14ac:dyDescent="0.25">
      <c r="A73" s="9">
        <v>3400</v>
      </c>
      <c r="B73">
        <v>37278</v>
      </c>
      <c r="C73">
        <v>3.1600000000000002E-6</v>
      </c>
      <c r="D73" s="112">
        <v>0.69</v>
      </c>
    </row>
    <row r="74" spans="1:4" x14ac:dyDescent="0.25">
      <c r="A74" s="9">
        <v>2955</v>
      </c>
      <c r="B74">
        <v>34236.9</v>
      </c>
      <c r="C74">
        <v>3.1600000000000002E-6</v>
      </c>
      <c r="D74" s="112">
        <v>0.67</v>
      </c>
    </row>
    <row r="75" spans="1:4" x14ac:dyDescent="0.25">
      <c r="A75" s="9">
        <v>2635</v>
      </c>
      <c r="B75">
        <v>31882.5</v>
      </c>
      <c r="C75">
        <v>3.1600000000000002E-6</v>
      </c>
      <c r="D75" s="112">
        <v>0.65</v>
      </c>
    </row>
    <row r="76" spans="1:4" x14ac:dyDescent="0.25">
      <c r="A76" s="13">
        <v>3420</v>
      </c>
      <c r="B76">
        <v>41103.9</v>
      </c>
      <c r="C76">
        <v>2.6000000000000001E-6</v>
      </c>
      <c r="D76" s="57">
        <v>0.68</v>
      </c>
    </row>
    <row r="77" spans="1:4" x14ac:dyDescent="0.25">
      <c r="A77" s="13">
        <v>3040</v>
      </c>
      <c r="B77">
        <v>38357.1</v>
      </c>
      <c r="C77">
        <v>2.6000000000000001E-6</v>
      </c>
      <c r="D77" s="57">
        <v>0.67</v>
      </c>
    </row>
    <row r="78" spans="1:4" x14ac:dyDescent="0.25">
      <c r="A78" s="13">
        <v>2765</v>
      </c>
      <c r="B78">
        <v>36198.9</v>
      </c>
      <c r="C78">
        <v>2.6000000000000001E-6</v>
      </c>
      <c r="D78" s="57">
        <v>0.65</v>
      </c>
    </row>
    <row r="79" spans="1:4" x14ac:dyDescent="0.25">
      <c r="A79" s="13">
        <v>2410</v>
      </c>
      <c r="B79">
        <v>33304.950000000004</v>
      </c>
      <c r="C79">
        <v>2.6000000000000001E-6</v>
      </c>
      <c r="D79" s="57">
        <v>0.64</v>
      </c>
    </row>
    <row r="80" spans="1:4" x14ac:dyDescent="0.25">
      <c r="A80" s="13">
        <v>2160</v>
      </c>
      <c r="B80">
        <v>30950.550000000003</v>
      </c>
      <c r="C80">
        <v>2.6000000000000001E-6</v>
      </c>
      <c r="D80" s="57">
        <v>0.62</v>
      </c>
    </row>
    <row r="81" spans="1:4" x14ac:dyDescent="0.25">
      <c r="A81" s="17">
        <v>2575</v>
      </c>
      <c r="B81">
        <v>39240</v>
      </c>
      <c r="C81">
        <v>2.0499999999999999E-6</v>
      </c>
      <c r="D81" s="53">
        <v>0.65</v>
      </c>
    </row>
    <row r="82" spans="1:4" x14ac:dyDescent="0.25">
      <c r="A82" s="17">
        <v>2285</v>
      </c>
      <c r="B82">
        <v>36640.35</v>
      </c>
      <c r="C82">
        <v>2.0499999999999999E-6</v>
      </c>
      <c r="D82" s="53">
        <v>0.63</v>
      </c>
    </row>
    <row r="83" spans="1:4" x14ac:dyDescent="0.25">
      <c r="A83" s="17">
        <v>2075</v>
      </c>
      <c r="B83">
        <v>34580.25</v>
      </c>
      <c r="C83">
        <v>2.0499999999999999E-6</v>
      </c>
      <c r="D83" s="53">
        <v>0.62</v>
      </c>
    </row>
    <row r="84" spans="1:4" x14ac:dyDescent="0.25">
      <c r="A84" s="17">
        <v>1810</v>
      </c>
      <c r="B84">
        <v>31784.400000000001</v>
      </c>
      <c r="C84">
        <v>2.0499999999999999E-6</v>
      </c>
      <c r="D84" s="53">
        <v>0.61</v>
      </c>
    </row>
    <row r="85" spans="1:4" x14ac:dyDescent="0.25">
      <c r="A85" s="17">
        <v>1625</v>
      </c>
      <c r="B85">
        <v>29577.15</v>
      </c>
      <c r="C85">
        <v>2.0499999999999999E-6</v>
      </c>
      <c r="D85" s="53">
        <v>0.59</v>
      </c>
    </row>
    <row r="86" spans="1:4" x14ac:dyDescent="0.25">
      <c r="A86" s="17">
        <v>1520</v>
      </c>
      <c r="B86">
        <v>28301.850000000002</v>
      </c>
      <c r="C86">
        <v>2.0499999999999999E-6</v>
      </c>
      <c r="D86" s="53">
        <v>0.57999999999999996</v>
      </c>
    </row>
    <row r="87" spans="1:4" x14ac:dyDescent="0.25">
      <c r="A87" s="17">
        <v>1420</v>
      </c>
      <c r="B87">
        <v>26928.45</v>
      </c>
      <c r="C87">
        <v>2.0499999999999999E-6</v>
      </c>
      <c r="D87" s="53">
        <v>0.56000000000000005</v>
      </c>
    </row>
    <row r="88" spans="1:4" x14ac:dyDescent="0.25">
      <c r="A88" s="17">
        <v>1215</v>
      </c>
      <c r="B88">
        <v>24034.5</v>
      </c>
      <c r="C88">
        <v>2.0499999999999999E-6</v>
      </c>
      <c r="D88" s="53">
        <v>0.53</v>
      </c>
    </row>
    <row r="89" spans="1:4" x14ac:dyDescent="0.25">
      <c r="A89" s="17">
        <v>1185</v>
      </c>
      <c r="B89">
        <v>23544</v>
      </c>
      <c r="C89">
        <v>2.0499999999999999E-6</v>
      </c>
      <c r="D89" s="53">
        <v>0.52</v>
      </c>
    </row>
    <row r="90" spans="1:4" x14ac:dyDescent="0.25">
      <c r="A90" s="17">
        <v>890</v>
      </c>
      <c r="B90">
        <v>18246.600000000002</v>
      </c>
      <c r="C90">
        <v>2.0499999999999999E-6</v>
      </c>
      <c r="D90" s="53">
        <v>0.43</v>
      </c>
    </row>
    <row r="91" spans="1:4" x14ac:dyDescent="0.25">
      <c r="A91" s="17">
        <v>770</v>
      </c>
      <c r="B91">
        <v>15597.900000000001</v>
      </c>
      <c r="C91">
        <v>2.0499999999999999E-6</v>
      </c>
      <c r="D91" s="53">
        <v>0.37</v>
      </c>
    </row>
    <row r="92" spans="1:4" x14ac:dyDescent="0.25">
      <c r="A92" s="48">
        <v>630</v>
      </c>
      <c r="B92">
        <v>13832.1</v>
      </c>
      <c r="C92">
        <v>1.8500000000000001E-6</v>
      </c>
      <c r="D92" s="47">
        <v>0.33</v>
      </c>
    </row>
    <row r="93" spans="1:4" x14ac:dyDescent="0.25">
      <c r="A93" s="113">
        <v>0</v>
      </c>
      <c r="B93" s="113">
        <v>0</v>
      </c>
      <c r="C93" s="113">
        <v>0</v>
      </c>
      <c r="D93" s="53">
        <v>0</v>
      </c>
    </row>
  </sheetData>
  <mergeCells count="3">
    <mergeCell ref="A1:I1"/>
    <mergeCell ref="M1:R1"/>
    <mergeCell ref="A52:D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BHT</vt:lpstr>
      <vt:lpstr>HiPEP</vt:lpstr>
      <vt:lpstr>NEXT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NT2</dc:creator>
  <cp:lastModifiedBy>NT2</cp:lastModifiedBy>
  <dcterms:created xsi:type="dcterms:W3CDTF">2015-06-15T18:06:43Z</dcterms:created>
  <dcterms:modified xsi:type="dcterms:W3CDTF">2015-06-15T20:17:15Z</dcterms:modified>
</cp:coreProperties>
</file>