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6cd88f5d2bc9e/Scott/Projects/Remora/Controller Boards/NVEM/NVMPG/"/>
    </mc:Choice>
  </mc:AlternateContent>
  <xr:revisionPtr revIDLastSave="176" documentId="8_{ACFB5867-CFA8-4E32-AD88-C97DF17333A1}" xr6:coauthVersionLast="47" xr6:coauthVersionMax="47" xr10:uidLastSave="{EABF783E-FF17-4049-96BE-5AA71FA27CB4}"/>
  <bookViews>
    <workbookView xWindow="-120" yWindow="-120" windowWidth="29040" windowHeight="15720" xr2:uid="{AFB5116E-13D9-449A-8602-CE77E985E2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AG18" i="1"/>
  <c r="AO18" i="1"/>
  <c r="D10" i="1"/>
  <c r="F10" i="1" s="1"/>
  <c r="D9" i="1"/>
  <c r="D8" i="1"/>
  <c r="F8" i="1" s="1"/>
  <c r="V18" i="1" s="1"/>
  <c r="D7" i="1"/>
  <c r="F7" i="1" s="1"/>
  <c r="R18" i="1" s="1"/>
  <c r="D6" i="1"/>
  <c r="F6" i="1" s="1"/>
  <c r="N18" i="1" s="1"/>
  <c r="D5" i="1"/>
  <c r="AE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N18" i="1"/>
  <c r="AM18" i="1"/>
  <c r="AL18" i="1"/>
  <c r="AF18" i="1"/>
  <c r="F9" i="1"/>
  <c r="Y18" i="1" s="1"/>
  <c r="F19" i="1"/>
  <c r="F5" i="1"/>
  <c r="AA18" i="1" l="1"/>
  <c r="AD18" i="1"/>
  <c r="AI18" i="1"/>
  <c r="AJ18" i="1"/>
  <c r="AH18" i="1"/>
  <c r="AK18" i="1"/>
  <c r="S18" i="1"/>
  <c r="T18" i="1"/>
  <c r="AB18" i="1"/>
  <c r="U18" i="1"/>
  <c r="Z18" i="1"/>
  <c r="AC18" i="1"/>
  <c r="W18" i="1"/>
  <c r="X18" i="1"/>
  <c r="O18" i="1"/>
  <c r="P18" i="1"/>
  <c r="Q18" i="1"/>
  <c r="M18" i="1"/>
  <c r="K18" i="1"/>
  <c r="L18" i="1"/>
  <c r="I18" i="1"/>
  <c r="J18" i="1"/>
  <c r="G18" i="1"/>
  <c r="G19" i="1" s="1"/>
  <c r="H19" i="1" s="1"/>
  <c r="I19" i="1" s="1"/>
  <c r="H18" i="1"/>
  <c r="J19" i="1" l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D20" i="1" s="1"/>
</calcChain>
</file>

<file path=xl/sharedStrings.xml><?xml version="1.0" encoding="utf-8"?>
<sst xmlns="http://schemas.openxmlformats.org/spreadsheetml/2006/main" count="84" uniqueCount="76">
  <si>
    <t>X axis</t>
  </si>
  <si>
    <t>Y axis</t>
  </si>
  <si>
    <t>Z axis</t>
  </si>
  <si>
    <t>A axis</t>
  </si>
  <si>
    <t>B axis</t>
  </si>
  <si>
    <t>C axis</t>
  </si>
  <si>
    <t>Byte</t>
  </si>
  <si>
    <t>5a</t>
  </si>
  <si>
    <t>Payload</t>
  </si>
  <si>
    <t>Header</t>
  </si>
  <si>
    <t>-</t>
  </si>
  <si>
    <t>RST</t>
  </si>
  <si>
    <t>SPINDLE RPM</t>
  </si>
  <si>
    <t>SPN</t>
  </si>
  <si>
    <t>FRO</t>
  </si>
  <si>
    <t>SJR</t>
  </si>
  <si>
    <t>ASEL</t>
  </si>
  <si>
    <t>MUL</t>
  </si>
  <si>
    <t>Spindle On/Off</t>
  </si>
  <si>
    <t>MPG multiplier</t>
  </si>
  <si>
    <t>Axis select 0-5</t>
  </si>
  <si>
    <t>Feed rate override</t>
  </si>
  <si>
    <t>Reset (0 = green, 1 = red)</t>
  </si>
  <si>
    <t>Copy into Realterm-&gt;</t>
  </si>
  <si>
    <t>value</t>
  </si>
  <si>
    <t>x1000</t>
  </si>
  <si>
    <t>HEX</t>
  </si>
  <si>
    <t>RPM</t>
  </si>
  <si>
    <t>SRO</t>
  </si>
  <si>
    <t>multiplier 0=x1, 2=x10, 2=x100, 3=x1000</t>
  </si>
  <si>
    <t>?</t>
  </si>
  <si>
    <t>Parameter select</t>
  </si>
  <si>
    <t>Slow jog rate</t>
  </si>
  <si>
    <t>Spindle rate override</t>
  </si>
  <si>
    <t>not implemented</t>
  </si>
  <si>
    <t>Button presses</t>
  </si>
  <si>
    <t>A button up adds 0x80 to the button number and then transmits</t>
  </si>
  <si>
    <t>Button</t>
  </si>
  <si>
    <t>Up</t>
  </si>
  <si>
    <t>Down</t>
  </si>
  <si>
    <t>Axis up</t>
  </si>
  <si>
    <t>0x02</t>
  </si>
  <si>
    <t>0x82</t>
  </si>
  <si>
    <t>Axis down</t>
  </si>
  <si>
    <t>0x03</t>
  </si>
  <si>
    <t>0x83</t>
  </si>
  <si>
    <t>Spindle</t>
  </si>
  <si>
    <t>0x04</t>
  </si>
  <si>
    <t>0x84</t>
  </si>
  <si>
    <t>Multiplier</t>
  </si>
  <si>
    <t>0x05</t>
  </si>
  <si>
    <t>0x85</t>
  </si>
  <si>
    <t>Home</t>
  </si>
  <si>
    <t>0x06</t>
  </si>
  <si>
    <t>0x86</t>
  </si>
  <si>
    <t>GotoZ</t>
  </si>
  <si>
    <t>0x07</t>
  </si>
  <si>
    <t>0x87</t>
  </si>
  <si>
    <t>Zero</t>
  </si>
  <si>
    <t>0x08</t>
  </si>
  <si>
    <t>0x88</t>
  </si>
  <si>
    <t>1/2</t>
  </si>
  <si>
    <t>0x09</t>
  </si>
  <si>
    <t>0x89</t>
  </si>
  <si>
    <t>Right Btn</t>
  </si>
  <si>
    <t>0x8A</t>
  </si>
  <si>
    <t>Left Btn</t>
  </si>
  <si>
    <t>0x0B</t>
  </si>
  <si>
    <t>0x9B</t>
  </si>
  <si>
    <t>0x0A</t>
  </si>
  <si>
    <t>NVEM MPG protocol simulator</t>
  </si>
  <si>
    <t>PMT</t>
  </si>
  <si>
    <t xml:space="preserve">Header  </t>
  </si>
  <si>
    <t>0x5a 0x5a : update</t>
  </si>
  <si>
    <t>0x5a 0x5b : MPG replies with 0x01 0x13 but data not updated (connection check?)</t>
  </si>
  <si>
    <t>5a5a8a800000f78a0000741d0000000000000000000000000000000000000000000000000000000000000000000000000000000000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</si>
</sst>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onotxt_IV2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right"/>
    </xf>
    <xf numFmtId="16" fontId="0" fillId="0" borderId="0" xfId="0" quotePrefix="1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textRotation="45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81A1-D09B-46DA-BD77-5E56972765DD}">
  <dimension ref="B2:BE34"/>
  <sheetViews>
    <sheetView showGridLines="0" tabSelected="1" workbookViewId="0">
      <selection activeCell="BH6" sqref="BH6:BH9"/>
    </sheetView>
  </sheetViews>
  <sheetFormatPr defaultRowHeight="15" x14ac:dyDescent="0.25"/>
  <cols>
    <col min="1" max="1" width="3.140625" customWidth="1"/>
    <col min="5" max="57" width="3.7109375" customWidth="1"/>
  </cols>
  <sheetData>
    <row r="2" spans="2:49" x14ac:dyDescent="0.25">
      <c r="B2" s="8" t="s">
        <v>70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4" spans="2:49" x14ac:dyDescent="0.25">
      <c r="C4" t="s">
        <v>24</v>
      </c>
      <c r="D4" t="s">
        <v>25</v>
      </c>
      <c r="F4" t="s">
        <v>26</v>
      </c>
      <c r="M4" s="7" t="s">
        <v>72</v>
      </c>
    </row>
    <row r="5" spans="2:49" x14ac:dyDescent="0.25">
      <c r="B5" t="s">
        <v>0</v>
      </c>
      <c r="C5" s="1">
        <v>1</v>
      </c>
      <c r="D5">
        <f>C5*1000</f>
        <v>1000</v>
      </c>
      <c r="F5" t="str">
        <f>DEC2HEX(D5,10)</f>
        <v>00000003E8</v>
      </c>
      <c r="M5" t="s">
        <v>73</v>
      </c>
    </row>
    <row r="6" spans="2:49" x14ac:dyDescent="0.25">
      <c r="B6" t="s">
        <v>1</v>
      </c>
      <c r="C6" s="1">
        <v>2</v>
      </c>
      <c r="D6">
        <f t="shared" ref="D6:D10" si="0">C6*1000</f>
        <v>2000</v>
      </c>
      <c r="F6" t="str">
        <f>DEC2HEX(D6,10)</f>
        <v>00000007D0</v>
      </c>
      <c r="M6" s="2" t="s">
        <v>74</v>
      </c>
    </row>
    <row r="7" spans="2:49" x14ac:dyDescent="0.25">
      <c r="B7" t="s">
        <v>2</v>
      </c>
      <c r="C7" s="1">
        <v>3</v>
      </c>
      <c r="D7">
        <f t="shared" si="0"/>
        <v>3000</v>
      </c>
      <c r="F7" t="str">
        <f>DEC2HEX(D7,10)</f>
        <v>0000000BB8</v>
      </c>
    </row>
    <row r="8" spans="2:49" x14ac:dyDescent="0.25">
      <c r="B8" t="s">
        <v>3</v>
      </c>
      <c r="C8" s="1">
        <v>0</v>
      </c>
      <c r="D8">
        <f t="shared" si="0"/>
        <v>0</v>
      </c>
      <c r="F8" t="str">
        <f t="shared" ref="F8:F10" si="1">DEC2HEX(D8,10)</f>
        <v>0000000000</v>
      </c>
    </row>
    <row r="9" spans="2:49" x14ac:dyDescent="0.25">
      <c r="B9" t="s">
        <v>4</v>
      </c>
      <c r="C9" s="1">
        <v>0</v>
      </c>
      <c r="D9">
        <f t="shared" si="0"/>
        <v>0</v>
      </c>
      <c r="F9" t="str">
        <f t="shared" si="1"/>
        <v>0000000000</v>
      </c>
    </row>
    <row r="10" spans="2:49" x14ac:dyDescent="0.25">
      <c r="B10" t="s">
        <v>5</v>
      </c>
      <c r="C10" s="1">
        <v>0</v>
      </c>
      <c r="D10">
        <f t="shared" si="0"/>
        <v>0</v>
      </c>
      <c r="F10" t="str">
        <f t="shared" si="1"/>
        <v>0000000000</v>
      </c>
    </row>
    <row r="11" spans="2:49" x14ac:dyDescent="0.25">
      <c r="B11" t="s">
        <v>27</v>
      </c>
      <c r="C11" s="1">
        <v>0</v>
      </c>
      <c r="F11" t="str">
        <f>DEC2HEX(C11,10)</f>
        <v>0000000000</v>
      </c>
      <c r="AS11" t="s">
        <v>29</v>
      </c>
    </row>
    <row r="12" spans="2:49" ht="93" x14ac:dyDescent="0.25">
      <c r="AF12" s="10" t="s">
        <v>22</v>
      </c>
      <c r="AG12" s="10"/>
      <c r="AH12" s="10"/>
      <c r="AI12" s="10"/>
      <c r="AJ12" s="10"/>
      <c r="AK12" s="10"/>
      <c r="AL12" s="10" t="s">
        <v>18</v>
      </c>
      <c r="AM12" s="10" t="s">
        <v>21</v>
      </c>
      <c r="AN12" s="10" t="s">
        <v>32</v>
      </c>
      <c r="AO12" s="10" t="s">
        <v>33</v>
      </c>
      <c r="AP12" s="10"/>
      <c r="AQ12" s="10" t="s">
        <v>31</v>
      </c>
      <c r="AR12" s="10" t="s">
        <v>20</v>
      </c>
      <c r="AS12" s="10" t="s">
        <v>19</v>
      </c>
      <c r="AT12" s="10"/>
      <c r="AU12" s="10"/>
      <c r="AV12" s="10"/>
      <c r="AW12" s="10" t="s">
        <v>34</v>
      </c>
    </row>
    <row r="14" spans="2:49" x14ac:dyDescent="0.25">
      <c r="AF14" s="1">
        <v>0</v>
      </c>
      <c r="AL14" s="1">
        <v>1</v>
      </c>
      <c r="AM14" s="1">
        <v>2</v>
      </c>
      <c r="AN14" s="1">
        <v>3</v>
      </c>
      <c r="AO14" s="1">
        <v>4</v>
      </c>
      <c r="AQ14" s="1">
        <v>3</v>
      </c>
      <c r="AR14" s="1">
        <v>5</v>
      </c>
      <c r="AS14" s="1">
        <v>2</v>
      </c>
    </row>
    <row r="16" spans="2:49" x14ac:dyDescent="0.25">
      <c r="D16" t="s">
        <v>8</v>
      </c>
      <c r="E16" s="15" t="s">
        <v>9</v>
      </c>
      <c r="F16" s="15"/>
      <c r="G16" s="15" t="s">
        <v>0</v>
      </c>
      <c r="H16" s="15"/>
      <c r="I16" s="15"/>
      <c r="J16" s="15"/>
      <c r="K16" s="14" t="s">
        <v>1</v>
      </c>
      <c r="L16" s="14"/>
      <c r="M16" s="14"/>
      <c r="N16" s="14"/>
      <c r="O16" s="15" t="s">
        <v>2</v>
      </c>
      <c r="P16" s="15"/>
      <c r="Q16" s="15"/>
      <c r="R16" s="15"/>
      <c r="S16" s="14" t="s">
        <v>3</v>
      </c>
      <c r="T16" s="14"/>
      <c r="U16" s="14"/>
      <c r="V16" s="14"/>
      <c r="W16" s="15" t="s">
        <v>4</v>
      </c>
      <c r="X16" s="15"/>
      <c r="Y16" s="15"/>
      <c r="Z16" s="15"/>
      <c r="AA16" s="14" t="s">
        <v>5</v>
      </c>
      <c r="AB16" s="14"/>
      <c r="AC16" s="14"/>
      <c r="AD16" s="14"/>
      <c r="AF16" t="s">
        <v>11</v>
      </c>
      <c r="AH16" s="14" t="s">
        <v>12</v>
      </c>
      <c r="AI16" s="14"/>
      <c r="AJ16" s="14"/>
      <c r="AK16" s="14"/>
      <c r="AL16" t="s">
        <v>13</v>
      </c>
      <c r="AM16" t="s">
        <v>14</v>
      </c>
      <c r="AN16" t="s">
        <v>15</v>
      </c>
      <c r="AO16" t="s">
        <v>28</v>
      </c>
      <c r="AQ16" t="s">
        <v>71</v>
      </c>
      <c r="AR16" t="s">
        <v>16</v>
      </c>
      <c r="AS16" t="s">
        <v>17</v>
      </c>
      <c r="AW16" t="s">
        <v>30</v>
      </c>
    </row>
    <row r="17" spans="2:57" x14ac:dyDescent="0.25">
      <c r="D17" t="s">
        <v>6</v>
      </c>
      <c r="E17" s="3" t="s">
        <v>10</v>
      </c>
      <c r="F17" s="3" t="s">
        <v>10</v>
      </c>
      <c r="G17">
        <v>0</v>
      </c>
      <c r="H17">
        <v>1</v>
      </c>
      <c r="I17">
        <v>2</v>
      </c>
      <c r="J17">
        <v>3</v>
      </c>
      <c r="K17" s="4">
        <v>4</v>
      </c>
      <c r="L17" s="4">
        <v>5</v>
      </c>
      <c r="M17" s="4">
        <v>6</v>
      </c>
      <c r="N17" s="4">
        <v>7</v>
      </c>
      <c r="O17">
        <v>8</v>
      </c>
      <c r="P17">
        <v>9</v>
      </c>
      <c r="Q17">
        <v>10</v>
      </c>
      <c r="R17">
        <v>11</v>
      </c>
      <c r="S17" s="4">
        <v>12</v>
      </c>
      <c r="T17" s="4">
        <v>13</v>
      </c>
      <c r="U17" s="4">
        <v>14</v>
      </c>
      <c r="V17" s="4">
        <v>15</v>
      </c>
      <c r="W17">
        <v>16</v>
      </c>
      <c r="X17">
        <v>17</v>
      </c>
      <c r="Y17">
        <v>18</v>
      </c>
      <c r="Z17">
        <v>19</v>
      </c>
      <c r="AA17" s="4">
        <v>20</v>
      </c>
      <c r="AB17" s="4">
        <v>21</v>
      </c>
      <c r="AC17" s="4">
        <v>22</v>
      </c>
      <c r="AD17" s="4">
        <v>23</v>
      </c>
      <c r="AE17">
        <v>24</v>
      </c>
      <c r="AF17">
        <v>25</v>
      </c>
      <c r="AG17">
        <v>24</v>
      </c>
      <c r="AH17" s="4">
        <v>27</v>
      </c>
      <c r="AI17" s="4">
        <v>28</v>
      </c>
      <c r="AJ17" s="4">
        <v>29</v>
      </c>
      <c r="AK17" s="4">
        <v>30</v>
      </c>
      <c r="AL17">
        <v>31</v>
      </c>
      <c r="AM17">
        <v>32</v>
      </c>
      <c r="AN17">
        <v>33</v>
      </c>
      <c r="AO17">
        <v>34</v>
      </c>
      <c r="AP17">
        <v>35</v>
      </c>
      <c r="AQ17">
        <v>36</v>
      </c>
      <c r="AR17">
        <v>37</v>
      </c>
      <c r="AS17">
        <v>38</v>
      </c>
      <c r="AT17">
        <v>39</v>
      </c>
      <c r="AU17">
        <v>40</v>
      </c>
      <c r="AV17">
        <v>41</v>
      </c>
      <c r="AW17">
        <v>42</v>
      </c>
      <c r="AX17">
        <v>43</v>
      </c>
      <c r="AY17">
        <v>44</v>
      </c>
      <c r="AZ17">
        <v>45</v>
      </c>
      <c r="BA17">
        <v>46</v>
      </c>
      <c r="BB17">
        <v>47</v>
      </c>
      <c r="BC17">
        <v>48</v>
      </c>
      <c r="BD17">
        <v>49</v>
      </c>
      <c r="BE17">
        <v>50</v>
      </c>
    </row>
    <row r="18" spans="2:57" x14ac:dyDescent="0.25">
      <c r="E18" t="s">
        <v>7</v>
      </c>
      <c r="F18" t="s">
        <v>7</v>
      </c>
      <c r="G18" t="str">
        <f>MID($F$5,9,2)</f>
        <v>E8</v>
      </c>
      <c r="H18" t="str">
        <f>MID($F$5,7,2)</f>
        <v>03</v>
      </c>
      <c r="I18" t="str">
        <f>MID($F$5,5,2)</f>
        <v>00</v>
      </c>
      <c r="J18" t="str">
        <f>MID($F$5,3,2)</f>
        <v>00</v>
      </c>
      <c r="K18" s="4" t="str">
        <f>MID($F$6,9,2)</f>
        <v>D0</v>
      </c>
      <c r="L18" s="4" t="str">
        <f>MID($F$6,7,2)</f>
        <v>07</v>
      </c>
      <c r="M18" s="4" t="str">
        <f>MID($F$6,5,2)</f>
        <v>00</v>
      </c>
      <c r="N18" s="4" t="str">
        <f>MID($F$6,3,2)</f>
        <v>00</v>
      </c>
      <c r="O18" t="str">
        <f>MID($F$7,9,2)</f>
        <v>B8</v>
      </c>
      <c r="P18" t="str">
        <f>MID($F$7,7,2)</f>
        <v>0B</v>
      </c>
      <c r="Q18" t="str">
        <f>MID($F$7,5,2)</f>
        <v>00</v>
      </c>
      <c r="R18" t="str">
        <f>MID($F$7,3,2)</f>
        <v>00</v>
      </c>
      <c r="S18" s="4" t="str">
        <f>MID($F$8,9,2)</f>
        <v>00</v>
      </c>
      <c r="T18" s="4" t="str">
        <f>MID($F$8,7,2)</f>
        <v>00</v>
      </c>
      <c r="U18" s="4" t="str">
        <f>MID($F$8,5,2)</f>
        <v>00</v>
      </c>
      <c r="V18" s="4" t="str">
        <f>MID($F$8,3,2)</f>
        <v>00</v>
      </c>
      <c r="W18" t="str">
        <f>MID($F$9,9,2)</f>
        <v>00</v>
      </c>
      <c r="X18" t="str">
        <f>MID($F$9,7,2)</f>
        <v>00</v>
      </c>
      <c r="Y18" t="str">
        <f>MID($F$9,5,2)</f>
        <v>00</v>
      </c>
      <c r="Z18" t="str">
        <f>MID($F$9,3,2)</f>
        <v>00</v>
      </c>
      <c r="AA18" s="4" t="str">
        <f>MID($F$10,9,2)</f>
        <v>00</v>
      </c>
      <c r="AB18" s="4" t="str">
        <f>MID($F$10,7,2)</f>
        <v>00</v>
      </c>
      <c r="AC18" s="4" t="str">
        <f>MID($F$10,5,2)</f>
        <v>00</v>
      </c>
      <c r="AD18" s="4" t="str">
        <f>MID($F$10,3,2)</f>
        <v>00</v>
      </c>
      <c r="AE18" t="str">
        <f>DEC2HEX(AE14,2)</f>
        <v>00</v>
      </c>
      <c r="AF18" t="str">
        <f>DEC2HEX(AF14,2)</f>
        <v>00</v>
      </c>
      <c r="AG18" t="str">
        <f>DEC2HEX(AG14,2)</f>
        <v>00</v>
      </c>
      <c r="AH18" s="4" t="str">
        <f>MID($F$11,9,2)</f>
        <v>00</v>
      </c>
      <c r="AI18" s="4" t="str">
        <f>MID($F$11,7,2)</f>
        <v>00</v>
      </c>
      <c r="AJ18" s="4" t="str">
        <f>MID($F$11,5,2)</f>
        <v>00</v>
      </c>
      <c r="AK18" s="4" t="str">
        <f>MID($F$11,2,2)</f>
        <v>00</v>
      </c>
      <c r="AL18" t="str">
        <f t="shared" ref="AL18:BE18" si="2">DEC2HEX(AL14,2)</f>
        <v>01</v>
      </c>
      <c r="AM18" t="str">
        <f t="shared" si="2"/>
        <v>02</v>
      </c>
      <c r="AN18" t="str">
        <f t="shared" si="2"/>
        <v>03</v>
      </c>
      <c r="AO18" t="str">
        <f t="shared" si="2"/>
        <v>04</v>
      </c>
      <c r="AP18" t="str">
        <f t="shared" si="2"/>
        <v>00</v>
      </c>
      <c r="AQ18" t="str">
        <f t="shared" si="2"/>
        <v>03</v>
      </c>
      <c r="AR18" t="str">
        <f t="shared" si="2"/>
        <v>05</v>
      </c>
      <c r="AS18" t="str">
        <f t="shared" si="2"/>
        <v>02</v>
      </c>
      <c r="AT18" t="str">
        <f t="shared" si="2"/>
        <v>00</v>
      </c>
      <c r="AU18" t="str">
        <f t="shared" si="2"/>
        <v>00</v>
      </c>
      <c r="AV18" t="str">
        <f t="shared" si="2"/>
        <v>00</v>
      </c>
      <c r="AW18" t="str">
        <f t="shared" si="2"/>
        <v>00</v>
      </c>
      <c r="AX18" t="str">
        <f t="shared" si="2"/>
        <v>00</v>
      </c>
      <c r="AY18" t="str">
        <f t="shared" si="2"/>
        <v>00</v>
      </c>
      <c r="AZ18" t="str">
        <f t="shared" si="2"/>
        <v>00</v>
      </c>
      <c r="BA18" t="str">
        <f t="shared" si="2"/>
        <v>00</v>
      </c>
      <c r="BB18" t="str">
        <f t="shared" si="2"/>
        <v>00</v>
      </c>
      <c r="BC18" t="str">
        <f t="shared" si="2"/>
        <v>00</v>
      </c>
      <c r="BD18" t="str">
        <f t="shared" si="2"/>
        <v>00</v>
      </c>
      <c r="BE18" t="str">
        <f t="shared" si="2"/>
        <v>00</v>
      </c>
    </row>
    <row r="19" spans="2:57" s="11" customFormat="1" x14ac:dyDescent="0.25">
      <c r="F19" s="11" t="str">
        <f>_xlfn.CONCAT(E18,F18)</f>
        <v>5a5a</v>
      </c>
      <c r="G19" s="11" t="str">
        <f t="shared" ref="G19:AL19" si="3">_xlfn.CONCAT(F19,G18)</f>
        <v>5a5aE8</v>
      </c>
      <c r="H19" s="11" t="str">
        <f t="shared" si="3"/>
        <v>5a5aE803</v>
      </c>
      <c r="I19" s="11" t="str">
        <f t="shared" si="3"/>
        <v>5a5aE80300</v>
      </c>
      <c r="J19" s="11" t="str">
        <f t="shared" si="3"/>
        <v>5a5aE8030000</v>
      </c>
      <c r="K19" s="11" t="str">
        <f t="shared" si="3"/>
        <v>5a5aE8030000D0</v>
      </c>
      <c r="L19" s="11" t="str">
        <f t="shared" si="3"/>
        <v>5a5aE8030000D007</v>
      </c>
      <c r="M19" s="11" t="str">
        <f t="shared" si="3"/>
        <v>5a5aE8030000D00700</v>
      </c>
      <c r="N19" s="11" t="str">
        <f t="shared" si="3"/>
        <v>5a5aE8030000D0070000</v>
      </c>
      <c r="O19" s="11" t="str">
        <f t="shared" si="3"/>
        <v>5a5aE8030000D0070000B8</v>
      </c>
      <c r="P19" s="11" t="str">
        <f t="shared" si="3"/>
        <v>5a5aE8030000D0070000B80B</v>
      </c>
      <c r="Q19" s="11" t="str">
        <f t="shared" si="3"/>
        <v>5a5aE8030000D0070000B80B00</v>
      </c>
      <c r="R19" s="11" t="str">
        <f t="shared" si="3"/>
        <v>5a5aE8030000D0070000B80B0000</v>
      </c>
      <c r="S19" s="11" t="str">
        <f t="shared" si="3"/>
        <v>5a5aE8030000D0070000B80B000000</v>
      </c>
      <c r="T19" s="11" t="str">
        <f t="shared" si="3"/>
        <v>5a5aE8030000D0070000B80B00000000</v>
      </c>
      <c r="U19" s="11" t="str">
        <f t="shared" si="3"/>
        <v>5a5aE8030000D0070000B80B0000000000</v>
      </c>
      <c r="V19" s="11" t="str">
        <f t="shared" si="3"/>
        <v>5a5aE8030000D0070000B80B000000000000</v>
      </c>
      <c r="W19" s="11" t="str">
        <f t="shared" si="3"/>
        <v>5a5aE8030000D0070000B80B00000000000000</v>
      </c>
      <c r="X19" s="11" t="str">
        <f t="shared" si="3"/>
        <v>5a5aE8030000D0070000B80B0000000000000000</v>
      </c>
      <c r="Y19" s="11" t="str">
        <f t="shared" si="3"/>
        <v>5a5aE8030000D0070000B80B000000000000000000</v>
      </c>
      <c r="Z19" s="11" t="str">
        <f t="shared" si="3"/>
        <v>5a5aE8030000D0070000B80B00000000000000000000</v>
      </c>
      <c r="AA19" s="11" t="str">
        <f t="shared" si="3"/>
        <v>5a5aE8030000D0070000B80B0000000000000000000000</v>
      </c>
      <c r="AB19" s="11" t="str">
        <f t="shared" si="3"/>
        <v>5a5aE8030000D0070000B80B000000000000000000000000</v>
      </c>
      <c r="AC19" s="11" t="str">
        <f t="shared" si="3"/>
        <v>5a5aE8030000D0070000B80B00000000000000000000000000</v>
      </c>
      <c r="AD19" s="11" t="str">
        <f t="shared" si="3"/>
        <v>5a5aE8030000D0070000B80B0000000000000000000000000000</v>
      </c>
      <c r="AE19" s="11" t="str">
        <f t="shared" si="3"/>
        <v>5a5aE8030000D0070000B80B000000000000000000000000000000</v>
      </c>
      <c r="AF19" s="11" t="str">
        <f t="shared" si="3"/>
        <v>5a5aE8030000D0070000B80B00000000000000000000000000000000</v>
      </c>
      <c r="AG19" s="11" t="str">
        <f t="shared" si="3"/>
        <v>5a5aE8030000D0070000B80B0000000000000000000000000000000000</v>
      </c>
      <c r="AH19" s="11" t="str">
        <f t="shared" si="3"/>
        <v>5a5aE8030000D0070000B80B000000000000000000000000000000000000</v>
      </c>
      <c r="AI19" s="11" t="str">
        <f t="shared" si="3"/>
        <v>5a5aE8030000D0070000B80B00000000000000000000000000000000000000</v>
      </c>
      <c r="AJ19" s="11" t="str">
        <f t="shared" si="3"/>
        <v>5a5aE8030000D0070000B80B0000000000000000000000000000000000000000</v>
      </c>
      <c r="AK19" s="11" t="str">
        <f t="shared" si="3"/>
        <v>5a5aE8030000D0070000B80B000000000000000000000000000000000000000000</v>
      </c>
      <c r="AL19" s="11" t="str">
        <f t="shared" si="3"/>
        <v>5a5aE8030000D0070000B80B00000000000000000000000000000000000000000001</v>
      </c>
      <c r="AM19" s="11" t="str">
        <f t="shared" ref="AM19:BE19" si="4">_xlfn.CONCAT(AL19,AM18)</f>
        <v>5a5aE8030000D0070000B80B0000000000000000000000000000000000000000000102</v>
      </c>
      <c r="AN19" s="11" t="str">
        <f t="shared" si="4"/>
        <v>5a5aE8030000D0070000B80B000000000000000000000000000000000000000000010203</v>
      </c>
      <c r="AO19" s="11" t="str">
        <f t="shared" si="4"/>
        <v>5a5aE8030000D0070000B80B00000000000000000000000000000000000000000001020304</v>
      </c>
      <c r="AP19" s="11" t="str">
        <f t="shared" si="4"/>
        <v>5a5aE8030000D0070000B80B0000000000000000000000000000000000000000000102030400</v>
      </c>
      <c r="AQ19" s="11" t="str">
        <f t="shared" si="4"/>
        <v>5a5aE8030000D0070000B80B000000000000000000000000000000000000000000010203040003</v>
      </c>
      <c r="AR19" s="11" t="str">
        <f t="shared" si="4"/>
        <v>5a5aE8030000D0070000B80B00000000000000000000000000000000000000000001020304000305</v>
      </c>
      <c r="AS19" s="11" t="str">
        <f t="shared" si="4"/>
        <v>5a5aE8030000D0070000B80B0000000000000000000000000000000000000000000102030400030502</v>
      </c>
      <c r="AT19" s="11" t="str">
        <f t="shared" si="4"/>
        <v>5a5aE8030000D0070000B80B000000000000000000000000000000000000000000010203040003050200</v>
      </c>
      <c r="AU19" s="11" t="str">
        <f t="shared" si="4"/>
        <v>5a5aE8030000D0070000B80B00000000000000000000000000000000000000000001020304000305020000</v>
      </c>
      <c r="AV19" s="11" t="str">
        <f t="shared" si="4"/>
        <v>5a5aE8030000D0070000B80B0000000000000000000000000000000000000000000102030400030502000000</v>
      </c>
      <c r="AW19" s="11" t="str">
        <f t="shared" si="4"/>
        <v>5a5aE8030000D0070000B80B000000000000000000000000000000000000000000010203040003050200000000</v>
      </c>
      <c r="AX19" s="11" t="str">
        <f t="shared" si="4"/>
        <v>5a5aE8030000D0070000B80B00000000000000000000000000000000000000000001020304000305020000000000</v>
      </c>
      <c r="AY19" s="11" t="str">
        <f t="shared" si="4"/>
        <v>5a5aE8030000D0070000B80B0000000000000000000000000000000000000000000102030400030502000000000000</v>
      </c>
      <c r="AZ19" s="11" t="str">
        <f t="shared" si="4"/>
        <v>5a5aE8030000D0070000B80B000000000000000000000000000000000000000000010203040003050200000000000000</v>
      </c>
      <c r="BA19" s="11" t="str">
        <f t="shared" si="4"/>
        <v>5a5aE8030000D0070000B80B00000000000000000000000000000000000000000001020304000305020000000000000000</v>
      </c>
      <c r="BB19" s="11" t="str">
        <f t="shared" si="4"/>
        <v>5a5aE8030000D0070000B80B0000000000000000000000000000000000000000000102030400030502000000000000000000</v>
      </c>
      <c r="BC19" s="11" t="str">
        <f t="shared" si="4"/>
        <v>5a5aE8030000D0070000B80B000000000000000000000000000000000000000000010203040003050200000000000000000000</v>
      </c>
      <c r="BD19" s="11" t="str">
        <f t="shared" si="4"/>
        <v>5a5aE8030000D0070000B80B00000000000000000000000000000000000000000001020304000305020000000000000000000000</v>
      </c>
      <c r="BE19" s="11" t="str">
        <f t="shared" si="4"/>
        <v>5a5aE8030000D0070000B80B0000000000000000000000000000000000000000000102030400030502000000000000000000000000</v>
      </c>
    </row>
    <row r="20" spans="2:57" ht="16.5" x14ac:dyDescent="0.35">
      <c r="C20" s="5" t="s">
        <v>23</v>
      </c>
      <c r="D20" s="12" t="str">
        <f>BE19</f>
        <v>5a5aE8030000D0070000B80B0000000000000000000000000000000000000000000102030400030502000000000000000000000000</v>
      </c>
    </row>
    <row r="21" spans="2:57" ht="16.5" x14ac:dyDescent="0.35">
      <c r="D21" s="13" t="s">
        <v>75</v>
      </c>
    </row>
    <row r="22" spans="2:57" x14ac:dyDescent="0.25">
      <c r="B22" s="7" t="s">
        <v>35</v>
      </c>
      <c r="E22" t="s">
        <v>36</v>
      </c>
    </row>
    <row r="24" spans="2:57" x14ac:dyDescent="0.25">
      <c r="B24" t="s">
        <v>37</v>
      </c>
      <c r="C24" t="s">
        <v>38</v>
      </c>
      <c r="D24" t="s">
        <v>39</v>
      </c>
    </row>
    <row r="25" spans="2:57" x14ac:dyDescent="0.25">
      <c r="B25" t="s">
        <v>40</v>
      </c>
      <c r="C25" t="s">
        <v>41</v>
      </c>
      <c r="D25" t="s">
        <v>42</v>
      </c>
    </row>
    <row r="26" spans="2:57" x14ac:dyDescent="0.25">
      <c r="B26" t="s">
        <v>43</v>
      </c>
      <c r="C26" t="s">
        <v>44</v>
      </c>
      <c r="D26" t="s">
        <v>45</v>
      </c>
    </row>
    <row r="27" spans="2:57" x14ac:dyDescent="0.25">
      <c r="B27" t="s">
        <v>46</v>
      </c>
      <c r="C27" t="s">
        <v>47</v>
      </c>
      <c r="D27" t="s">
        <v>48</v>
      </c>
    </row>
    <row r="28" spans="2:57" x14ac:dyDescent="0.25">
      <c r="B28" t="s">
        <v>49</v>
      </c>
      <c r="C28" t="s">
        <v>50</v>
      </c>
      <c r="D28" t="s">
        <v>51</v>
      </c>
    </row>
    <row r="29" spans="2:57" x14ac:dyDescent="0.25">
      <c r="B29" t="s">
        <v>52</v>
      </c>
      <c r="C29" t="s">
        <v>53</v>
      </c>
      <c r="D29" t="s">
        <v>54</v>
      </c>
    </row>
    <row r="30" spans="2:57" x14ac:dyDescent="0.25">
      <c r="B30" t="s">
        <v>55</v>
      </c>
      <c r="C30" t="s">
        <v>56</v>
      </c>
      <c r="D30" t="s">
        <v>57</v>
      </c>
    </row>
    <row r="31" spans="2:57" x14ac:dyDescent="0.25">
      <c r="B31" t="s">
        <v>58</v>
      </c>
      <c r="C31" t="s">
        <v>59</v>
      </c>
      <c r="D31" t="s">
        <v>60</v>
      </c>
    </row>
    <row r="32" spans="2:57" x14ac:dyDescent="0.25">
      <c r="B32" s="6" t="s">
        <v>61</v>
      </c>
      <c r="C32" t="s">
        <v>62</v>
      </c>
      <c r="D32" t="s">
        <v>63</v>
      </c>
    </row>
    <row r="33" spans="2:4" x14ac:dyDescent="0.25">
      <c r="B33" t="s">
        <v>64</v>
      </c>
      <c r="C33" t="s">
        <v>69</v>
      </c>
      <c r="D33" t="s">
        <v>65</v>
      </c>
    </row>
    <row r="34" spans="2:4" x14ac:dyDescent="0.25">
      <c r="B34" t="s">
        <v>66</v>
      </c>
      <c r="C34" t="s">
        <v>67</v>
      </c>
      <c r="D34" t="s">
        <v>68</v>
      </c>
    </row>
  </sheetData>
  <mergeCells count="8">
    <mergeCell ref="AA16:AD16"/>
    <mergeCell ref="AH16:AK16"/>
    <mergeCell ref="E16:F16"/>
    <mergeCell ref="G16:J16"/>
    <mergeCell ref="K16:N16"/>
    <mergeCell ref="O16:R16"/>
    <mergeCell ref="S16:V16"/>
    <mergeCell ref="W16:Z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Alford</dc:creator>
  <cp:lastModifiedBy>Scott Alford</cp:lastModifiedBy>
  <dcterms:created xsi:type="dcterms:W3CDTF">2022-01-29T04:08:40Z</dcterms:created>
  <dcterms:modified xsi:type="dcterms:W3CDTF">2022-02-04T04:33:25Z</dcterms:modified>
</cp:coreProperties>
</file>