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amePlate\pcb\v1-0\"/>
    </mc:Choice>
  </mc:AlternateContent>
  <xr:revisionPtr revIDLastSave="0" documentId="13_ncr:1_{F25A8529-52F9-4FB7-B51F-2F1103454032}" xr6:coauthVersionLast="45" xr6:coauthVersionMax="45" xr10:uidLastSave="{00000000-0000-0000-0000-000000000000}"/>
  <bookViews>
    <workbookView xWindow="-120" yWindow="-120" windowWidth="29040" windowHeight="15840" xr2:uid="{2996FECF-B69C-451C-8321-F32B1B9F981C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40" i="1" l="1"/>
  <c r="G44" i="1"/>
  <c r="G39" i="1"/>
  <c r="F37" i="1"/>
  <c r="G37" i="1" s="1"/>
  <c r="G36" i="1"/>
  <c r="F33" i="1" l="1"/>
  <c r="G33" i="1" s="1"/>
  <c r="G29" i="1"/>
  <c r="G28" i="1"/>
  <c r="G32" i="1"/>
  <c r="G14" i="1"/>
  <c r="G15" i="1"/>
  <c r="G13" i="1"/>
  <c r="G18" i="1"/>
  <c r="G10" i="1"/>
  <c r="G27" i="1"/>
  <c r="G17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<sst xmlns="http://schemas.openxmlformats.org/spreadsheetml/2006/main" count="86" uniqueCount="79">
  <si>
    <t>Value</t>
  </si>
  <si>
    <t>Link</t>
  </si>
  <si>
    <t>47 uF</t>
  </si>
  <si>
    <t>Description</t>
  </si>
  <si>
    <t>Footprint</t>
  </si>
  <si>
    <t>C1</t>
  </si>
  <si>
    <t>Part Number</t>
  </si>
  <si>
    <t>https://www.aliexpress.com/item/32641663497.html?spm=a2g0s.9042311.0.0.43174c4dztINSE</t>
  </si>
  <si>
    <t>Neutral White RGBW</t>
  </si>
  <si>
    <t>10118194-0001LF</t>
  </si>
  <si>
    <t>J7</t>
  </si>
  <si>
    <t>micro USB Header</t>
  </si>
  <si>
    <t>https://www.digikey.com/product-detail/en/amphenol-icc-fci/10118194-0001LF/609-4618-1-ND/2785382</t>
  </si>
  <si>
    <t>microUSB breakout</t>
  </si>
  <si>
    <t>https://www.digikey.com/product-detail/en/3972/1528-2796-ND/9826284</t>
  </si>
  <si>
    <t>J8</t>
  </si>
  <si>
    <t>R1</t>
  </si>
  <si>
    <t>470R</t>
  </si>
  <si>
    <t>0805 resistor</t>
  </si>
  <si>
    <t>R2</t>
  </si>
  <si>
    <t>10k</t>
  </si>
  <si>
    <t>SMT Potentiometer</t>
  </si>
  <si>
    <t>TC33X-2-103E</t>
  </si>
  <si>
    <t>DS05-127-2-04BK-SMT-TR</t>
  </si>
  <si>
    <t>4x</t>
  </si>
  <si>
    <t>SMT DIP Switches 50 mil</t>
  </si>
  <si>
    <t>S1</t>
  </si>
  <si>
    <t>ATtiny3216</t>
  </si>
  <si>
    <t>SMT ATtiny3216</t>
  </si>
  <si>
    <t>U1</t>
  </si>
  <si>
    <t>U2</t>
  </si>
  <si>
    <t>SI7211-B-00-IV</t>
  </si>
  <si>
    <t>Hall Effect Sensor</t>
  </si>
  <si>
    <t>20 mT</t>
  </si>
  <si>
    <t>0805 Capacitor, &gt;5V</t>
  </si>
  <si>
    <t>https://www.digikey.com/product-detail/en/yageo/CC0805MKX5R5BB476/311-1897-1-ND/5195799</t>
  </si>
  <si>
    <t>CC0805MKX5R5BB476</t>
  </si>
  <si>
    <t>https://www.digikey.com/product-detail/en/RMCF0805JT470R/RMCF0805JT470RCT-ND/1942551/</t>
  </si>
  <si>
    <t>RMCF0805JT470R</t>
  </si>
  <si>
    <t>2x3 100 mil vertical SMT</t>
  </si>
  <si>
    <t>https://www.digikey.com/product-detail/en/silicon-labs/SI7211-B-00-IV/336-4057-ND/7323036</t>
  </si>
  <si>
    <t>https://www.digikey.com/product-detail/en/bourns-inc/TC33X-2-103E/TC33X-103ECT-ND/612911</t>
  </si>
  <si>
    <t>https://www.digikey.com/product-detail/en/cui-devices/DS05-127-2-04BK-SMT-TR/2223-DS05-127-2-04BK-SMT-CT-ND/11312443</t>
  </si>
  <si>
    <t>https://www.digikey.com/product-detail/en/amphenol-icc-fci/54202-G08-03/609-5602-ND/1488240</t>
  </si>
  <si>
    <t>54202-G08-03</t>
  </si>
  <si>
    <t>https://www.digikey.com/product-detail/en/microchip-technology/ATTINY3216-SNR/ATTINY3216-SNRCT-ND/9477803</t>
  </si>
  <si>
    <t>Shipping</t>
  </si>
  <si>
    <t>STE</t>
  </si>
  <si>
    <t>Solder Paste</t>
  </si>
  <si>
    <t>https://www.digikey.com/product-detail/en/SMD291AX/SMD291AX-ND/1160002/?itemSeq=329328494</t>
  </si>
  <si>
    <t>SMD291AX‎</t>
  </si>
  <si>
    <t>Knob</t>
  </si>
  <si>
    <t>Qty/assembly</t>
  </si>
  <si>
    <t>Unit Price (@10 assemblies)</t>
  </si>
  <si>
    <t>Frosted Acrylic</t>
  </si>
  <si>
    <t>11x2"</t>
  </si>
  <si>
    <t>unit thickness?</t>
  </si>
  <si>
    <t>https://www.digikey.com/product-detail/en/CL21B225KPFNNNE/1276-1188-1-ND/3889274/?itemSeq=332167250</t>
  </si>
  <si>
    <t>CL21B225KPFNNNE</t>
  </si>
  <si>
    <t>2.2 uF</t>
  </si>
  <si>
    <t>C2-C5</t>
  </si>
  <si>
    <t>https://www.mcmaster.com/91185A249-91185A223/</t>
  </si>
  <si>
    <t>Shipping, taxes</t>
  </si>
  <si>
    <t>https://www.tapplastics.com/product/plastics/cut_to_size_plastic/black_led_sheet/668</t>
  </si>
  <si>
    <t>11 x 20"</t>
  </si>
  <si>
    <t>PCB</t>
  </si>
  <si>
    <t>https://www.allpcb.com/online_pcb_quote.html?hidLength=10&amp;hidWidth=10&amp;hidNum=10&amp;hidLayers=2&amp;BoardThickness=1.6</t>
  </si>
  <si>
    <t>1.6x10"</t>
  </si>
  <si>
    <t>Sum</t>
  </si>
  <si>
    <t>Tariff</t>
  </si>
  <si>
    <t>Tax</t>
  </si>
  <si>
    <t>Extended Price per Unit</t>
  </si>
  <si>
    <t>Construction paper</t>
  </si>
  <si>
    <t>https://www.cvs.com/shop/content/construction-paper</t>
  </si>
  <si>
    <t>tax</t>
  </si>
  <si>
    <t>shipping</t>
  </si>
  <si>
    <t>OshStencil 3 mil Polyimide, 1.25" boarder</t>
  </si>
  <si>
    <t>12.410 * 4.062"</t>
  </si>
  <si>
    <t>applicagble tax and shipping will be added?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</si>
</sst>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devices/DS05-127-2-04BK-SMT-TR/2223-DS05-127-2-04BK-SMT-CT-ND/11312443" TargetMode="External"/><Relationship Id="rId13" Type="http://schemas.openxmlformats.org/officeDocument/2006/relationships/hyperlink" Target="https://www.mcmaster.com/91185A249-91185A223/" TargetMode="External"/><Relationship Id="rId3" Type="http://schemas.openxmlformats.org/officeDocument/2006/relationships/hyperlink" Target="https://www.digikey.com/product-detail/en/3972/1528-2796-ND/9826284" TargetMode="External"/><Relationship Id="rId7" Type="http://schemas.openxmlformats.org/officeDocument/2006/relationships/hyperlink" Target="https://www.digikey.com/product-detail/en/bourns-inc/TC33X-2-103E/TC33X-103ECT-ND/612911" TargetMode="External"/><Relationship Id="rId12" Type="http://schemas.openxmlformats.org/officeDocument/2006/relationships/hyperlink" Target="https://www.digikey.com/product-detail/en/CL21B225KPFNNNE/1276-1188-1-ND/3889274/?itemSeq=33216725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amphenol-icc-fci/10118194-0001LF/609-4618-1-ND/2785382" TargetMode="External"/><Relationship Id="rId16" Type="http://schemas.openxmlformats.org/officeDocument/2006/relationships/hyperlink" Target="https://www.cvs.com/shop/content/construction-paper" TargetMode="External"/><Relationship Id="rId1" Type="http://schemas.openxmlformats.org/officeDocument/2006/relationships/hyperlink" Target="https://www.aliexpress.com/item/32641663497.html?spm=a2g0s.9042311.0.0.43174c4dztINSE" TargetMode="External"/><Relationship Id="rId6" Type="http://schemas.openxmlformats.org/officeDocument/2006/relationships/hyperlink" Target="https://www.digikey.com/product-detail/en/silicon-labs/SI7211-B-00-IV/336-4057-ND/7323036" TargetMode="External"/><Relationship Id="rId11" Type="http://schemas.openxmlformats.org/officeDocument/2006/relationships/hyperlink" Target="https://www.digikey.com/product-detail/en/SMD291AX/SMD291AX-ND/1160002/?itemSeq=329328494" TargetMode="External"/><Relationship Id="rId5" Type="http://schemas.openxmlformats.org/officeDocument/2006/relationships/hyperlink" Target="https://www.digikey.com/product-detail/en/RMCF0805JT470R/RMCF0805JT470RCT-ND/1942551/" TargetMode="External"/><Relationship Id="rId15" Type="http://schemas.openxmlformats.org/officeDocument/2006/relationships/hyperlink" Target="https://www.allpcb.com/online_pcb_quote.html?hidLength=10&amp;hidWidth=10&amp;hidNum=10&amp;hidLayers=2&amp;BoardThickness=1.6" TargetMode="External"/><Relationship Id="rId10" Type="http://schemas.openxmlformats.org/officeDocument/2006/relationships/hyperlink" Target="https://www.digikey.com/product-detail/en/microchip-technology/ATTINY3216-SNR/ATTINY3216-SNRCT-ND/9477803" TargetMode="External"/><Relationship Id="rId4" Type="http://schemas.openxmlformats.org/officeDocument/2006/relationships/hyperlink" Target="https://www.digikey.com/product-detail/en/yageo/CC0805MKX5R5BB476/311-1897-1-ND/5195799" TargetMode="External"/><Relationship Id="rId9" Type="http://schemas.openxmlformats.org/officeDocument/2006/relationships/hyperlink" Target="https://www.digikey.com/product-detail/en/amphenol-icc-fci/54202-G08-03/609-5602-ND/1488240" TargetMode="External"/><Relationship Id="rId14" Type="http://schemas.openxmlformats.org/officeDocument/2006/relationships/hyperlink" Target="https://www.tapplastics.com/product/plastics/cut_to_size_plastic/black_led_sheet/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E185-4D38-4C7C-B965-2E6424301D55}">
  <dimension ref="A1:H44"/>
  <sheetViews>
    <sheetView tabSelected="1" topLeftCell="C11" workbookViewId="0">
      <selection activeCell="F25" sqref="F25"/>
    </sheetView>
  </sheetViews>
  <sheetFormatPr defaultRowHeight="15" x14ac:dyDescent="0.25"/>
  <cols>
    <col min="1" max="1" width="11.5703125" bestFit="1" customWidth="1"/>
    <col min="2" max="2" width="23.42578125" bestFit="1" customWidth="1"/>
    <col min="4" max="4" width="27.7109375" bestFit="1" customWidth="1"/>
    <col min="5" max="5" width="13.42578125" bestFit="1" customWidth="1"/>
    <col min="6" max="6" width="26.140625" bestFit="1" customWidth="1"/>
    <col min="7" max="7" width="18.85546875" customWidth="1"/>
  </cols>
  <sheetData>
    <row r="1" spans="1:8" x14ac:dyDescent="0.25">
      <c r="A1" t="s">
        <v>4</v>
      </c>
      <c r="B1" t="s">
        <v>6</v>
      </c>
      <c r="C1" t="s">
        <v>0</v>
      </c>
      <c r="D1" t="s">
        <v>3</v>
      </c>
      <c r="E1" t="s">
        <v>52</v>
      </c>
      <c r="F1" t="s">
        <v>53</v>
      </c>
      <c r="G1" t="s">
        <v>71</v>
      </c>
      <c r="H1" t="s">
        <v>1</v>
      </c>
    </row>
    <row r="2" spans="1:8" x14ac:dyDescent="0.25">
      <c r="A2" t="s">
        <v>5</v>
      </c>
      <c r="B2" t="s">
        <v>36</v>
      </c>
      <c r="C2" t="s">
        <v>2</v>
      </c>
      <c r="D2" t="s">
        <v>34</v>
      </c>
      <c r="E2">
        <v>1</v>
      </c>
      <c r="F2">
        <v>0.34100000000000003</v>
      </c>
      <c r="G2">
        <f>E2*F2</f>
        <v>0.34100000000000003</v>
      </c>
      <c r="H2" s="1" t="s">
        <v>35</v>
      </c>
    </row>
    <row r="3" spans="1:8" x14ac:dyDescent="0.25">
      <c r="A3" t="s">
        <v>10</v>
      </c>
      <c r="B3" t="s">
        <v>9</v>
      </c>
      <c r="D3" t="s">
        <v>11</v>
      </c>
      <c r="E3">
        <v>1</v>
      </c>
      <c r="F3">
        <v>0.40500000000000003</v>
      </c>
      <c r="G3">
        <f t="shared" ref="G3:G10" si="0">E3*F3</f>
        <v>0.40500000000000003</v>
      </c>
      <c r="H3" s="1" t="s">
        <v>12</v>
      </c>
    </row>
    <row r="4" spans="1:8" x14ac:dyDescent="0.25">
      <c r="A4" t="s">
        <v>15</v>
      </c>
      <c r="B4" t="s">
        <v>44</v>
      </c>
      <c r="D4" t="s">
        <v>39</v>
      </c>
      <c r="E4">
        <v>1</v>
      </c>
      <c r="F4">
        <v>0.35199999999999998</v>
      </c>
      <c r="G4">
        <f t="shared" si="0"/>
        <v>0.35199999999999998</v>
      </c>
      <c r="H4" s="1" t="s">
        <v>43</v>
      </c>
    </row>
    <row r="5" spans="1:8" x14ac:dyDescent="0.25">
      <c r="A5" t="s">
        <v>16</v>
      </c>
      <c r="B5" t="s">
        <v>38</v>
      </c>
      <c r="C5" t="s">
        <v>17</v>
      </c>
      <c r="D5" t="s">
        <v>18</v>
      </c>
      <c r="E5">
        <v>1</v>
      </c>
      <c r="F5">
        <v>1.9E-2</v>
      </c>
      <c r="G5">
        <f t="shared" si="0"/>
        <v>1.9E-2</v>
      </c>
      <c r="H5" s="1" t="s">
        <v>37</v>
      </c>
    </row>
    <row r="6" spans="1:8" x14ac:dyDescent="0.25">
      <c r="A6" t="s">
        <v>19</v>
      </c>
      <c r="B6" t="s">
        <v>22</v>
      </c>
      <c r="C6" t="s">
        <v>20</v>
      </c>
      <c r="D6" t="s">
        <v>21</v>
      </c>
      <c r="E6">
        <v>1</v>
      </c>
      <c r="F6">
        <v>0.27700000000000002</v>
      </c>
      <c r="G6">
        <f t="shared" si="0"/>
        <v>0.27700000000000002</v>
      </c>
      <c r="H6" s="1" t="s">
        <v>41</v>
      </c>
    </row>
    <row r="7" spans="1:8" x14ac:dyDescent="0.25">
      <c r="A7" t="s">
        <v>26</v>
      </c>
      <c r="B7" t="s">
        <v>23</v>
      </c>
      <c r="C7" t="s">
        <v>24</v>
      </c>
      <c r="D7" t="s">
        <v>25</v>
      </c>
      <c r="E7">
        <v>1</v>
      </c>
      <c r="F7">
        <v>1.26</v>
      </c>
      <c r="G7">
        <f t="shared" si="0"/>
        <v>1.26</v>
      </c>
      <c r="H7" s="1" t="s">
        <v>42</v>
      </c>
    </row>
    <row r="8" spans="1:8" x14ac:dyDescent="0.25">
      <c r="A8" t="s">
        <v>29</v>
      </c>
      <c r="B8" t="s">
        <v>27</v>
      </c>
      <c r="D8" t="s">
        <v>28</v>
      </c>
      <c r="E8">
        <v>1</v>
      </c>
      <c r="F8">
        <v>1</v>
      </c>
      <c r="G8">
        <f t="shared" si="0"/>
        <v>1</v>
      </c>
      <c r="H8" s="1" t="s">
        <v>45</v>
      </c>
    </row>
    <row r="9" spans="1:8" x14ac:dyDescent="0.25">
      <c r="A9" t="s">
        <v>30</v>
      </c>
      <c r="B9" t="s">
        <v>31</v>
      </c>
      <c r="C9" t="s">
        <v>33</v>
      </c>
      <c r="D9" t="s">
        <v>32</v>
      </c>
      <c r="E9">
        <v>1</v>
      </c>
      <c r="F9">
        <v>0.68</v>
      </c>
      <c r="G9">
        <f t="shared" si="0"/>
        <v>0.68</v>
      </c>
      <c r="H9" s="1" t="s">
        <v>40</v>
      </c>
    </row>
    <row r="10" spans="1:8" x14ac:dyDescent="0.25">
      <c r="A10" t="s">
        <v>60</v>
      </c>
      <c r="B10" t="s">
        <v>58</v>
      </c>
      <c r="C10" t="s">
        <v>59</v>
      </c>
      <c r="D10" t="s">
        <v>34</v>
      </c>
      <c r="E10">
        <v>4</v>
      </c>
      <c r="F10">
        <v>4.9799999999999997E-2</v>
      </c>
      <c r="G10">
        <f t="shared" si="0"/>
        <v>0.19919999999999999</v>
      </c>
      <c r="H10" s="1" t="s">
        <v>57</v>
      </c>
    </row>
    <row r="11" spans="1:8" x14ac:dyDescent="0.25">
      <c r="A11" t="s">
        <v>47</v>
      </c>
      <c r="B11">
        <v>3972</v>
      </c>
      <c r="D11" t="s">
        <v>13</v>
      </c>
      <c r="E11">
        <v>1</v>
      </c>
      <c r="F11">
        <v>6.5</v>
      </c>
      <c r="H11" s="1" t="s">
        <v>14</v>
      </c>
    </row>
    <row r="12" spans="1:8" x14ac:dyDescent="0.25">
      <c r="A12" t="s">
        <v>47</v>
      </c>
      <c r="B12" t="s">
        <v>50</v>
      </c>
      <c r="D12" t="s">
        <v>48</v>
      </c>
      <c r="E12">
        <v>1</v>
      </c>
      <c r="F12">
        <v>14.99</v>
      </c>
      <c r="H12" s="1" t="s">
        <v>49</v>
      </c>
    </row>
    <row r="13" spans="1:8" x14ac:dyDescent="0.25">
      <c r="D13" t="s">
        <v>46</v>
      </c>
      <c r="F13">
        <v>4.99</v>
      </c>
      <c r="G13">
        <f>F13/10</f>
        <v>0.499</v>
      </c>
    </row>
    <row r="14" spans="1:8" x14ac:dyDescent="0.25">
      <c r="D14" t="s">
        <v>69</v>
      </c>
      <c r="F14">
        <v>2.36</v>
      </c>
      <c r="G14">
        <f t="shared" ref="G14:G15" si="1">F14/10</f>
        <v>0.23599999999999999</v>
      </c>
    </row>
    <row r="15" spans="1:8" x14ac:dyDescent="0.25">
      <c r="D15" t="s">
        <v>70</v>
      </c>
      <c r="F15">
        <v>7.32</v>
      </c>
      <c r="G15">
        <f t="shared" si="1"/>
        <v>0.73199999999999998</v>
      </c>
    </row>
    <row r="17" spans="3:8" x14ac:dyDescent="0.25">
      <c r="D17" t="s">
        <v>8</v>
      </c>
      <c r="E17">
        <v>100</v>
      </c>
      <c r="F17">
        <v>8.7840000000000001E-2</v>
      </c>
      <c r="G17">
        <f>E17*F17</f>
        <v>8.7840000000000007</v>
      </c>
      <c r="H17" s="1" t="s">
        <v>7</v>
      </c>
    </row>
    <row r="18" spans="3:8" x14ac:dyDescent="0.25">
      <c r="D18" t="s">
        <v>62</v>
      </c>
      <c r="G18">
        <f>8.54/10</f>
        <v>0.85399999999999987</v>
      </c>
      <c r="H18" s="1"/>
    </row>
    <row r="19" spans="3:8" x14ac:dyDescent="0.25">
      <c r="H19" s="1"/>
    </row>
    <row r="21" spans="3:8" x14ac:dyDescent="0.25">
      <c r="C21" t="s">
        <v>56</v>
      </c>
      <c r="D21" t="s">
        <v>51</v>
      </c>
      <c r="E21">
        <v>2</v>
      </c>
      <c r="F21">
        <v>9.84</v>
      </c>
      <c r="G21">
        <f>F21*2/25</f>
        <v>0.78720000000000001</v>
      </c>
      <c r="H21" s="1" t="s">
        <v>61</v>
      </c>
    </row>
    <row r="22" spans="3:8" x14ac:dyDescent="0.25">
      <c r="D22" t="s">
        <v>62</v>
      </c>
      <c r="G22" t="s">
        <v>78</v>
      </c>
    </row>
    <row r="27" spans="3:8" x14ac:dyDescent="0.25">
      <c r="C27" t="s">
        <v>55</v>
      </c>
      <c r="D27" t="s">
        <v>54</v>
      </c>
      <c r="E27">
        <v>1</v>
      </c>
      <c r="F27">
        <v>1.3140000000000001</v>
      </c>
      <c r="G27">
        <f>E27*F27</f>
        <v>1.3140000000000001</v>
      </c>
      <c r="H27" s="1" t="s">
        <v>63</v>
      </c>
    </row>
    <row r="28" spans="3:8" x14ac:dyDescent="0.25">
      <c r="D28" t="s">
        <v>46</v>
      </c>
      <c r="F28">
        <v>10.4</v>
      </c>
      <c r="G28">
        <f>F28/10</f>
        <v>1.04</v>
      </c>
      <c r="H28" t="s">
        <v>64</v>
      </c>
    </row>
    <row r="29" spans="3:8" x14ac:dyDescent="0.25">
      <c r="D29" t="s">
        <v>70</v>
      </c>
      <c r="F29">
        <v>3.51</v>
      </c>
      <c r="G29">
        <f>F29/10</f>
        <v>0.35099999999999998</v>
      </c>
    </row>
    <row r="32" spans="3:8" x14ac:dyDescent="0.25">
      <c r="C32" t="s">
        <v>67</v>
      </c>
      <c r="D32" t="s">
        <v>65</v>
      </c>
      <c r="F32">
        <v>16</v>
      </c>
      <c r="G32">
        <f>F32/10</f>
        <v>1.6</v>
      </c>
      <c r="H32" s="1" t="s">
        <v>66</v>
      </c>
    </row>
    <row r="33" spans="3:8" x14ac:dyDescent="0.25">
      <c r="D33" t="s">
        <v>62</v>
      </c>
      <c r="F33">
        <f>26+1.56</f>
        <v>27.56</v>
      </c>
      <c r="G33">
        <f>F33/10</f>
        <v>2.7559999999999998</v>
      </c>
    </row>
    <row r="36" spans="3:8" x14ac:dyDescent="0.25">
      <c r="D36" t="s">
        <v>72</v>
      </c>
      <c r="F36">
        <v>6.29</v>
      </c>
      <c r="G36">
        <f>F36/10</f>
        <v>0.629</v>
      </c>
      <c r="H36" s="1" t="s">
        <v>73</v>
      </c>
    </row>
    <row r="37" spans="3:8" x14ac:dyDescent="0.25">
      <c r="D37" t="s">
        <v>74</v>
      </c>
      <c r="F37">
        <f>F36*0.095</f>
        <v>0.59755000000000003</v>
      </c>
      <c r="G37">
        <f>F37/10</f>
        <v>5.9755000000000003E-2</v>
      </c>
    </row>
    <row r="39" spans="3:8" x14ac:dyDescent="0.25">
      <c r="C39" t="s">
        <v>77</v>
      </c>
      <c r="D39" t="s">
        <v>76</v>
      </c>
      <c r="F39">
        <v>22.4</v>
      </c>
      <c r="G39">
        <f>F39/10</f>
        <v>2.2399999999999998</v>
      </c>
    </row>
    <row r="40" spans="3:8" x14ac:dyDescent="0.25">
      <c r="D40" t="s">
        <v>74</v>
      </c>
      <c r="F40">
        <v>2.95</v>
      </c>
      <c r="G40">
        <f>F40/10</f>
        <v>0.29500000000000004</v>
      </c>
    </row>
    <row r="41" spans="3:8" x14ac:dyDescent="0.25">
      <c r="D41" t="s">
        <v>75</v>
      </c>
    </row>
    <row r="44" spans="3:8" x14ac:dyDescent="0.25">
      <c r="D44" t="s">
        <v>68</v>
      </c>
      <c r="G44">
        <f>SUM(G2:G42)</f>
        <v>26.710155</v>
      </c>
    </row>
  </sheetData>
  <hyperlinks>
    <hyperlink ref="H17" r:id="rId1" xr:uid="{BB623DA3-2AF9-4AFD-AF16-7ECEAD429F56}"/>
    <hyperlink ref="H3" r:id="rId2" xr:uid="{0E011EB9-B07B-4999-882C-B800233BFF1F}"/>
    <hyperlink ref="H11" r:id="rId3" xr:uid="{6631C7D7-394B-4838-B241-663A9C1B1C92}"/>
    <hyperlink ref="H2" r:id="rId4" xr:uid="{F7D31E85-227A-4C32-A4D9-159246852C53}"/>
    <hyperlink ref="H5" r:id="rId5" xr:uid="{243EA32A-F3CF-4AF6-991E-580D46F912DE}"/>
    <hyperlink ref="H9" r:id="rId6" xr:uid="{B3B7A659-1EB8-4C5B-B4F2-38C9842B48AD}"/>
    <hyperlink ref="H6" r:id="rId7" xr:uid="{CF12802F-4B3F-43DA-A6A5-59671B808370}"/>
    <hyperlink ref="H7" r:id="rId8" xr:uid="{A84A2B67-FCD0-4968-947B-F3732A48EA3F}"/>
    <hyperlink ref="H4" r:id="rId9" xr:uid="{F2A9621E-4CD5-4C75-AEA0-296CC0DBD6D3}"/>
    <hyperlink ref="H8" r:id="rId10" xr:uid="{0B03853A-C2AF-4B76-8783-088C9765DC3C}"/>
    <hyperlink ref="H12" r:id="rId11" xr:uid="{C1F0D653-CEFE-4882-ACFB-49778C03F37F}"/>
    <hyperlink ref="H10" r:id="rId12" xr:uid="{38A0E3FD-6ECF-48F6-8D3B-D2C868A1E56C}"/>
    <hyperlink ref="H21" r:id="rId13" xr:uid="{DF04D2D9-03D1-4943-BB1E-A8B76329BA58}"/>
    <hyperlink ref="H27" r:id="rId14" xr:uid="{BDB1E102-0F9D-49D0-8E29-7070500C5CC5}"/>
    <hyperlink ref="H32" r:id="rId15" xr:uid="{DD737DBC-81BE-4AD8-84E3-84E3B02D100C}"/>
    <hyperlink ref="H36" r:id="rId16" xr:uid="{F242623F-98A3-4AED-A298-61C9113140D9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2020-07-14T02:07:17Z</dcterms:created>
  <dcterms:modified xsi:type="dcterms:W3CDTF">2020-07-27T22:40:37Z</dcterms:modified>
</cp:coreProperties>
</file>