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<sst xmlns="http://schemas.openxmlformats.org/spreadsheetml/2006/main" count="212" uniqueCount="120">
  <si>
    <t xml:space="preserve">d_initial</t>
  </si>
  <si>
    <t xml:space="preserve">d_final</t>
  </si>
  <si>
    <t xml:space="preserve">d_t_initial</t>
  </si>
  <si>
    <t xml:space="preserve">d_t_final</t>
  </si>
  <si>
    <t xml:space="preserve">sig_start</t>
  </si>
  <si>
    <t xml:space="preserve">sig_end</t>
  </si>
  <si>
    <t xml:space="preserve">phase1start</t>
  </si>
  <si>
    <t xml:space="preserve">phase1end</t>
  </si>
  <si>
    <t xml:space="preserve">phase2start</t>
  </si>
  <si>
    <t xml:space="preserve">phase2end</t>
  </si>
  <si>
    <t xml:space="preserve">phase3start</t>
  </si>
  <si>
    <t xml:space="preserve">phase3end</t>
  </si>
  <si>
    <t xml:space="preserve">phase4start</t>
  </si>
  <si>
    <t xml:space="preserve">phase4end</t>
  </si>
  <si>
    <t xml:space="preserve">spec1start</t>
  </si>
  <si>
    <t xml:space="preserve">spec1end</t>
  </si>
  <si>
    <t xml:space="preserve">spec2start</t>
  </si>
  <si>
    <t xml:space="preserve">spec2end</t>
  </si>
  <si>
    <t xml:space="preserve">spec3start</t>
  </si>
  <si>
    <t xml:space="preserve">spec3end</t>
  </si>
  <si>
    <t xml:space="preserve">spec4start</t>
  </si>
  <si>
    <t xml:space="preserve">spec4end</t>
  </si>
  <si>
    <t xml:space="preserve">spec5start</t>
  </si>
  <si>
    <t xml:space="preserve">spec5end</t>
  </si>
  <si>
    <t xml:space="preserve">pic_a</t>
  </si>
  <si>
    <t xml:space="preserve">pic_b</t>
  </si>
  <si>
    <t xml:space="preserve">pic_c</t>
  </si>
  <si>
    <t xml:space="preserve">pic_d</t>
  </si>
  <si>
    <t xml:space="preserve">pic_e</t>
  </si>
  <si>
    <t xml:space="preserve">Jet Height</t>
  </si>
  <si>
    <t xml:space="preserve">Pool Width</t>
  </si>
  <si>
    <t xml:space="preserve">Jet Width</t>
  </si>
  <si>
    <t xml:space="preserve">Bed Type</t>
  </si>
  <si>
    <t xml:space="preserve">Jet Width/Pool Width</t>
  </si>
  <si>
    <t xml:space="preserve">Jet Length/Pool Width</t>
  </si>
  <si>
    <t xml:space="preserve">Discharge</t>
  </si>
  <si>
    <t xml:space="preserve">aspect</t>
  </si>
  <si>
    <t xml:space="preserve">Back Wall</t>
  </si>
  <si>
    <t xml:space="preserve">Color</t>
  </si>
  <si>
    <t xml:space="preserve">R1 (07-01)</t>
  </si>
  <si>
    <t xml:space="preserve">Plexiglass</t>
  </si>
  <si>
    <t xml:space="preserve">blocked</t>
  </si>
  <si>
    <t xml:space="preserve">blue</t>
  </si>
  <si>
    <t xml:space="preserve">R2</t>
  </si>
  <si>
    <t xml:space="preserve">orange</t>
  </si>
  <si>
    <t xml:space="preserve">R3</t>
  </si>
  <si>
    <t xml:space="preserve">R4</t>
  </si>
  <si>
    <t xml:space="preserve">#1f77b4</t>
  </si>
  <si>
    <t xml:space="preserve">R5</t>
  </si>
  <si>
    <t xml:space="preserve">red</t>
  </si>
  <si>
    <t xml:space="preserve">#ff7f0e</t>
  </si>
  <si>
    <t xml:space="preserve">R6</t>
  </si>
  <si>
    <t xml:space="preserve">#DC143C</t>
  </si>
  <si>
    <t xml:space="preserve">R7</t>
  </si>
  <si>
    <t xml:space="preserve">R8</t>
  </si>
  <si>
    <t xml:space="preserve">R9</t>
  </si>
  <si>
    <t xml:space="preserve">Uneroded Gravel</t>
  </si>
  <si>
    <t xml:space="preserve">R10</t>
  </si>
  <si>
    <t xml:space="preserve">Eroded gravel</t>
  </si>
  <si>
    <t xml:space="preserve">R11</t>
  </si>
  <si>
    <t xml:space="preserve">Ramp &amp; uneroded gravel</t>
  </si>
  <si>
    <t xml:space="preserve">R12 (10-06)</t>
  </si>
  <si>
    <t xml:space="preserve">plexiglass</t>
  </si>
  <si>
    <t xml:space="preserve">R13</t>
  </si>
  <si>
    <t xml:space="preserve">R14</t>
  </si>
  <si>
    <t xml:space="preserve">R15</t>
  </si>
  <si>
    <t xml:space="preserve">R16 (11-03)</t>
  </si>
  <si>
    <t xml:space="preserve">uniform_gravel</t>
  </si>
  <si>
    <t xml:space="preserve">R17</t>
  </si>
  <si>
    <t xml:space="preserve">nonuniform_gravel</t>
  </si>
  <si>
    <t xml:space="preserve">R18 </t>
  </si>
  <si>
    <t xml:space="preserve">R19 </t>
  </si>
  <si>
    <t xml:space="preserve">R20 </t>
  </si>
  <si>
    <t xml:space="preserve">R21 (11-11)</t>
  </si>
  <si>
    <t xml:space="preserve">R22</t>
  </si>
  <si>
    <t xml:space="preserve">R23</t>
  </si>
  <si>
    <t xml:space="preserve">R24</t>
  </si>
  <si>
    <t xml:space="preserve">partially_blocked</t>
  </si>
  <si>
    <t xml:space="preserve">R25 (11-18)</t>
  </si>
  <si>
    <t xml:space="preserve">R26</t>
  </si>
  <si>
    <t xml:space="preserve">R27</t>
  </si>
  <si>
    <t xml:space="preserve">black</t>
  </si>
  <si>
    <t xml:space="preserve">R28</t>
  </si>
  <si>
    <t xml:space="preserve">R29</t>
  </si>
  <si>
    <t xml:space="preserve">R30</t>
  </si>
  <si>
    <t xml:space="preserve">R31</t>
  </si>
  <si>
    <t xml:space="preserve">R32</t>
  </si>
  <si>
    <t xml:space="preserve">R33</t>
  </si>
  <si>
    <t xml:space="preserve">R34</t>
  </si>
  <si>
    <t xml:space="preserve">R35</t>
  </si>
  <si>
    <t xml:space="preserve">R1</t>
  </si>
  <si>
    <t xml:space="preserve">2cm</t>
  </si>
  <si>
    <t xml:space="preserve">4cm</t>
  </si>
  <si>
    <t xml:space="preserve">10cm</t>
  </si>
  <si>
    <t xml:space="preserve">14cm</t>
  </si>
  <si>
    <t xml:space="preserve">6cm</t>
  </si>
  <si>
    <t xml:space="preserve">**above are video times</t>
  </si>
  <si>
    <t xml:space="preserve">r5</t>
  </si>
  <si>
    <t xml:space="preserve">r6</t>
  </si>
  <si>
    <t xml:space="preserve">r7</t>
  </si>
  <si>
    <t xml:space="preserve">Model 1: SF = 8</t>
  </si>
  <si>
    <t xml:space="preserve">Prototype</t>
  </si>
  <si>
    <t xml:space="preserve">Model</t>
  </si>
  <si>
    <t xml:space="preserve">Discharge (L/s)</t>
  </si>
  <si>
    <t xml:space="preserve">Jet Width (cm)</t>
  </si>
  <si>
    <t xml:space="preserve">Jet Height (cm)</t>
  </si>
  <si>
    <t xml:space="preserve">Pool Width (cm)</t>
  </si>
  <si>
    <t xml:space="preserve">Pool Depth (cm)</t>
  </si>
  <si>
    <t xml:space="preserve">Model 2: SF = 80</t>
  </si>
  <si>
    <t xml:space="preserve">phase1</t>
  </si>
  <si>
    <t xml:space="preserve">phase2</t>
  </si>
  <si>
    <t xml:space="preserve">phase3</t>
  </si>
  <si>
    <t xml:space="preserve">phase4</t>
  </si>
  <si>
    <t xml:space="preserve">spec1</t>
  </si>
  <si>
    <t xml:space="preserve">spec2</t>
  </si>
  <si>
    <t xml:space="preserve">spec3</t>
  </si>
  <si>
    <t xml:space="preserve">spec4</t>
  </si>
  <si>
    <t xml:space="preserve">spec5</t>
  </si>
  <si>
    <t xml:space="preserve">t_initial</t>
  </si>
  <si>
    <t xml:space="preserve">t_final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</si>
</sst>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9664FA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383D3C"/>
        <bgColor rgb="FF333300"/>
      </patternFill>
    </fill>
    <fill>
      <patternFill patternType="solid">
        <fgColor rgb="FFF10D0C"/>
        <bgColor rgb="FF800000"/>
      </patternFill>
    </fill>
    <fill>
      <patternFill patternType="solid">
        <fgColor rgb="FF5EB91E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DE9A9"/>
        <bgColor rgb="FFFFFFCC"/>
      </patternFill>
    </fill>
    <fill>
      <patternFill patternType="solid">
        <fgColor rgb="FFAADCF7"/>
        <bgColor rgb="FFCCCCFF"/>
      </patternFill>
    </fill>
    <fill>
      <patternFill patternType="solid">
        <fgColor rgb="FF81ACA6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2A6099"/>
        <bgColor rgb="FF666699"/>
      </patternFill>
    </fill>
    <fill>
      <patternFill patternType="solid">
        <fgColor rgb="FFFFBF00"/>
        <bgColor rgb="FFFF9900"/>
      </patternFill>
    </fill>
    <fill>
      <patternFill patternType="solid">
        <fgColor rgb="FF784B04"/>
        <bgColor rgb="FF808000"/>
      </patternFill>
    </fill>
    <fill>
      <patternFill patternType="solid">
        <fgColor rgb="FF00A0FC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664FA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0FC"/>
      <rgbColor rgb="FFCCFFFF"/>
      <rgbColor rgb="FFCCFFCC"/>
      <rgbColor rgb="FFFDE9A9"/>
      <rgbColor rgb="FFAADCF7"/>
      <rgbColor rgb="FFFF99CC"/>
      <rgbColor rgb="FFCC99FF"/>
      <rgbColor rgb="FFFFCC99"/>
      <rgbColor rgb="FF3366FF"/>
      <rgbColor rgb="FF33CCCC"/>
      <rgbColor rgb="FF5EB91E"/>
      <rgbColor rgb="FFFFBF00"/>
      <rgbColor rgb="FFFF9900"/>
      <rgbColor rgb="FFFF6600"/>
      <rgbColor rgb="FF666699"/>
      <rgbColor rgb="FF81ACA6"/>
      <rgbColor rgb="FF003366"/>
      <rgbColor rgb="FF339966"/>
      <rgbColor rgb="FF003300"/>
      <rgbColor rgb="FF333300"/>
      <rgbColor rgb="FF784B04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Z2" activePane="bottomRight" state="frozen"/>
      <selection pane="topLeft" activeCell="A1" activeCellId="0" sqref="A1"/>
      <selection pane="topRight" activeCell="Z1" activeCellId="0" sqref="Z1"/>
      <selection pane="bottomLeft" activeCell="A2" activeCellId="0" sqref="A2"/>
      <selection pane="bottomRight" activeCell="AD15" activeCellId="0" sqref="AD15"/>
    </sheetView>
  </sheetViews>
  <sheetFormatPr defaultColWidth="12.1562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11" min="11" style="0" width="15.49"/>
    <col collapsed="false" customWidth="true" hidden="false" outlineLevel="0" max="12" min="12" style="0" width="14.88"/>
    <col collapsed="false" customWidth="true" hidden="false" outlineLevel="0" max="15" min="15" style="0" width="15.84"/>
    <col collapsed="false" customWidth="true" hidden="false" outlineLevel="0" max="31" min="31" style="2" width="12.64"/>
    <col collapsed="false" customWidth="true" hidden="false" outlineLevel="0" max="32" min="32" style="2" width="12.22"/>
    <col collapsed="false" customWidth="true" hidden="false" outlineLevel="0" max="33" min="33" style="2" width="13.75"/>
    <col collapsed="false" customWidth="true" hidden="false" outlineLevel="0" max="34" min="34" style="0" width="22.09"/>
    <col collapsed="false" customWidth="true" hidden="false" outlineLevel="0" max="36" min="35" style="3" width="19.58"/>
    <col collapsed="false" customWidth="true" hidden="false" outlineLevel="0" max="37" min="37" style="3" width="11.9"/>
    <col collapsed="false" customWidth="true" hidden="false" outlineLevel="0" max="39" min="39" style="0" width="15.14"/>
  </cols>
  <sheetData>
    <row r="1" customFormat="false" ht="12.8" hidden="false" customHeight="false" outlineLevel="0" collapsed="false">
      <c r="A1" s="0"/>
      <c r="B1" s="4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9" t="s">
        <v>29</v>
      </c>
      <c r="AF1" s="9" t="s">
        <v>30</v>
      </c>
      <c r="AG1" s="9" t="s">
        <v>31</v>
      </c>
      <c r="AH1" s="10" t="s">
        <v>32</v>
      </c>
      <c r="AI1" s="11" t="s">
        <v>33</v>
      </c>
      <c r="AJ1" s="11" t="s">
        <v>34</v>
      </c>
      <c r="AK1" s="11" t="s">
        <v>35</v>
      </c>
      <c r="AL1" s="1" t="s">
        <v>36</v>
      </c>
      <c r="AM1" s="0" t="s">
        <v>37</v>
      </c>
      <c r="AN1" s="0" t="s">
        <v>38</v>
      </c>
    </row>
    <row r="2" s="12" customFormat="true" ht="12.8" hidden="false" customHeight="false" outlineLevel="0" collapsed="false">
      <c r="A2" s="12" t="s">
        <v>39</v>
      </c>
      <c r="B2" s="12" t="n">
        <v>0</v>
      </c>
      <c r="C2" s="12" t="n">
        <v>14</v>
      </c>
      <c r="D2" s="12" t="n">
        <v>54</v>
      </c>
      <c r="E2" s="12" t="n">
        <v>176</v>
      </c>
      <c r="F2" s="12" t="n">
        <v>54</v>
      </c>
      <c r="G2" s="12" t="n">
        <v>176</v>
      </c>
      <c r="H2" s="12" t="n">
        <v>58</v>
      </c>
      <c r="I2" s="12" t="n">
        <v>75</v>
      </c>
      <c r="J2" s="12" t="n">
        <v>77</v>
      </c>
      <c r="K2" s="12" t="n">
        <v>90</v>
      </c>
      <c r="L2" s="12" t="n">
        <v>95</v>
      </c>
      <c r="M2" s="12" t="n">
        <v>125</v>
      </c>
      <c r="N2" s="12" t="n">
        <v>125</v>
      </c>
      <c r="O2" s="12" t="n">
        <v>150</v>
      </c>
      <c r="P2" s="12" t="n">
        <v>60</v>
      </c>
      <c r="Q2" s="12" t="n">
        <v>63</v>
      </c>
      <c r="R2" s="12" t="n">
        <v>75</v>
      </c>
      <c r="S2" s="12" t="n">
        <v>80</v>
      </c>
      <c r="T2" s="12" t="n">
        <v>92</v>
      </c>
      <c r="U2" s="12" t="n">
        <v>96</v>
      </c>
      <c r="V2" s="12" t="n">
        <v>105</v>
      </c>
      <c r="W2" s="12" t="n">
        <v>110</v>
      </c>
      <c r="X2" s="12" t="n">
        <v>145</v>
      </c>
      <c r="Y2" s="12" t="n">
        <v>150</v>
      </c>
      <c r="Z2" s="12" t="n">
        <v>62</v>
      </c>
      <c r="AA2" s="12" t="n">
        <v>78</v>
      </c>
      <c r="AB2" s="12" t="n">
        <v>94</v>
      </c>
      <c r="AC2" s="12" t="n">
        <v>107</v>
      </c>
      <c r="AD2" s="12" t="n">
        <v>147</v>
      </c>
      <c r="AE2" s="13" t="n">
        <v>28</v>
      </c>
      <c r="AF2" s="13" t="n">
        <v>80</v>
      </c>
      <c r="AG2" s="13" t="n">
        <f aca="false">13*2.54</f>
        <v>33.02</v>
      </c>
      <c r="AH2" s="12" t="s">
        <v>40</v>
      </c>
      <c r="AI2" s="14" t="n">
        <f aca="false">ROUND((AG2/AF2),3)</f>
        <v>0.413</v>
      </c>
      <c r="AJ2" s="14" t="n">
        <f aca="false">ROUND((AE2/AF2),3)</f>
        <v>0.35</v>
      </c>
      <c r="AK2" s="14" t="n">
        <v>1.86</v>
      </c>
      <c r="AL2" s="7" t="n">
        <v>4</v>
      </c>
      <c r="AM2" s="15" t="s">
        <v>41</v>
      </c>
      <c r="AN2" s="12" t="s">
        <v>42</v>
      </c>
    </row>
    <row r="3" s="12" customFormat="true" ht="12.8" hidden="false" customHeight="false" outlineLevel="0" collapsed="false">
      <c r="A3" s="12" t="s">
        <v>43</v>
      </c>
      <c r="B3" s="12" t="n">
        <v>0</v>
      </c>
      <c r="C3" s="12" t="n">
        <v>15</v>
      </c>
      <c r="D3" s="12" t="n">
        <v>58</v>
      </c>
      <c r="E3" s="12" t="n">
        <v>190</v>
      </c>
      <c r="F3" s="12" t="n">
        <v>58</v>
      </c>
      <c r="G3" s="12" t="n">
        <v>190</v>
      </c>
      <c r="H3" s="12" t="n">
        <v>58</v>
      </c>
      <c r="I3" s="12" t="n">
        <v>80</v>
      </c>
      <c r="J3" s="12" t="n">
        <v>80</v>
      </c>
      <c r="K3" s="12" t="n">
        <v>110</v>
      </c>
      <c r="L3" s="12" t="n">
        <v>110</v>
      </c>
      <c r="M3" s="12" t="n">
        <v>140</v>
      </c>
      <c r="N3" s="12" t="n">
        <v>150</v>
      </c>
      <c r="O3" s="12" t="n">
        <v>170</v>
      </c>
      <c r="P3" s="12" t="n">
        <v>60</v>
      </c>
      <c r="Q3" s="12" t="n">
        <v>63</v>
      </c>
      <c r="R3" s="12" t="n">
        <v>80</v>
      </c>
      <c r="S3" s="12" t="n">
        <v>85</v>
      </c>
      <c r="T3" s="12" t="n">
        <v>105</v>
      </c>
      <c r="U3" s="12" t="n">
        <v>110</v>
      </c>
      <c r="V3" s="12" t="n">
        <v>135</v>
      </c>
      <c r="W3" s="12" t="n">
        <v>140</v>
      </c>
      <c r="X3" s="12" t="n">
        <v>165</v>
      </c>
      <c r="Y3" s="12" t="n">
        <v>170</v>
      </c>
      <c r="Z3" s="12" t="n">
        <v>62</v>
      </c>
      <c r="AA3" s="12" t="n">
        <v>83</v>
      </c>
      <c r="AB3" s="12" t="n">
        <v>107</v>
      </c>
      <c r="AC3" s="12" t="n">
        <v>138</v>
      </c>
      <c r="AD3" s="12" t="n">
        <v>168</v>
      </c>
      <c r="AE3" s="13" t="n">
        <v>28</v>
      </c>
      <c r="AF3" s="13" t="n">
        <v>80</v>
      </c>
      <c r="AG3" s="13" t="n">
        <f aca="false">AG2/2</f>
        <v>16.51</v>
      </c>
      <c r="AH3" s="12" t="s">
        <v>40</v>
      </c>
      <c r="AI3" s="16" t="n">
        <f aca="false">ROUND((AG3/AF3),3)</f>
        <v>0.206</v>
      </c>
      <c r="AJ3" s="16" t="n">
        <f aca="false">ROUND((AE3/AF3),3)</f>
        <v>0.35</v>
      </c>
      <c r="AK3" s="16" t="n">
        <v>1.86</v>
      </c>
      <c r="AL3" s="12" t="n">
        <v>3</v>
      </c>
      <c r="AM3" s="15" t="s">
        <v>41</v>
      </c>
      <c r="AN3" s="12" t="s">
        <v>44</v>
      </c>
    </row>
    <row r="4" s="17" customFormat="true" ht="12.8" hidden="false" customHeight="false" outlineLevel="0" collapsed="false">
      <c r="A4" s="17" t="s">
        <v>45</v>
      </c>
      <c r="B4" s="17" t="n">
        <v>0</v>
      </c>
      <c r="C4" s="17" t="n">
        <v>15</v>
      </c>
      <c r="D4" s="17" t="n">
        <v>40</v>
      </c>
      <c r="E4" s="17" t="n">
        <v>170</v>
      </c>
      <c r="F4" s="17" t="n">
        <v>40</v>
      </c>
      <c r="G4" s="17" t="n">
        <v>170</v>
      </c>
      <c r="H4" s="17" t="n">
        <v>40</v>
      </c>
      <c r="I4" s="17" t="n">
        <v>62</v>
      </c>
      <c r="J4" s="17" t="n">
        <v>63</v>
      </c>
      <c r="K4" s="17" t="n">
        <v>80</v>
      </c>
      <c r="L4" s="17" t="n">
        <v>80</v>
      </c>
      <c r="M4" s="17" t="n">
        <v>120</v>
      </c>
      <c r="N4" s="17" t="n">
        <v>120</v>
      </c>
      <c r="O4" s="17" t="n">
        <v>140</v>
      </c>
      <c r="P4" s="17" t="n">
        <v>40</v>
      </c>
      <c r="Q4" s="17" t="n">
        <v>43</v>
      </c>
      <c r="R4" s="17" t="n">
        <v>60</v>
      </c>
      <c r="S4" s="17" t="n">
        <v>63</v>
      </c>
      <c r="T4" s="17" t="n">
        <v>73</v>
      </c>
      <c r="U4" s="17" t="n">
        <v>78</v>
      </c>
      <c r="V4" s="17" t="n">
        <v>95</v>
      </c>
      <c r="W4" s="17" t="n">
        <v>100</v>
      </c>
      <c r="X4" s="17" t="n">
        <v>125</v>
      </c>
      <c r="Y4" s="17" t="n">
        <v>130</v>
      </c>
      <c r="Z4" s="17" t="n">
        <v>42</v>
      </c>
      <c r="AA4" s="17" t="n">
        <v>62</v>
      </c>
      <c r="AB4" s="17" t="n">
        <v>76</v>
      </c>
      <c r="AC4" s="17" t="n">
        <v>100</v>
      </c>
      <c r="AD4" s="17" t="n">
        <v>128</v>
      </c>
      <c r="AE4" s="18" t="n">
        <v>28</v>
      </c>
      <c r="AF4" s="18" t="n">
        <v>80</v>
      </c>
      <c r="AG4" s="18" t="n">
        <v>16.51</v>
      </c>
      <c r="AH4" s="17" t="s">
        <v>40</v>
      </c>
      <c r="AI4" s="19" t="n">
        <f aca="false">ROUND((AG4/AF4),3)</f>
        <v>0.206</v>
      </c>
      <c r="AJ4" s="19" t="n">
        <f aca="false">ROUND((AE4/AF4),3)</f>
        <v>0.35</v>
      </c>
      <c r="AK4" s="19" t="n">
        <v>1.86</v>
      </c>
      <c r="AL4" s="17" t="n">
        <v>1.5</v>
      </c>
      <c r="AM4" s="20" t="s">
        <v>41</v>
      </c>
      <c r="AN4" s="17" t="s">
        <v>42</v>
      </c>
    </row>
    <row r="5" s="17" customFormat="true" ht="12.8" hidden="false" customHeight="false" outlineLevel="0" collapsed="false">
      <c r="A5" s="17" t="s">
        <v>46</v>
      </c>
      <c r="B5" s="17" t="n">
        <v>0</v>
      </c>
      <c r="C5" s="17" t="n">
        <v>16</v>
      </c>
      <c r="D5" s="17" t="n">
        <v>40</v>
      </c>
      <c r="E5" s="17" t="n">
        <v>170</v>
      </c>
      <c r="F5" s="17" t="n">
        <v>40</v>
      </c>
      <c r="G5" s="17" t="n">
        <v>170</v>
      </c>
      <c r="H5" s="17" t="n">
        <v>45</v>
      </c>
      <c r="I5" s="17" t="n">
        <v>63</v>
      </c>
      <c r="J5" s="17" t="n">
        <v>63</v>
      </c>
      <c r="K5" s="17" t="n">
        <v>85</v>
      </c>
      <c r="L5" s="17" t="n">
        <v>85</v>
      </c>
      <c r="M5" s="17" t="n">
        <v>105</v>
      </c>
      <c r="N5" s="17" t="n">
        <v>110</v>
      </c>
      <c r="O5" s="17" t="n">
        <v>130</v>
      </c>
      <c r="P5" s="17" t="n">
        <v>49</v>
      </c>
      <c r="Q5" s="17" t="n">
        <v>54</v>
      </c>
      <c r="R5" s="17" t="n">
        <v>60</v>
      </c>
      <c r="S5" s="17" t="n">
        <v>63</v>
      </c>
      <c r="T5" s="17" t="n">
        <v>80</v>
      </c>
      <c r="U5" s="17" t="n">
        <v>85</v>
      </c>
      <c r="V5" s="17" t="n">
        <v>100</v>
      </c>
      <c r="W5" s="17" t="n">
        <v>105</v>
      </c>
      <c r="X5" s="17" t="n">
        <v>125</v>
      </c>
      <c r="Y5" s="17" t="n">
        <v>130</v>
      </c>
      <c r="Z5" s="17" t="n">
        <v>52</v>
      </c>
      <c r="AA5" s="17" t="n">
        <v>62</v>
      </c>
      <c r="AB5" s="17" t="n">
        <v>83</v>
      </c>
      <c r="AC5" s="17" t="n">
        <v>103</v>
      </c>
      <c r="AD5" s="17" t="n">
        <v>128</v>
      </c>
      <c r="AE5" s="18" t="n">
        <v>34</v>
      </c>
      <c r="AF5" s="18" t="n">
        <v>80</v>
      </c>
      <c r="AG5" s="18" t="n">
        <v>16.51</v>
      </c>
      <c r="AH5" s="17" t="s">
        <v>40</v>
      </c>
      <c r="AI5" s="19" t="n">
        <f aca="false">ROUND((AG5/AF5),3)</f>
        <v>0.206</v>
      </c>
      <c r="AJ5" s="19" t="n">
        <f aca="false">ROUND((AE5/AF5),3)</f>
        <v>0.425</v>
      </c>
      <c r="AK5" s="19" t="n">
        <v>1.86</v>
      </c>
      <c r="AL5" s="17" t="n">
        <v>1.5</v>
      </c>
      <c r="AM5" s="20" t="s">
        <v>41</v>
      </c>
      <c r="AN5" s="17" t="s">
        <v>44</v>
      </c>
      <c r="AR5" s="17" t="s">
        <v>42</v>
      </c>
      <c r="AS5" s="17" t="s">
        <v>47</v>
      </c>
    </row>
    <row r="6" s="21" customFormat="true" ht="12.8" hidden="false" customHeight="false" outlineLevel="0" collapsed="false">
      <c r="A6" s="21" t="s">
        <v>48</v>
      </c>
      <c r="B6" s="21" t="n">
        <v>0</v>
      </c>
      <c r="C6" s="21" t="n">
        <v>17</v>
      </c>
      <c r="D6" s="21" t="n">
        <v>44</v>
      </c>
      <c r="E6" s="21" t="n">
        <v>180</v>
      </c>
      <c r="F6" s="21" t="n">
        <v>44</v>
      </c>
      <c r="G6" s="21" t="n">
        <v>180</v>
      </c>
      <c r="H6" s="21" t="n">
        <v>48</v>
      </c>
      <c r="I6" s="21" t="n">
        <v>64</v>
      </c>
      <c r="J6" s="21" t="n">
        <v>65</v>
      </c>
      <c r="K6" s="21" t="n">
        <v>86</v>
      </c>
      <c r="L6" s="21" t="n">
        <v>86</v>
      </c>
      <c r="M6" s="21" t="n">
        <v>110</v>
      </c>
      <c r="N6" s="21" t="n">
        <v>112</v>
      </c>
      <c r="O6" s="21" t="n">
        <v>135</v>
      </c>
      <c r="P6" s="21" t="n">
        <v>50</v>
      </c>
      <c r="Q6" s="21" t="n">
        <v>55</v>
      </c>
      <c r="R6" s="21" t="n">
        <v>70</v>
      </c>
      <c r="S6" s="21" t="n">
        <v>75</v>
      </c>
      <c r="T6" s="21" t="n">
        <v>95</v>
      </c>
      <c r="U6" s="21" t="n">
        <v>100</v>
      </c>
      <c r="V6" s="21" t="n">
        <v>110</v>
      </c>
      <c r="W6" s="21" t="n">
        <v>115</v>
      </c>
      <c r="X6" s="21" t="n">
        <v>128</v>
      </c>
      <c r="Y6" s="21" t="n">
        <v>133</v>
      </c>
      <c r="Z6" s="21" t="n">
        <v>50</v>
      </c>
      <c r="AA6" s="21" t="n">
        <v>73</v>
      </c>
      <c r="AC6" s="21" t="n">
        <v>113</v>
      </c>
      <c r="AD6" s="21" t="n">
        <v>130</v>
      </c>
      <c r="AE6" s="22" t="n">
        <v>40</v>
      </c>
      <c r="AF6" s="22" t="n">
        <v>80</v>
      </c>
      <c r="AG6" s="22" t="n">
        <v>16.51</v>
      </c>
      <c r="AH6" s="21" t="s">
        <v>40</v>
      </c>
      <c r="AI6" s="23" t="n">
        <f aca="false">ROUND((AG6/AF6),3)</f>
        <v>0.206</v>
      </c>
      <c r="AJ6" s="23" t="n">
        <f aca="false">ROUND((AE6/AF6),3)</f>
        <v>0.5</v>
      </c>
      <c r="AK6" s="23" t="n">
        <v>1.86</v>
      </c>
      <c r="AL6" s="21" t="n">
        <v>1.5</v>
      </c>
      <c r="AM6" s="24" t="s">
        <v>41</v>
      </c>
      <c r="AN6" s="21" t="s">
        <v>49</v>
      </c>
      <c r="AR6" s="21" t="s">
        <v>44</v>
      </c>
      <c r="AS6" s="21" t="s">
        <v>50</v>
      </c>
    </row>
    <row r="7" s="27" customFormat="true" ht="12.8" hidden="false" customHeight="false" outlineLevel="0" collapsed="false">
      <c r="A7" s="25" t="s">
        <v>51</v>
      </c>
      <c r="B7" s="25" t="n">
        <v>1</v>
      </c>
      <c r="C7" s="24" t="n">
        <v>17</v>
      </c>
      <c r="D7" s="24" t="n">
        <v>29</v>
      </c>
      <c r="E7" s="24" t="n">
        <v>160</v>
      </c>
      <c r="F7" s="24" t="n">
        <v>29</v>
      </c>
      <c r="G7" s="24" t="n">
        <v>160</v>
      </c>
      <c r="H7" s="24" t="n">
        <v>30</v>
      </c>
      <c r="I7" s="24" t="n">
        <v>50</v>
      </c>
      <c r="J7" s="24" t="n">
        <v>50</v>
      </c>
      <c r="K7" s="24" t="n">
        <v>70</v>
      </c>
      <c r="L7" s="24" t="n">
        <v>70</v>
      </c>
      <c r="M7" s="24" t="n">
        <v>100</v>
      </c>
      <c r="N7" s="24" t="n">
        <v>100</v>
      </c>
      <c r="O7" s="24" t="n">
        <v>125</v>
      </c>
      <c r="P7" s="24" t="n">
        <v>30</v>
      </c>
      <c r="Q7" s="24" t="n">
        <v>35</v>
      </c>
      <c r="R7" s="24" t="n">
        <v>45</v>
      </c>
      <c r="S7" s="24" t="n">
        <v>50</v>
      </c>
      <c r="T7" s="24" t="n">
        <v>70</v>
      </c>
      <c r="U7" s="24" t="n">
        <v>75</v>
      </c>
      <c r="V7" s="24" t="n">
        <v>100</v>
      </c>
      <c r="W7" s="24" t="n">
        <v>105</v>
      </c>
      <c r="X7" s="24" t="n">
        <v>120</v>
      </c>
      <c r="Y7" s="24" t="n">
        <v>125</v>
      </c>
      <c r="Z7" s="24" t="n">
        <v>33</v>
      </c>
      <c r="AA7" s="24" t="n">
        <v>48</v>
      </c>
      <c r="AB7" s="24" t="n">
        <v>73</v>
      </c>
      <c r="AC7" s="24" t="n">
        <v>103</v>
      </c>
      <c r="AD7" s="24" t="n">
        <v>123</v>
      </c>
      <c r="AE7" s="26" t="n">
        <v>40</v>
      </c>
      <c r="AF7" s="26" t="n">
        <v>41.9</v>
      </c>
      <c r="AG7" s="26" t="n">
        <v>16.51</v>
      </c>
      <c r="AH7" s="21" t="s">
        <v>40</v>
      </c>
      <c r="AI7" s="23" t="n">
        <f aca="false">ROUND((AG7/AF7),3)</f>
        <v>0.394</v>
      </c>
      <c r="AJ7" s="23" t="n">
        <f aca="false">ROUND((AE7/AF7),3)</f>
        <v>0.955</v>
      </c>
      <c r="AK7" s="23" t="n">
        <v>1.86</v>
      </c>
      <c r="AL7" s="21" t="n">
        <v>1.5</v>
      </c>
      <c r="AM7" s="24" t="s">
        <v>41</v>
      </c>
      <c r="AN7" s="21" t="s">
        <v>44</v>
      </c>
      <c r="AR7" s="24" t="s">
        <v>49</v>
      </c>
      <c r="AS7" s="21" t="s">
        <v>52</v>
      </c>
    </row>
    <row r="8" s="34" customFormat="true" ht="12.8" hidden="false" customHeight="false" outlineLevel="0" collapsed="false">
      <c r="A8" s="28" t="s">
        <v>53</v>
      </c>
      <c r="B8" s="29" t="n">
        <v>0</v>
      </c>
      <c r="C8" s="30" t="n">
        <v>16.5</v>
      </c>
      <c r="D8" s="30" t="n">
        <v>45</v>
      </c>
      <c r="E8" s="30" t="n">
        <v>184</v>
      </c>
      <c r="F8" s="30" t="n">
        <v>40</v>
      </c>
      <c r="G8" s="30" t="n">
        <v>190</v>
      </c>
      <c r="H8" s="30" t="n">
        <v>46</v>
      </c>
      <c r="I8" s="30" t="n">
        <v>75</v>
      </c>
      <c r="J8" s="30" t="n">
        <v>75</v>
      </c>
      <c r="K8" s="30" t="n">
        <v>105</v>
      </c>
      <c r="L8" s="30" t="n">
        <v>105</v>
      </c>
      <c r="M8" s="30" t="n">
        <v>150</v>
      </c>
      <c r="N8" s="30" t="n">
        <v>150</v>
      </c>
      <c r="O8" s="30" t="n">
        <v>185</v>
      </c>
      <c r="P8" s="30" t="n">
        <v>46</v>
      </c>
      <c r="Q8" s="30" t="n">
        <v>50</v>
      </c>
      <c r="R8" s="30" t="n">
        <v>70</v>
      </c>
      <c r="S8" s="30" t="n">
        <v>75</v>
      </c>
      <c r="T8" s="30" t="n">
        <v>100</v>
      </c>
      <c r="U8" s="30" t="n">
        <v>105</v>
      </c>
      <c r="V8" s="30" t="n">
        <v>145</v>
      </c>
      <c r="W8" s="30" t="n">
        <v>150</v>
      </c>
      <c r="X8" s="30" t="n">
        <v>180</v>
      </c>
      <c r="Y8" s="30" t="n">
        <v>185</v>
      </c>
      <c r="Z8" s="30" t="n">
        <v>48</v>
      </c>
      <c r="AA8" s="30" t="n">
        <v>73</v>
      </c>
      <c r="AB8" s="30" t="n">
        <v>103</v>
      </c>
      <c r="AC8" s="30" t="n">
        <v>148</v>
      </c>
      <c r="AD8" s="30" t="n">
        <v>183</v>
      </c>
      <c r="AE8" s="31" t="n">
        <v>40</v>
      </c>
      <c r="AF8" s="31" t="n">
        <f aca="false">8.5*2.54</f>
        <v>21.59</v>
      </c>
      <c r="AG8" s="31" t="n">
        <v>16.51</v>
      </c>
      <c r="AH8" s="32" t="s">
        <v>40</v>
      </c>
      <c r="AI8" s="3" t="n">
        <f aca="false">ROUND((AG8/AF8),3)</f>
        <v>0.765</v>
      </c>
      <c r="AJ8" s="3" t="n">
        <f aca="false">ROUND((AE8/AF8),3)</f>
        <v>1.853</v>
      </c>
      <c r="AK8" s="33" t="n">
        <v>1.86</v>
      </c>
      <c r="AL8" s="30" t="n">
        <v>2</v>
      </c>
      <c r="AM8" s="0" t="s">
        <v>41</v>
      </c>
      <c r="AN8" s="32" t="s">
        <v>52</v>
      </c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</row>
    <row r="9" s="27" customFormat="true" ht="12.8" hidden="false" customHeight="false" outlineLevel="0" collapsed="false">
      <c r="A9" s="25" t="s">
        <v>54</v>
      </c>
      <c r="B9" s="25" t="n">
        <v>0</v>
      </c>
      <c r="C9" s="24" t="n">
        <v>17</v>
      </c>
      <c r="D9" s="24" t="n">
        <v>45</v>
      </c>
      <c r="E9" s="24" t="n">
        <v>179</v>
      </c>
      <c r="F9" s="24" t="n">
        <v>45</v>
      </c>
      <c r="G9" s="24" t="n">
        <v>179</v>
      </c>
      <c r="H9" s="24" t="n">
        <v>49</v>
      </c>
      <c r="I9" s="24" t="n">
        <v>85</v>
      </c>
      <c r="J9" s="24" t="n">
        <v>85</v>
      </c>
      <c r="K9" s="24" t="n">
        <v>105</v>
      </c>
      <c r="L9" s="24" t="n">
        <v>105</v>
      </c>
      <c r="M9" s="24" t="n">
        <v>140</v>
      </c>
      <c r="N9" s="24" t="n">
        <v>140</v>
      </c>
      <c r="O9" s="24" t="n">
        <v>180</v>
      </c>
      <c r="P9" s="24" t="n">
        <v>50</v>
      </c>
      <c r="Q9" s="24" t="n">
        <v>55</v>
      </c>
      <c r="R9" s="24" t="n">
        <v>80</v>
      </c>
      <c r="S9" s="24" t="n">
        <v>85</v>
      </c>
      <c r="T9" s="24" t="n">
        <v>100</v>
      </c>
      <c r="U9" s="24" t="n">
        <v>105</v>
      </c>
      <c r="V9" s="24" t="n">
        <v>135</v>
      </c>
      <c r="W9" s="24" t="n">
        <v>140</v>
      </c>
      <c r="X9" s="24" t="n">
        <v>175</v>
      </c>
      <c r="Y9" s="24" t="n">
        <v>180</v>
      </c>
      <c r="Z9" s="24" t="n">
        <v>53</v>
      </c>
      <c r="AA9" s="24" t="n">
        <v>83</v>
      </c>
      <c r="AB9" s="24" t="n">
        <v>103</v>
      </c>
      <c r="AC9" s="24" t="n">
        <v>138</v>
      </c>
      <c r="AD9" s="24" t="n">
        <v>178</v>
      </c>
      <c r="AE9" s="26" t="n">
        <v>40</v>
      </c>
      <c r="AF9" s="26" t="n">
        <v>21.6</v>
      </c>
      <c r="AG9" s="26" t="n">
        <v>16.51</v>
      </c>
      <c r="AH9" s="21" t="s">
        <v>40</v>
      </c>
      <c r="AI9" s="35" t="n">
        <f aca="false">ROUND((AG9/AF9),3)</f>
        <v>0.764</v>
      </c>
      <c r="AJ9" s="35" t="n">
        <f aca="false">ROUND((AE9/AF9),3)</f>
        <v>1.852</v>
      </c>
      <c r="AK9" s="35" t="n">
        <v>1.86</v>
      </c>
      <c r="AL9" s="24" t="n">
        <v>1.5</v>
      </c>
      <c r="AM9" s="24" t="s">
        <v>41</v>
      </c>
      <c r="AN9" s="21" t="s">
        <v>42</v>
      </c>
    </row>
    <row r="10" s="37" customFormat="true" ht="12.8" hidden="false" customHeight="false" outlineLevel="0" collapsed="false">
      <c r="A10" s="36" t="s">
        <v>55</v>
      </c>
      <c r="B10" s="1" t="n">
        <v>0</v>
      </c>
      <c r="C10" s="37" t="n">
        <v>17</v>
      </c>
      <c r="D10" s="37" t="n">
        <v>30</v>
      </c>
      <c r="E10" s="37" t="n">
        <v>164</v>
      </c>
      <c r="F10" s="37" t="n">
        <v>30</v>
      </c>
      <c r="G10" s="37" t="n">
        <v>164</v>
      </c>
      <c r="H10" s="37" t="n">
        <v>36</v>
      </c>
      <c r="I10" s="37" t="n">
        <v>55</v>
      </c>
      <c r="J10" s="37" t="n">
        <v>55</v>
      </c>
      <c r="K10" s="37" t="n">
        <v>100</v>
      </c>
      <c r="L10" s="37" t="n">
        <v>100</v>
      </c>
      <c r="M10" s="37" t="n">
        <v>125</v>
      </c>
      <c r="N10" s="37" t="n">
        <v>125</v>
      </c>
      <c r="O10" s="37" t="n">
        <v>165</v>
      </c>
      <c r="P10" s="37" t="n">
        <v>36</v>
      </c>
      <c r="Q10" s="37" t="n">
        <v>40</v>
      </c>
      <c r="R10" s="37" t="n">
        <v>55</v>
      </c>
      <c r="S10" s="37" t="n">
        <v>60</v>
      </c>
      <c r="T10" s="37" t="n">
        <v>98</v>
      </c>
      <c r="U10" s="37" t="n">
        <v>103</v>
      </c>
      <c r="V10" s="37" t="n">
        <v>123</v>
      </c>
      <c r="W10" s="37" t="n">
        <v>128</v>
      </c>
      <c r="X10" s="37" t="n">
        <v>160</v>
      </c>
      <c r="Y10" s="37" t="n">
        <v>165</v>
      </c>
      <c r="Z10" s="37" t="n">
        <v>38</v>
      </c>
      <c r="AA10" s="37" t="n">
        <v>58</v>
      </c>
      <c r="AB10" s="37" t="n">
        <v>101</v>
      </c>
      <c r="AC10" s="37" t="n">
        <v>126</v>
      </c>
      <c r="AD10" s="37" t="n">
        <v>163</v>
      </c>
      <c r="AE10" s="38" t="n">
        <v>40</v>
      </c>
      <c r="AF10" s="38" t="n">
        <f aca="false">30.5*2.54</f>
        <v>77.47</v>
      </c>
      <c r="AG10" s="38" t="n">
        <v>16.51</v>
      </c>
      <c r="AH10" s="37" t="s">
        <v>56</v>
      </c>
      <c r="AI10" s="3" t="n">
        <f aca="false">ROUND((AG10/AF10),3)</f>
        <v>0.213</v>
      </c>
      <c r="AJ10" s="3" t="n">
        <f aca="false">ROUND((AE10/AF10),3)</f>
        <v>0.516</v>
      </c>
      <c r="AK10" s="39" t="n">
        <v>1.86</v>
      </c>
      <c r="AL10" s="37" t="n">
        <v>0.9</v>
      </c>
      <c r="AM10" s="0" t="s">
        <v>41</v>
      </c>
      <c r="AN10" s="32" t="s">
        <v>47</v>
      </c>
    </row>
    <row r="11" customFormat="false" ht="12.8" hidden="false" customHeight="false" outlineLevel="0" collapsed="false">
      <c r="A11" s="36" t="s">
        <v>57</v>
      </c>
      <c r="B11" s="1" t="n">
        <v>0</v>
      </c>
      <c r="C11" s="0" t="n">
        <v>15</v>
      </c>
      <c r="D11" s="0" t="n">
        <v>32</v>
      </c>
      <c r="E11" s="0" t="n">
        <v>153</v>
      </c>
      <c r="F11" s="0" t="n">
        <v>32</v>
      </c>
      <c r="G11" s="0" t="n">
        <v>153</v>
      </c>
      <c r="H11" s="0" t="n">
        <v>36</v>
      </c>
      <c r="I11" s="0" t="n">
        <v>43</v>
      </c>
      <c r="J11" s="0" t="n">
        <v>43</v>
      </c>
      <c r="K11" s="0" t="n">
        <v>60</v>
      </c>
      <c r="L11" s="0" t="n">
        <v>60</v>
      </c>
      <c r="M11" s="0" t="n">
        <v>90</v>
      </c>
      <c r="N11" s="0" t="n">
        <v>90</v>
      </c>
      <c r="O11" s="0" t="n">
        <v>120</v>
      </c>
      <c r="P11" s="0" t="n">
        <v>38</v>
      </c>
      <c r="Q11" s="0" t="n">
        <v>43</v>
      </c>
      <c r="R11" s="0" t="n">
        <v>43</v>
      </c>
      <c r="S11" s="0" t="n">
        <v>48</v>
      </c>
      <c r="T11" s="0" t="n">
        <v>55</v>
      </c>
      <c r="U11" s="0" t="n">
        <v>60</v>
      </c>
      <c r="V11" s="0" t="n">
        <v>90</v>
      </c>
      <c r="W11" s="0" t="n">
        <v>95</v>
      </c>
      <c r="X11" s="0" t="n">
        <v>115</v>
      </c>
      <c r="Y11" s="0" t="n">
        <v>120</v>
      </c>
      <c r="Z11" s="0" t="n">
        <v>41</v>
      </c>
      <c r="AA11" s="0" t="n">
        <v>46</v>
      </c>
      <c r="AB11" s="0" t="n">
        <v>58</v>
      </c>
      <c r="AC11" s="0" t="n">
        <v>93</v>
      </c>
      <c r="AD11" s="0" t="n">
        <v>118</v>
      </c>
      <c r="AE11" s="2" t="n">
        <v>40</v>
      </c>
      <c r="AF11" s="2" t="n">
        <v>77.47</v>
      </c>
      <c r="AG11" s="2" t="n">
        <v>16.51</v>
      </c>
      <c r="AH11" s="0" t="s">
        <v>58</v>
      </c>
      <c r="AI11" s="3" t="n">
        <f aca="false">ROUND((AG11/AF11),3)</f>
        <v>0.213</v>
      </c>
      <c r="AJ11" s="3" t="n">
        <f aca="false">ROUND((AE11/AF11),3)</f>
        <v>0.516</v>
      </c>
      <c r="AK11" s="3" t="n">
        <v>1.86</v>
      </c>
      <c r="AL11" s="0" t="n">
        <v>1</v>
      </c>
      <c r="AM11" s="0" t="s">
        <v>41</v>
      </c>
      <c r="AN11" s="32" t="s">
        <v>50</v>
      </c>
    </row>
    <row r="12" s="37" customFormat="true" ht="12.8" hidden="false" customHeight="false" outlineLevel="0" collapsed="false">
      <c r="A12" s="36" t="s">
        <v>59</v>
      </c>
      <c r="B12" s="1" t="n">
        <v>0</v>
      </c>
      <c r="C12" s="37" t="n">
        <v>14</v>
      </c>
      <c r="D12" s="37" t="n">
        <v>45</v>
      </c>
      <c r="E12" s="37" t="n">
        <v>169</v>
      </c>
      <c r="F12" s="37" t="n">
        <v>45</v>
      </c>
      <c r="G12" s="37" t="n">
        <v>169</v>
      </c>
      <c r="H12" s="37" t="n">
        <v>48</v>
      </c>
      <c r="I12" s="37" t="n">
        <v>60</v>
      </c>
      <c r="J12" s="37" t="n">
        <v>60</v>
      </c>
      <c r="K12" s="37" t="n">
        <v>80</v>
      </c>
      <c r="L12" s="37" t="n">
        <v>80</v>
      </c>
      <c r="M12" s="37" t="n">
        <v>100</v>
      </c>
      <c r="N12" s="37" t="n">
        <v>100</v>
      </c>
      <c r="O12" s="37" t="n">
        <v>150</v>
      </c>
      <c r="P12" s="37" t="n">
        <v>48</v>
      </c>
      <c r="Q12" s="37" t="n">
        <v>53</v>
      </c>
      <c r="R12" s="37" t="n">
        <v>55</v>
      </c>
      <c r="S12" s="37" t="n">
        <v>60</v>
      </c>
      <c r="T12" s="37" t="n">
        <v>77</v>
      </c>
      <c r="U12" s="37" t="n">
        <v>82</v>
      </c>
      <c r="V12" s="37" t="n">
        <v>100</v>
      </c>
      <c r="W12" s="37" t="n">
        <v>105</v>
      </c>
      <c r="X12" s="37" t="n">
        <v>145</v>
      </c>
      <c r="Y12" s="37" t="n">
        <v>150</v>
      </c>
      <c r="Z12" s="37" t="n">
        <v>51</v>
      </c>
      <c r="AA12" s="37" t="n">
        <v>58</v>
      </c>
      <c r="AB12" s="37" t="n">
        <v>80</v>
      </c>
      <c r="AC12" s="37" t="n">
        <v>103</v>
      </c>
      <c r="AD12" s="37" t="n">
        <v>148</v>
      </c>
      <c r="AE12" s="38" t="n">
        <v>40</v>
      </c>
      <c r="AF12" s="38" t="n">
        <v>77.47</v>
      </c>
      <c r="AG12" s="38" t="n">
        <v>16.51</v>
      </c>
      <c r="AH12" s="37" t="s">
        <v>60</v>
      </c>
      <c r="AI12" s="3" t="n">
        <f aca="false">ROUND((AG12/AF12),3)</f>
        <v>0.213</v>
      </c>
      <c r="AJ12" s="3" t="n">
        <f aca="false">ROUND((AE12/AF12),3)</f>
        <v>0.516</v>
      </c>
      <c r="AK12" s="39" t="n">
        <v>1.86</v>
      </c>
      <c r="AL12" s="37" t="n">
        <v>1</v>
      </c>
      <c r="AM12" s="0" t="s">
        <v>41</v>
      </c>
      <c r="AN12" s="32" t="s">
        <v>52</v>
      </c>
    </row>
    <row r="13" customFormat="false" ht="12.8" hidden="false" customHeight="false" outlineLevel="0" collapsed="false">
      <c r="A13" s="40" t="s">
        <v>61</v>
      </c>
      <c r="B13" s="1" t="n">
        <v>0</v>
      </c>
      <c r="C13" s="0" t="n">
        <v>11</v>
      </c>
      <c r="D13" s="0" t="n">
        <v>21</v>
      </c>
      <c r="E13" s="0" t="n">
        <v>82</v>
      </c>
      <c r="F13" s="0" t="n">
        <v>21</v>
      </c>
      <c r="G13" s="0" t="n">
        <v>82</v>
      </c>
      <c r="AE13" s="2" t="n">
        <v>25.4</v>
      </c>
      <c r="AF13" s="2" t="n">
        <v>67</v>
      </c>
      <c r="AG13" s="2" t="n">
        <v>66</v>
      </c>
      <c r="AH13" s="0" t="s">
        <v>62</v>
      </c>
      <c r="AI13" s="3" t="n">
        <f aca="false">ROUND((AG13/AF13),3)</f>
        <v>0.985</v>
      </c>
      <c r="AJ13" s="3" t="n">
        <f aca="false">ROUND((AE13/AF13),3)</f>
        <v>0.379</v>
      </c>
      <c r="AK13" s="3" t="n">
        <v>2.4</v>
      </c>
      <c r="AM13" s="0" t="s">
        <v>41</v>
      </c>
    </row>
    <row r="14" customFormat="false" ht="12.8" hidden="false" customHeight="false" outlineLevel="0" collapsed="false">
      <c r="A14" s="40" t="s">
        <v>63</v>
      </c>
      <c r="B14" s="1" t="n">
        <v>0</v>
      </c>
      <c r="C14" s="0" t="n">
        <v>13</v>
      </c>
      <c r="D14" s="0" t="n">
        <v>29</v>
      </c>
      <c r="E14" s="0" t="n">
        <v>104</v>
      </c>
      <c r="F14" s="0" t="n">
        <v>29</v>
      </c>
      <c r="G14" s="0" t="n">
        <v>104</v>
      </c>
      <c r="AE14" s="2" t="n">
        <v>25.4</v>
      </c>
      <c r="AF14" s="2" t="n">
        <v>67</v>
      </c>
      <c r="AG14" s="2" t="n">
        <v>66</v>
      </c>
      <c r="AH14" s="0" t="s">
        <v>62</v>
      </c>
      <c r="AI14" s="3" t="n">
        <f aca="false">ROUND((AG14/AF14),3)</f>
        <v>0.985</v>
      </c>
      <c r="AJ14" s="3" t="n">
        <f aca="false">ROUND((AE14/AF14),3)</f>
        <v>0.379</v>
      </c>
      <c r="AK14" s="3" t="n">
        <v>2.4</v>
      </c>
      <c r="AM14" s="0" t="s">
        <v>41</v>
      </c>
    </row>
    <row r="15" customFormat="false" ht="12.8" hidden="false" customHeight="false" outlineLevel="0" collapsed="false">
      <c r="A15" s="40" t="s">
        <v>64</v>
      </c>
      <c r="B15" s="1" t="n">
        <v>0</v>
      </c>
      <c r="C15" s="0" t="n">
        <v>12</v>
      </c>
      <c r="D15" s="0" t="n">
        <v>22</v>
      </c>
      <c r="E15" s="0" t="n">
        <v>92</v>
      </c>
      <c r="F15" s="0" t="n">
        <v>22</v>
      </c>
      <c r="G15" s="0" t="n">
        <v>92</v>
      </c>
      <c r="AE15" s="2" t="n">
        <v>31.4</v>
      </c>
      <c r="AF15" s="2" t="n">
        <v>67</v>
      </c>
      <c r="AG15" s="2" t="n">
        <v>66</v>
      </c>
      <c r="AH15" s="0" t="s">
        <v>62</v>
      </c>
      <c r="AI15" s="3" t="n">
        <f aca="false">ROUND((AG15/AF15),3)</f>
        <v>0.985</v>
      </c>
      <c r="AJ15" s="3" t="n">
        <f aca="false">ROUND((AE15/AF15),3)</f>
        <v>0.469</v>
      </c>
      <c r="AK15" s="3" t="n">
        <v>2.4</v>
      </c>
      <c r="AM15" s="0" t="s">
        <v>41</v>
      </c>
    </row>
    <row r="16" customFormat="false" ht="12.8" hidden="false" customHeight="false" outlineLevel="0" collapsed="false">
      <c r="A16" s="40" t="s">
        <v>65</v>
      </c>
      <c r="B16" s="1" t="n">
        <v>0</v>
      </c>
      <c r="C16" s="0" t="n">
        <v>12</v>
      </c>
      <c r="D16" s="0" t="n">
        <v>24.5</v>
      </c>
      <c r="E16" s="0" t="n">
        <v>94.5</v>
      </c>
      <c r="F16" s="0" t="n">
        <v>24.5</v>
      </c>
      <c r="G16" s="0" t="n">
        <v>94.5</v>
      </c>
      <c r="AE16" s="2" t="n">
        <v>37.4</v>
      </c>
      <c r="AF16" s="2" t="n">
        <v>67</v>
      </c>
      <c r="AG16" s="2" t="n">
        <v>66</v>
      </c>
      <c r="AH16" s="0" t="s">
        <v>62</v>
      </c>
      <c r="AI16" s="3" t="n">
        <f aca="false">ROUND((AG16/AF16),3)</f>
        <v>0.985</v>
      </c>
      <c r="AJ16" s="3" t="n">
        <f aca="false">ROUND((AE16/AF16),3)</f>
        <v>0.558</v>
      </c>
      <c r="AK16" s="3" t="n">
        <v>2.4</v>
      </c>
      <c r="AM16" s="0" t="s">
        <v>41</v>
      </c>
    </row>
    <row r="17" customFormat="false" ht="12.8" hidden="false" customHeight="false" outlineLevel="0" collapsed="false">
      <c r="A17" s="41" t="s">
        <v>66</v>
      </c>
      <c r="B17" s="1" t="n">
        <v>0</v>
      </c>
      <c r="C17" s="0" t="n">
        <v>14</v>
      </c>
      <c r="D17" s="0" t="n">
        <v>27</v>
      </c>
      <c r="E17" s="0" t="n">
        <v>111.5</v>
      </c>
      <c r="F17" s="0" t="n">
        <v>27</v>
      </c>
      <c r="G17" s="0" t="n">
        <v>111.5</v>
      </c>
      <c r="AE17" s="2" t="n">
        <v>25.4</v>
      </c>
      <c r="AF17" s="2" t="n">
        <v>67</v>
      </c>
      <c r="AG17" s="2" t="n">
        <v>66</v>
      </c>
      <c r="AH17" s="0" t="s">
        <v>67</v>
      </c>
      <c r="AI17" s="3" t="n">
        <f aca="false">ROUND((AG17/AF17),3)</f>
        <v>0.985</v>
      </c>
      <c r="AJ17" s="3" t="n">
        <f aca="false">ROUND((AE17/AF17),3)</f>
        <v>0.379</v>
      </c>
      <c r="AK17" s="3" t="n">
        <v>2.4</v>
      </c>
      <c r="AM17" s="0" t="s">
        <v>41</v>
      </c>
    </row>
    <row r="18" customFormat="false" ht="12.8" hidden="false" customHeight="false" outlineLevel="0" collapsed="false">
      <c r="A18" s="41" t="s">
        <v>68</v>
      </c>
      <c r="B18" s="1" t="n">
        <v>0</v>
      </c>
      <c r="C18" s="0" t="n">
        <v>15</v>
      </c>
      <c r="D18" s="0" t="n">
        <v>23</v>
      </c>
      <c r="E18" s="0" t="n">
        <v>99.5</v>
      </c>
      <c r="F18" s="0" t="n">
        <v>23</v>
      </c>
      <c r="G18" s="0" t="n">
        <v>99.5</v>
      </c>
      <c r="AE18" s="2" t="n">
        <v>25.4</v>
      </c>
      <c r="AF18" s="2" t="n">
        <v>67</v>
      </c>
      <c r="AG18" s="2" t="n">
        <v>66</v>
      </c>
      <c r="AH18" s="0" t="s">
        <v>69</v>
      </c>
      <c r="AI18" s="3" t="n">
        <f aca="false">ROUND((AG18/AF18),3)</f>
        <v>0.985</v>
      </c>
      <c r="AJ18" s="3" t="n">
        <f aca="false">ROUND((AE18/AF18),3)</f>
        <v>0.379</v>
      </c>
      <c r="AK18" s="3" t="n">
        <v>2.4</v>
      </c>
      <c r="AM18" s="0" t="s">
        <v>41</v>
      </c>
    </row>
    <row r="19" customFormat="false" ht="12.8" hidden="false" customHeight="false" outlineLevel="0" collapsed="false">
      <c r="A19" s="41" t="s">
        <v>70</v>
      </c>
      <c r="B19" s="1" t="n">
        <v>0</v>
      </c>
      <c r="C19" s="37" t="n">
        <v>17</v>
      </c>
      <c r="D19" s="0" t="n">
        <v>18</v>
      </c>
      <c r="E19" s="0" t="n">
        <v>120</v>
      </c>
      <c r="F19" s="0" t="n">
        <v>18</v>
      </c>
      <c r="G19" s="0" t="n">
        <v>120</v>
      </c>
      <c r="AE19" s="2" t="n">
        <v>31.4</v>
      </c>
      <c r="AF19" s="2" t="n">
        <v>67</v>
      </c>
      <c r="AG19" s="2" t="n">
        <v>66</v>
      </c>
      <c r="AH19" s="0" t="s">
        <v>67</v>
      </c>
      <c r="AI19" s="3" t="n">
        <f aca="false">ROUND((AG19/AF19),3)</f>
        <v>0.985</v>
      </c>
      <c r="AJ19" s="3" t="n">
        <f aca="false">ROUND((AE19/AF19),3)</f>
        <v>0.469</v>
      </c>
      <c r="AK19" s="3" t="n">
        <v>2.4</v>
      </c>
      <c r="AM19" s="0" t="s">
        <v>41</v>
      </c>
      <c r="AN19" s="32" t="s">
        <v>47</v>
      </c>
    </row>
    <row r="20" customFormat="false" ht="12.8" hidden="false" customHeight="false" outlineLevel="0" collapsed="false">
      <c r="A20" s="41" t="s">
        <v>71</v>
      </c>
      <c r="B20" s="1" t="n">
        <v>0</v>
      </c>
      <c r="C20" s="37" t="n">
        <v>18</v>
      </c>
      <c r="D20" s="0" t="n">
        <v>18</v>
      </c>
      <c r="E20" s="0" t="n">
        <v>120</v>
      </c>
      <c r="F20" s="0" t="n">
        <v>18</v>
      </c>
      <c r="G20" s="0" t="n">
        <v>120</v>
      </c>
      <c r="AE20" s="2" t="n">
        <v>31.4</v>
      </c>
      <c r="AF20" s="2" t="n">
        <v>67</v>
      </c>
      <c r="AG20" s="2" t="n">
        <v>66</v>
      </c>
      <c r="AH20" s="0" t="s">
        <v>69</v>
      </c>
      <c r="AI20" s="3" t="n">
        <f aca="false">ROUND((AG20/AF20),3)</f>
        <v>0.985</v>
      </c>
      <c r="AJ20" s="3" t="n">
        <f aca="false">ROUND((AE20/AF20),3)</f>
        <v>0.469</v>
      </c>
      <c r="AK20" s="3" t="n">
        <v>2.4</v>
      </c>
      <c r="AM20" s="0" t="s">
        <v>41</v>
      </c>
      <c r="AN20" s="32" t="s">
        <v>50</v>
      </c>
    </row>
    <row r="21" customFormat="false" ht="12.8" hidden="false" customHeight="false" outlineLevel="0" collapsed="false">
      <c r="A21" s="41" t="s">
        <v>72</v>
      </c>
      <c r="B21" s="1" t="n">
        <v>0</v>
      </c>
      <c r="C21" s="37" t="n">
        <v>19</v>
      </c>
      <c r="D21" s="0" t="n">
        <v>16.5</v>
      </c>
      <c r="E21" s="0" t="n">
        <v>114.5</v>
      </c>
      <c r="F21" s="0" t="n">
        <v>16.5</v>
      </c>
      <c r="G21" s="0" t="n">
        <v>114.5</v>
      </c>
      <c r="AE21" s="2" t="n">
        <v>31.4</v>
      </c>
      <c r="AF21" s="2" t="n">
        <v>67</v>
      </c>
      <c r="AG21" s="2" t="n">
        <v>66</v>
      </c>
      <c r="AH21" s="0" t="s">
        <v>67</v>
      </c>
      <c r="AI21" s="3" t="n">
        <f aca="false">ROUND((AG21/AF21),3)</f>
        <v>0.985</v>
      </c>
      <c r="AJ21" s="3" t="n">
        <f aca="false">ROUND((AE21/AF21),3)</f>
        <v>0.469</v>
      </c>
      <c r="AK21" s="3" t="n">
        <v>2.4</v>
      </c>
      <c r="AM21" s="0" t="s">
        <v>41</v>
      </c>
      <c r="AN21" s="32" t="s">
        <v>52</v>
      </c>
    </row>
    <row r="22" customFormat="false" ht="12.8" hidden="false" customHeight="false" outlineLevel="0" collapsed="false">
      <c r="A22" s="42" t="s">
        <v>73</v>
      </c>
      <c r="B22" s="0" t="n">
        <v>0</v>
      </c>
      <c r="C22" s="0" t="n">
        <v>12</v>
      </c>
      <c r="D22" s="0" t="n">
        <v>22</v>
      </c>
      <c r="E22" s="0" t="n">
        <v>87</v>
      </c>
      <c r="F22" s="0" t="n">
        <v>22</v>
      </c>
      <c r="G22" s="0" t="n">
        <v>87</v>
      </c>
      <c r="AE22" s="2" t="n">
        <v>18.4</v>
      </c>
      <c r="AF22" s="2" t="n">
        <v>21.4</v>
      </c>
      <c r="AG22" s="2" t="n">
        <v>11.8</v>
      </c>
      <c r="AH22" s="0" t="s">
        <v>40</v>
      </c>
      <c r="AI22" s="3" t="n">
        <f aca="false">ROUND((AG22/AF22),3)</f>
        <v>0.551</v>
      </c>
      <c r="AJ22" s="3" t="n">
        <f aca="false">ROUND((AE22/AF22),3)</f>
        <v>0.86</v>
      </c>
      <c r="AK22" s="3" t="n">
        <v>2.4</v>
      </c>
      <c r="AM22" s="0" t="s">
        <v>41</v>
      </c>
    </row>
    <row r="23" customFormat="false" ht="12.8" hidden="false" customHeight="false" outlineLevel="0" collapsed="false">
      <c r="A23" s="42" t="s">
        <v>74</v>
      </c>
      <c r="B23" s="0" t="n">
        <v>0</v>
      </c>
      <c r="C23" s="0" t="n">
        <v>15</v>
      </c>
      <c r="D23" s="0" t="n">
        <v>14.5</v>
      </c>
      <c r="E23" s="0" t="n">
        <v>101.5</v>
      </c>
      <c r="F23" s="0" t="n">
        <v>14.5</v>
      </c>
      <c r="G23" s="0" t="n">
        <v>101.5</v>
      </c>
      <c r="AE23" s="2" t="n">
        <v>18.4</v>
      </c>
      <c r="AF23" s="2" t="n">
        <v>21.4</v>
      </c>
      <c r="AG23" s="2" t="n">
        <v>11.8</v>
      </c>
      <c r="AH23" s="0" t="s">
        <v>40</v>
      </c>
      <c r="AI23" s="3" t="n">
        <f aca="false">ROUND((AG23/AF23),3)</f>
        <v>0.551</v>
      </c>
      <c r="AJ23" s="3" t="n">
        <f aca="false">ROUND((AE23/AF23),3)</f>
        <v>0.86</v>
      </c>
      <c r="AK23" s="3" t="n">
        <v>2.4</v>
      </c>
      <c r="AM23" s="0" t="s">
        <v>41</v>
      </c>
    </row>
    <row r="24" customFormat="false" ht="12.8" hidden="false" customHeight="false" outlineLevel="0" collapsed="false">
      <c r="A24" s="42" t="s">
        <v>75</v>
      </c>
      <c r="B24" s="0" t="n">
        <v>0</v>
      </c>
      <c r="C24" s="0" t="n">
        <v>17</v>
      </c>
      <c r="D24" s="0" t="n">
        <v>15.5</v>
      </c>
      <c r="E24" s="0" t="n">
        <v>107.5</v>
      </c>
      <c r="F24" s="0" t="n">
        <v>15.5</v>
      </c>
      <c r="G24" s="0" t="n">
        <v>107.5</v>
      </c>
      <c r="AE24" s="2" t="n">
        <v>18.4</v>
      </c>
      <c r="AF24" s="2" t="n">
        <v>21.4</v>
      </c>
      <c r="AG24" s="2" t="n">
        <v>11.8</v>
      </c>
      <c r="AH24" s="0" t="s">
        <v>40</v>
      </c>
      <c r="AI24" s="3" t="n">
        <f aca="false">ROUND((AG24/AF24),3)</f>
        <v>0.551</v>
      </c>
      <c r="AJ24" s="3" t="n">
        <f aca="false">ROUND((AE24/AF24),3)</f>
        <v>0.86</v>
      </c>
      <c r="AK24" s="3" t="n">
        <v>2.4</v>
      </c>
      <c r="AM24" s="0" t="s">
        <v>41</v>
      </c>
    </row>
    <row r="25" customFormat="false" ht="12.8" hidden="false" customHeight="false" outlineLevel="0" collapsed="false">
      <c r="A25" s="42" t="s">
        <v>76</v>
      </c>
      <c r="B25" s="0" t="n">
        <v>0</v>
      </c>
      <c r="C25" s="0" t="n">
        <v>17</v>
      </c>
      <c r="D25" s="0" t="n">
        <v>8</v>
      </c>
      <c r="E25" s="0" t="n">
        <v>101</v>
      </c>
      <c r="F25" s="0" t="n">
        <v>8</v>
      </c>
      <c r="G25" s="0" t="n">
        <v>101</v>
      </c>
      <c r="AE25" s="2" t="n">
        <v>18.4</v>
      </c>
      <c r="AF25" s="2" t="n">
        <v>29.5</v>
      </c>
      <c r="AG25" s="2" t="n">
        <v>11.8</v>
      </c>
      <c r="AH25" s="0" t="s">
        <v>40</v>
      </c>
      <c r="AI25" s="3" t="n">
        <f aca="false">ROUND((AG25/AF25),3)</f>
        <v>0.4</v>
      </c>
      <c r="AJ25" s="3" t="n">
        <f aca="false">ROUND((AE25/AF25),3)</f>
        <v>0.624</v>
      </c>
      <c r="AK25" s="3" t="n">
        <v>2.4</v>
      </c>
      <c r="AM25" s="0" t="s">
        <v>77</v>
      </c>
      <c r="AN25" s="0" t="s">
        <v>42</v>
      </c>
    </row>
    <row r="26" customFormat="false" ht="12.8" hidden="false" customHeight="false" outlineLevel="0" collapsed="false">
      <c r="A26" s="43" t="s">
        <v>78</v>
      </c>
      <c r="B26" s="0" t="n">
        <v>0</v>
      </c>
      <c r="C26" s="0" t="n">
        <v>11.5</v>
      </c>
      <c r="D26" s="0" t="n">
        <v>41</v>
      </c>
      <c r="E26" s="0" t="n">
        <v>106</v>
      </c>
      <c r="F26" s="0" t="n">
        <v>41</v>
      </c>
      <c r="G26" s="0" t="n">
        <v>106</v>
      </c>
      <c r="AE26" s="2" t="n">
        <v>18.4</v>
      </c>
      <c r="AF26" s="2" t="n">
        <v>29.5</v>
      </c>
      <c r="AG26" s="2" t="n">
        <v>11.8</v>
      </c>
      <c r="AH26" s="0" t="s">
        <v>40</v>
      </c>
      <c r="AI26" s="3" t="n">
        <f aca="false">ROUND((AG26/AF26),3)</f>
        <v>0.4</v>
      </c>
      <c r="AJ26" s="3" t="n">
        <f aca="false">ROUND((AE26/AF26),3)</f>
        <v>0.624</v>
      </c>
      <c r="AK26" s="3" t="n">
        <v>2.4</v>
      </c>
      <c r="AM26" s="0" t="s">
        <v>77</v>
      </c>
      <c r="AN26" s="0" t="s">
        <v>44</v>
      </c>
    </row>
    <row r="27" customFormat="false" ht="12.8" hidden="false" customHeight="false" outlineLevel="0" collapsed="false">
      <c r="A27" s="43" t="s">
        <v>79</v>
      </c>
      <c r="B27" s="0" t="n">
        <v>2</v>
      </c>
      <c r="C27" s="0" t="n">
        <v>13</v>
      </c>
      <c r="D27" s="0" t="n">
        <v>27</v>
      </c>
      <c r="E27" s="0" t="n">
        <v>84</v>
      </c>
      <c r="F27" s="0" t="n">
        <v>27</v>
      </c>
      <c r="G27" s="0" t="n">
        <v>84</v>
      </c>
      <c r="AE27" s="2" t="n">
        <v>18.4</v>
      </c>
      <c r="AF27" s="2" t="n">
        <v>29.5</v>
      </c>
      <c r="AG27" s="2" t="n">
        <v>11.8</v>
      </c>
      <c r="AH27" s="0" t="s">
        <v>40</v>
      </c>
      <c r="AI27" s="3" t="n">
        <f aca="false">ROUND((AG27/AF27),3)</f>
        <v>0.4</v>
      </c>
      <c r="AJ27" s="3" t="n">
        <f aca="false">ROUND((AE27/AF27),3)</f>
        <v>0.624</v>
      </c>
      <c r="AK27" s="3" t="n">
        <v>2.4</v>
      </c>
      <c r="AM27" s="0" t="s">
        <v>77</v>
      </c>
      <c r="AN27" s="32" t="s">
        <v>49</v>
      </c>
    </row>
    <row r="28" customFormat="false" ht="12.8" hidden="false" customHeight="false" outlineLevel="0" collapsed="false">
      <c r="A28" s="43" t="s">
        <v>80</v>
      </c>
      <c r="B28" s="0" t="n">
        <v>0</v>
      </c>
      <c r="C28" s="0" t="n">
        <v>15</v>
      </c>
      <c r="D28" s="0" t="n">
        <v>15.5</v>
      </c>
      <c r="E28" s="0" t="n">
        <v>95.5</v>
      </c>
      <c r="F28" s="0" t="n">
        <v>15.5</v>
      </c>
      <c r="G28" s="0" t="n">
        <v>95.5</v>
      </c>
      <c r="AE28" s="2" t="n">
        <v>18.4</v>
      </c>
      <c r="AF28" s="2" t="n">
        <v>29.5</v>
      </c>
      <c r="AG28" s="2" t="n">
        <v>11.8</v>
      </c>
      <c r="AH28" s="0" t="s">
        <v>40</v>
      </c>
      <c r="AI28" s="3" t="n">
        <f aca="false">ROUND((AG28/AF28),3)</f>
        <v>0.4</v>
      </c>
      <c r="AJ28" s="3" t="n">
        <f aca="false">ROUND((AE28/AF28),3)</f>
        <v>0.624</v>
      </c>
      <c r="AK28" s="3" t="n">
        <v>2.4</v>
      </c>
      <c r="AM28" s="0" t="s">
        <v>77</v>
      </c>
      <c r="AN28" s="0" t="s">
        <v>81</v>
      </c>
    </row>
    <row r="29" customFormat="false" ht="12.8" hidden="false" customHeight="false" outlineLevel="0" collapsed="false">
      <c r="A29" s="43" t="s">
        <v>82</v>
      </c>
      <c r="B29" s="0" t="n">
        <v>0</v>
      </c>
      <c r="C29" s="0" t="n">
        <v>15</v>
      </c>
      <c r="D29" s="0" t="n">
        <v>14.5</v>
      </c>
      <c r="E29" s="0" t="n">
        <v>97.5</v>
      </c>
      <c r="F29" s="0" t="n">
        <v>14.5</v>
      </c>
      <c r="G29" s="0" t="n">
        <v>97.5</v>
      </c>
      <c r="AE29" s="2" t="n">
        <v>18.4</v>
      </c>
      <c r="AF29" s="2" t="n">
        <v>29.5</v>
      </c>
      <c r="AG29" s="2" t="n">
        <v>11.8</v>
      </c>
      <c r="AH29" s="0" t="s">
        <v>40</v>
      </c>
      <c r="AI29" s="3" t="n">
        <f aca="false">ROUND((AG29/AF29),3)</f>
        <v>0.4</v>
      </c>
      <c r="AJ29" s="3" t="n">
        <f aca="false">ROUND((AE29/AF29),3)</f>
        <v>0.624</v>
      </c>
      <c r="AK29" s="3" t="n">
        <v>2.4</v>
      </c>
      <c r="AM29" s="0" t="s">
        <v>41</v>
      </c>
      <c r="AN29" s="32" t="s">
        <v>42</v>
      </c>
    </row>
    <row r="30" customFormat="false" ht="12.8" hidden="false" customHeight="false" outlineLevel="0" collapsed="false">
      <c r="A30" s="43" t="s">
        <v>83</v>
      </c>
      <c r="B30" s="0" t="n">
        <v>0</v>
      </c>
      <c r="C30" s="0" t="n">
        <v>16</v>
      </c>
      <c r="D30" s="0" t="n">
        <v>15</v>
      </c>
      <c r="E30" s="0" t="n">
        <v>103</v>
      </c>
      <c r="F30" s="0" t="n">
        <v>15</v>
      </c>
      <c r="G30" s="0" t="n">
        <v>103</v>
      </c>
      <c r="AE30" s="2" t="n">
        <v>18.4</v>
      </c>
      <c r="AF30" s="2" t="n">
        <v>29.5</v>
      </c>
      <c r="AG30" s="2" t="n">
        <v>11.8</v>
      </c>
      <c r="AH30" s="0" t="s">
        <v>40</v>
      </c>
      <c r="AI30" s="3" t="n">
        <f aca="false">ROUND((AG30/AF30),3)</f>
        <v>0.4</v>
      </c>
      <c r="AJ30" s="3" t="n">
        <f aca="false">ROUND((AE30/AF30),3)</f>
        <v>0.624</v>
      </c>
      <c r="AK30" s="3" t="n">
        <v>2.4</v>
      </c>
      <c r="AM30" s="0" t="s">
        <v>41</v>
      </c>
      <c r="AN30" s="32" t="s">
        <v>44</v>
      </c>
    </row>
    <row r="31" customFormat="false" ht="12.8" hidden="false" customHeight="false" outlineLevel="0" collapsed="false">
      <c r="A31" s="43" t="s">
        <v>84</v>
      </c>
      <c r="B31" s="0" t="n">
        <v>0</v>
      </c>
      <c r="C31" s="0" t="n">
        <v>12</v>
      </c>
      <c r="D31" s="0" t="n">
        <v>22.5</v>
      </c>
      <c r="E31" s="0" t="n">
        <v>92.5</v>
      </c>
      <c r="F31" s="0" t="n">
        <v>22.5</v>
      </c>
      <c r="G31" s="0" t="n">
        <v>92.5</v>
      </c>
      <c r="AE31" s="2" t="n">
        <v>18.4</v>
      </c>
      <c r="AF31" s="2" t="n">
        <v>29.5</v>
      </c>
      <c r="AG31" s="2" t="n">
        <v>11.8</v>
      </c>
      <c r="AH31" s="0" t="s">
        <v>40</v>
      </c>
      <c r="AI31" s="3" t="n">
        <f aca="false">ROUND((AG31/AF31),3)</f>
        <v>0.4</v>
      </c>
      <c r="AJ31" s="3" t="n">
        <f aca="false">ROUND((AE31/AF31),3)</f>
        <v>0.624</v>
      </c>
      <c r="AK31" s="3" t="n">
        <v>2.4</v>
      </c>
      <c r="AM31" s="0" t="s">
        <v>41</v>
      </c>
      <c r="AN31" s="0" t="s">
        <v>49</v>
      </c>
    </row>
    <row r="32" customFormat="false" ht="12.8" hidden="false" customHeight="false" outlineLevel="0" collapsed="false">
      <c r="A32" s="43" t="s">
        <v>85</v>
      </c>
      <c r="B32" s="44" t="n">
        <v>0</v>
      </c>
      <c r="C32" s="44" t="n">
        <v>15</v>
      </c>
      <c r="D32" s="44" t="n">
        <v>18</v>
      </c>
      <c r="E32" s="44" t="n">
        <v>102</v>
      </c>
      <c r="F32" s="44" t="n">
        <v>18</v>
      </c>
      <c r="G32" s="44" t="n">
        <v>102</v>
      </c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5" t="n">
        <v>18.4</v>
      </c>
      <c r="AF32" s="45" t="n">
        <v>29.5</v>
      </c>
      <c r="AG32" s="45" t="n">
        <v>11.8</v>
      </c>
      <c r="AH32" s="0" t="s">
        <v>40</v>
      </c>
      <c r="AI32" s="46" t="n">
        <f aca="false">ROUND((AG32/AF32),3)</f>
        <v>0.4</v>
      </c>
      <c r="AJ32" s="46" t="n">
        <f aca="false">ROUND((AE32/AF32),3)</f>
        <v>0.624</v>
      </c>
      <c r="AK32" s="46" t="n">
        <v>2.4</v>
      </c>
      <c r="AL32" s="44"/>
      <c r="AM32" s="44" t="s">
        <v>41</v>
      </c>
      <c r="AN32" s="0" t="s">
        <v>81</v>
      </c>
    </row>
    <row r="33" customFormat="false" ht="12.8" hidden="false" customHeight="false" outlineLevel="0" collapsed="false">
      <c r="A33" s="43" t="s">
        <v>86</v>
      </c>
      <c r="B33" s="0" t="n">
        <v>0</v>
      </c>
      <c r="C33" s="0" t="n">
        <v>15</v>
      </c>
      <c r="D33" s="0" t="n">
        <v>11</v>
      </c>
      <c r="E33" s="0" t="n">
        <v>96</v>
      </c>
      <c r="F33" s="0" t="n">
        <v>11</v>
      </c>
      <c r="G33" s="0" t="n">
        <v>96</v>
      </c>
      <c r="AE33" s="2" t="n">
        <v>18.4</v>
      </c>
      <c r="AF33" s="2" t="n">
        <v>42.8</v>
      </c>
      <c r="AG33" s="2" t="n">
        <v>11.8</v>
      </c>
      <c r="AH33" s="0" t="s">
        <v>40</v>
      </c>
      <c r="AI33" s="3" t="n">
        <f aca="false">ROUND((AG33/AF33),3)</f>
        <v>0.276</v>
      </c>
      <c r="AJ33" s="3" t="n">
        <f aca="false">ROUND((AE33/AF33),3)</f>
        <v>0.43</v>
      </c>
      <c r="AK33" s="3" t="n">
        <v>2.4</v>
      </c>
      <c r="AM33" s="0" t="s">
        <v>41</v>
      </c>
    </row>
    <row r="34" customFormat="false" ht="12.8" hidden="false" customHeight="false" outlineLevel="0" collapsed="false">
      <c r="A34" s="43" t="s">
        <v>87</v>
      </c>
      <c r="B34" s="0" t="n">
        <v>0</v>
      </c>
      <c r="C34" s="0" t="n">
        <v>15.5</v>
      </c>
      <c r="D34" s="0" t="n">
        <v>25.3</v>
      </c>
      <c r="E34" s="0" t="n">
        <v>109.3</v>
      </c>
      <c r="F34" s="0" t="n">
        <v>25.3</v>
      </c>
      <c r="G34" s="0" t="n">
        <v>109.3</v>
      </c>
      <c r="AE34" s="2" t="n">
        <v>18.4</v>
      </c>
      <c r="AF34" s="2" t="n">
        <v>42.8</v>
      </c>
      <c r="AG34" s="2" t="n">
        <v>11.8</v>
      </c>
      <c r="AH34" s="0" t="s">
        <v>40</v>
      </c>
      <c r="AI34" s="3" t="n">
        <f aca="false">ROUND((AG34/AF34),3)</f>
        <v>0.276</v>
      </c>
      <c r="AJ34" s="3" t="n">
        <f aca="false">ROUND((AE34/AF34),3)</f>
        <v>0.43</v>
      </c>
      <c r="AK34" s="3" t="n">
        <v>2.4</v>
      </c>
      <c r="AM34" s="0" t="s">
        <v>41</v>
      </c>
    </row>
    <row r="35" customFormat="false" ht="12.8" hidden="false" customHeight="false" outlineLevel="0" collapsed="false">
      <c r="A35" s="43" t="s">
        <v>88</v>
      </c>
      <c r="B35" s="0" t="n">
        <v>0</v>
      </c>
      <c r="C35" s="0" t="n">
        <v>17</v>
      </c>
      <c r="D35" s="0" t="n">
        <v>14.3</v>
      </c>
      <c r="E35" s="0" t="n">
        <v>154.3</v>
      </c>
      <c r="F35" s="0" t="n">
        <v>14.3</v>
      </c>
      <c r="G35" s="0" t="n">
        <v>154.3</v>
      </c>
      <c r="AE35" s="2" t="n">
        <v>28</v>
      </c>
      <c r="AF35" s="2" t="n">
        <v>80</v>
      </c>
      <c r="AG35" s="2" t="n">
        <v>11.8</v>
      </c>
      <c r="AH35" s="0" t="s">
        <v>40</v>
      </c>
      <c r="AI35" s="3" t="n">
        <f aca="false">ROUND((AG35/AF35),3)</f>
        <v>0.148</v>
      </c>
      <c r="AJ35" s="3" t="n">
        <f aca="false">ROUND((AE35/AF35),3)</f>
        <v>0.35</v>
      </c>
      <c r="AK35" s="3" t="n">
        <v>1.9</v>
      </c>
      <c r="AM35" s="0" t="s">
        <v>41</v>
      </c>
    </row>
    <row r="36" s="12" customFormat="true" ht="12.8" hidden="false" customHeight="false" outlineLevel="0" collapsed="false">
      <c r="A36" s="12" t="s">
        <v>89</v>
      </c>
      <c r="B36" s="12" t="n">
        <v>0</v>
      </c>
      <c r="C36" s="12" t="n">
        <v>16</v>
      </c>
      <c r="D36" s="12" t="n">
        <v>28</v>
      </c>
      <c r="E36" s="12" t="n">
        <v>147</v>
      </c>
      <c r="F36" s="12" t="n">
        <v>28</v>
      </c>
      <c r="G36" s="12" t="n">
        <v>147</v>
      </c>
      <c r="Y36" s="12" t="s">
        <v>89</v>
      </c>
      <c r="Z36" s="15" t="n">
        <v>43</v>
      </c>
      <c r="AA36" s="15" t="n">
        <v>60</v>
      </c>
      <c r="AB36" s="15" t="n">
        <v>102</v>
      </c>
      <c r="AC36" s="15" t="n">
        <v>131</v>
      </c>
      <c r="AD36" s="15" t="n">
        <v>74</v>
      </c>
      <c r="AE36" s="13" t="n">
        <v>28</v>
      </c>
      <c r="AF36" s="13" t="n">
        <v>80</v>
      </c>
      <c r="AG36" s="13" t="n">
        <v>11.8</v>
      </c>
      <c r="AH36" s="15" t="s">
        <v>40</v>
      </c>
      <c r="AI36" s="16" t="n">
        <f aca="false">ROUND((AG36/AF36),3)</f>
        <v>0.148</v>
      </c>
      <c r="AJ36" s="16" t="n">
        <f aca="false">ROUND((AE36/AF36),3)</f>
        <v>0.35</v>
      </c>
      <c r="AK36" s="16" t="n">
        <v>1.9</v>
      </c>
      <c r="AL36" s="12" t="n">
        <v>1</v>
      </c>
      <c r="AM36" s="12" t="s">
        <v>41</v>
      </c>
      <c r="AN36" s="12" t="s">
        <v>49</v>
      </c>
    </row>
    <row r="37" customFormat="false" ht="12.8" hidden="false" customHeight="false" outlineLevel="0" collapsed="false">
      <c r="Y37" s="0" t="s">
        <v>90</v>
      </c>
      <c r="Z37" s="0" t="n">
        <v>55</v>
      </c>
      <c r="AA37" s="0" t="n">
        <v>72</v>
      </c>
      <c r="AB37" s="0" t="n">
        <v>119</v>
      </c>
      <c r="AC37" s="0" t="n">
        <v>153</v>
      </c>
      <c r="AD37" s="0" t="n">
        <v>88</v>
      </c>
    </row>
    <row r="38" customFormat="false" ht="12.8" hidden="false" customHeight="false" outlineLevel="0" collapsed="false">
      <c r="Y38" s="0" t="s">
        <v>43</v>
      </c>
      <c r="Z38" s="0" t="n">
        <v>52</v>
      </c>
      <c r="AA38" s="0" t="n">
        <v>69</v>
      </c>
      <c r="AB38" s="0" t="n">
        <v>117</v>
      </c>
      <c r="AC38" s="0" t="n">
        <v>148</v>
      </c>
      <c r="AD38" s="0" t="n">
        <v>85</v>
      </c>
    </row>
    <row r="39" customFormat="false" ht="12.8" hidden="false" customHeight="false" outlineLevel="0" collapsed="false">
      <c r="Z39" s="0" t="s">
        <v>91</v>
      </c>
      <c r="AA39" s="0" t="s">
        <v>92</v>
      </c>
      <c r="AB39" s="0" t="s">
        <v>93</v>
      </c>
      <c r="AC39" s="0" t="s">
        <v>94</v>
      </c>
      <c r="AD39" s="0" t="s">
        <v>95</v>
      </c>
    </row>
    <row r="40" customFormat="false" ht="17.15" hidden="false" customHeight="true" outlineLevel="0" collapsed="false">
      <c r="Z40" s="0" t="s">
        <v>96</v>
      </c>
    </row>
    <row r="46" customFormat="false" ht="12.8" hidden="false" customHeight="false" outlineLevel="0" collapsed="false">
      <c r="B46" s="1"/>
      <c r="C46" s="1"/>
    </row>
    <row r="51" customFormat="false" ht="12.8" hidden="false" customHeight="false" outlineLevel="0" collapsed="false">
      <c r="C51" s="0" t="s">
        <v>97</v>
      </c>
      <c r="D51" s="0" t="s">
        <v>98</v>
      </c>
      <c r="E51" s="0" t="s">
        <v>99</v>
      </c>
    </row>
    <row r="52" customFormat="false" ht="12.8" hidden="false" customHeight="false" outlineLevel="0" collapsed="false">
      <c r="C52" s="0" t="n">
        <f aca="false">82-F6</f>
        <v>38</v>
      </c>
      <c r="D52" s="0" t="n">
        <f aca="false">68-D7</f>
        <v>39</v>
      </c>
      <c r="E52" s="0" t="n">
        <f aca="false">(69+24)-F8</f>
        <v>53</v>
      </c>
    </row>
    <row r="55" customFormat="false" ht="12.8" hidden="false" customHeight="false" outlineLevel="0" collapsed="false">
      <c r="B55" s="0" t="n">
        <f aca="false">(252/25)</f>
        <v>10.08</v>
      </c>
      <c r="C55" s="0" t="n">
        <f aca="false">120/B55</f>
        <v>11.9047619047619</v>
      </c>
      <c r="D55" s="0" t="n">
        <f aca="false">C55+175</f>
        <v>186.904761904762</v>
      </c>
      <c r="E55" s="0" t="n">
        <f aca="false">F18-17</f>
        <v>6</v>
      </c>
      <c r="F55" s="0" t="n">
        <f aca="false">(20/152)*90</f>
        <v>11.8421052631579</v>
      </c>
      <c r="G55" s="0" t="n">
        <f aca="false">F20-12</f>
        <v>6</v>
      </c>
      <c r="H55" s="0" t="n">
        <f aca="false">(20/302)*40</f>
        <v>2.64900662251656</v>
      </c>
    </row>
    <row r="57" customFormat="false" ht="12.8" hidden="false" customHeight="false" outlineLevel="0" collapsed="false">
      <c r="Q57" s="0" t="n">
        <f aca="false">100000/(80^2.5)</f>
        <v>1.74692810742171</v>
      </c>
    </row>
    <row r="59" customFormat="false" ht="12.8" hidden="false" customHeight="false" outlineLevel="0" collapsed="false">
      <c r="O59" s="1" t="s">
        <v>100</v>
      </c>
      <c r="P59" s="1" t="s">
        <v>101</v>
      </c>
      <c r="Q59" s="1" t="s">
        <v>102</v>
      </c>
    </row>
    <row r="60" customFormat="false" ht="12.8" hidden="false" customHeight="false" outlineLevel="0" collapsed="false">
      <c r="O60" s="32" t="s">
        <v>103</v>
      </c>
      <c r="P60" s="0" t="n">
        <v>400</v>
      </c>
      <c r="Q60" s="0" t="n">
        <v>2.4</v>
      </c>
    </row>
    <row r="61" customFormat="false" ht="12.8" hidden="false" customHeight="false" outlineLevel="0" collapsed="false">
      <c r="O61" s="32" t="s">
        <v>104</v>
      </c>
      <c r="P61" s="0" t="n">
        <v>91</v>
      </c>
      <c r="Q61" s="0" t="n">
        <v>11.4</v>
      </c>
    </row>
    <row r="62" customFormat="false" ht="12.8" hidden="false" customHeight="false" outlineLevel="0" collapsed="false">
      <c r="O62" s="32" t="s">
        <v>105</v>
      </c>
      <c r="P62" s="0" t="n">
        <v>45.7</v>
      </c>
      <c r="Q62" s="0" t="n">
        <v>5.7</v>
      </c>
    </row>
    <row r="63" customFormat="false" ht="12.8" hidden="false" customHeight="false" outlineLevel="0" collapsed="false">
      <c r="O63" s="32" t="s">
        <v>106</v>
      </c>
      <c r="P63" s="0" t="n">
        <v>165</v>
      </c>
      <c r="Q63" s="0" t="n">
        <v>20.6</v>
      </c>
    </row>
    <row r="64" customFormat="false" ht="12.8" hidden="false" customHeight="false" outlineLevel="0" collapsed="false">
      <c r="O64" s="32" t="s">
        <v>107</v>
      </c>
      <c r="P64" s="0" t="n">
        <v>96</v>
      </c>
      <c r="Q64" s="0" t="n">
        <f aca="false">P64/8</f>
        <v>12</v>
      </c>
    </row>
    <row r="66" customFormat="false" ht="12.8" hidden="false" customHeight="false" outlineLevel="0" collapsed="false">
      <c r="O66" s="1" t="s">
        <v>108</v>
      </c>
      <c r="P66" s="1" t="s">
        <v>101</v>
      </c>
      <c r="Q66" s="1" t="s">
        <v>102</v>
      </c>
    </row>
    <row r="67" customFormat="false" ht="12.8" hidden="false" customHeight="false" outlineLevel="0" collapsed="false">
      <c r="O67" s="32" t="s">
        <v>103</v>
      </c>
      <c r="P67" s="0" t="n">
        <v>100000</v>
      </c>
      <c r="Q67" s="0" t="n">
        <v>1.74</v>
      </c>
    </row>
    <row r="68" customFormat="false" ht="12.8" hidden="false" customHeight="false" outlineLevel="0" collapsed="false">
      <c r="O68" s="32" t="s">
        <v>104</v>
      </c>
      <c r="P68" s="0" t="n">
        <v>5000</v>
      </c>
      <c r="Q68" s="0" t="n">
        <f aca="false">5000/80</f>
        <v>62.5</v>
      </c>
    </row>
    <row r="69" customFormat="false" ht="12.8" hidden="false" customHeight="false" outlineLevel="0" collapsed="false">
      <c r="O69" s="32" t="s">
        <v>105</v>
      </c>
      <c r="P69" s="0" t="n">
        <v>2000</v>
      </c>
      <c r="Q69" s="0" t="n">
        <f aca="false">2000/80</f>
        <v>25</v>
      </c>
    </row>
    <row r="70" customFormat="false" ht="12.8" hidden="false" customHeight="false" outlineLevel="0" collapsed="false">
      <c r="O70" s="32" t="s">
        <v>106</v>
      </c>
      <c r="P70" s="0" t="n">
        <v>5500</v>
      </c>
      <c r="Q70" s="0" t="n">
        <v>68.75</v>
      </c>
    </row>
    <row r="71" customFormat="false" ht="12.8" hidden="false" customHeight="false" outlineLevel="0" collapsed="false">
      <c r="O71" s="32" t="s">
        <v>107</v>
      </c>
      <c r="P71" s="0" t="n">
        <v>400</v>
      </c>
      <c r="Q71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1.60546875" defaultRowHeight="12.8" zeroHeight="false" outlineLevelRow="0" outlineLevelCol="0"/>
  <cols>
    <col collapsed="false" customWidth="true" hidden="false" outlineLevel="0" max="64" min="1" style="0" width="12.06"/>
  </cols>
  <sheetData>
    <row r="1" customFormat="false" ht="12.8" hidden="false" customHeight="false" outlineLevel="0" collapsed="false">
      <c r="A1" s="1" t="s">
        <v>109</v>
      </c>
      <c r="B1" s="0" t="n">
        <v>29</v>
      </c>
      <c r="C1" s="0" t="n">
        <v>45</v>
      </c>
    </row>
    <row r="2" customFormat="false" ht="12.8" hidden="false" customHeight="false" outlineLevel="0" collapsed="false">
      <c r="A2" s="1" t="s">
        <v>110</v>
      </c>
      <c r="B2" s="0" t="n">
        <v>45</v>
      </c>
      <c r="C2" s="0" t="n">
        <v>62</v>
      </c>
    </row>
    <row r="3" customFormat="false" ht="12.8" hidden="false" customHeight="false" outlineLevel="0" collapsed="false">
      <c r="A3" s="1" t="s">
        <v>111</v>
      </c>
      <c r="B3" s="0" t="n">
        <v>62</v>
      </c>
      <c r="C3" s="0" t="n">
        <v>90</v>
      </c>
    </row>
    <row r="4" customFormat="false" ht="12.8" hidden="false" customHeight="false" outlineLevel="0" collapsed="false">
      <c r="A4" s="1" t="s">
        <v>112</v>
      </c>
      <c r="B4" s="0" t="n">
        <v>90</v>
      </c>
      <c r="C4" s="0" t="n">
        <v>115</v>
      </c>
    </row>
    <row r="5" customFormat="false" ht="12.8" hidden="false" customHeight="false" outlineLevel="0" collapsed="false">
      <c r="A5" s="1" t="s">
        <v>113</v>
      </c>
      <c r="B5" s="1" t="n">
        <v>28</v>
      </c>
      <c r="C5" s="1" t="n">
        <v>33</v>
      </c>
    </row>
    <row r="6" customFormat="false" ht="12.8" hidden="false" customHeight="false" outlineLevel="0" collapsed="false">
      <c r="A6" s="1" t="s">
        <v>114</v>
      </c>
      <c r="B6" s="1" t="n">
        <v>44</v>
      </c>
      <c r="C6" s="1" t="n">
        <v>50</v>
      </c>
    </row>
    <row r="7" customFormat="false" ht="12.8" hidden="false" customHeight="false" outlineLevel="0" collapsed="false">
      <c r="A7" s="1" t="s">
        <v>115</v>
      </c>
      <c r="B7" s="1" t="n">
        <v>60</v>
      </c>
      <c r="C7" s="1" t="n">
        <v>64</v>
      </c>
    </row>
    <row r="8" customFormat="false" ht="12.8" hidden="false" customHeight="false" outlineLevel="0" collapsed="false">
      <c r="A8" s="1" t="s">
        <v>116</v>
      </c>
      <c r="B8" s="1" t="n">
        <v>90</v>
      </c>
      <c r="C8" s="1" t="n">
        <v>100</v>
      </c>
    </row>
    <row r="9" customFormat="false" ht="12.8" hidden="false" customHeight="false" outlineLevel="0" collapsed="false">
      <c r="A9" s="1" t="s">
        <v>117</v>
      </c>
      <c r="B9" s="1" t="n">
        <v>110</v>
      </c>
      <c r="C9" s="1" t="n">
        <v>120</v>
      </c>
    </row>
    <row r="10" customFormat="false" ht="12.8" hidden="false" customHeight="false" outlineLevel="0" collapsed="false">
      <c r="A10" s="1"/>
      <c r="B10" s="1" t="s">
        <v>118</v>
      </c>
      <c r="C10" s="1" t="s">
        <v>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36157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2022-09-27T21:24:20Z</dcterms:created>
  <dc:creator/>
  <dc:description/>
  <dc:language>en-US</dc:language>
  <cp:lastModifiedBy/>
  <dcterms:modified xsi:type="dcterms:W3CDTF">2024-05-01T18:35:09Z</dcterms:modified>
  <cp:revision>289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