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Desktop\Projects\GUH ASSOCIATED WEALTH\"/>
    </mc:Choice>
  </mc:AlternateContent>
  <xr:revisionPtr revIDLastSave="0" documentId="13_ncr:1_{269E056D-75CD-4E7A-9169-F967999A6D2E}" xr6:coauthVersionLast="47" xr6:coauthVersionMax="47" xr10:uidLastSave="{00000000-0000-0000-0000-000000000000}"/>
  <bookViews>
    <workbookView xWindow="-108" yWindow="-108" windowWidth="19416" windowHeight="10416" activeTab="3" xr2:uid="{04FD7CB6-B7AD-4319-AD71-DAE7C88D0A4C}"/>
  </bookViews>
  <sheets>
    <sheet name="Investor 1" sheetId="12" r:id="rId1"/>
    <sheet name="Investor 2" sheetId="8" r:id="rId2"/>
    <sheet name="Investor 3" sheetId="10" r:id="rId3"/>
    <sheet name="Investor 4" sheetId="11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11" l="1"/>
  <c r="O10" i="11" s="1"/>
  <c r="J10" i="11"/>
  <c r="K10" i="11" s="1"/>
  <c r="F10" i="11"/>
  <c r="G10" i="11" s="1"/>
  <c r="E10" i="11"/>
  <c r="F9" i="11"/>
  <c r="G9" i="11" s="1"/>
  <c r="E9" i="11"/>
  <c r="F8" i="11"/>
  <c r="G8" i="11" s="1"/>
  <c r="E8" i="11"/>
  <c r="N7" i="11"/>
  <c r="O7" i="11" s="1"/>
  <c r="M7" i="11"/>
  <c r="J7" i="11"/>
  <c r="K7" i="11" s="1"/>
  <c r="I7" i="11"/>
  <c r="F7" i="11"/>
  <c r="G7" i="11" s="1"/>
  <c r="E7" i="11"/>
  <c r="N6" i="11"/>
  <c r="O6" i="11" s="1"/>
  <c r="M6" i="11"/>
  <c r="J6" i="11"/>
  <c r="K6" i="11" s="1"/>
  <c r="I6" i="11"/>
  <c r="F6" i="11"/>
  <c r="G6" i="11" s="1"/>
  <c r="E6" i="11"/>
  <c r="N5" i="11"/>
  <c r="O5" i="11" s="1"/>
  <c r="M5" i="11"/>
  <c r="J5" i="11"/>
  <c r="K5" i="11" s="1"/>
  <c r="I5" i="11"/>
  <c r="F5" i="11"/>
  <c r="G5" i="11" s="1"/>
  <c r="E5" i="11"/>
  <c r="N4" i="11"/>
  <c r="O4" i="11" s="1"/>
  <c r="M4" i="11"/>
  <c r="J4" i="11"/>
  <c r="K4" i="11" s="1"/>
  <c r="I4" i="11"/>
  <c r="F4" i="11"/>
  <c r="G4" i="11" s="1"/>
  <c r="E4" i="11"/>
  <c r="N10" i="10"/>
  <c r="O10" i="10" s="1"/>
  <c r="J10" i="10"/>
  <c r="K10" i="10" s="1"/>
  <c r="F10" i="10"/>
  <c r="G10" i="10" s="1"/>
  <c r="E10" i="10"/>
  <c r="F9" i="10"/>
  <c r="G9" i="10" s="1"/>
  <c r="E9" i="10"/>
  <c r="F8" i="10"/>
  <c r="G8" i="10" s="1"/>
  <c r="E8" i="10"/>
  <c r="N7" i="10"/>
  <c r="O7" i="10" s="1"/>
  <c r="M7" i="10"/>
  <c r="J7" i="10"/>
  <c r="K7" i="10" s="1"/>
  <c r="I7" i="10"/>
  <c r="F7" i="10"/>
  <c r="G7" i="10" s="1"/>
  <c r="E7" i="10"/>
  <c r="N6" i="10"/>
  <c r="O6" i="10" s="1"/>
  <c r="M6" i="10"/>
  <c r="J6" i="10"/>
  <c r="K6" i="10" s="1"/>
  <c r="I6" i="10"/>
  <c r="F6" i="10"/>
  <c r="G6" i="10" s="1"/>
  <c r="E6" i="10"/>
  <c r="N5" i="10"/>
  <c r="O5" i="10" s="1"/>
  <c r="M5" i="10"/>
  <c r="J5" i="10"/>
  <c r="K5" i="10" s="1"/>
  <c r="I5" i="10"/>
  <c r="F5" i="10"/>
  <c r="G5" i="10" s="1"/>
  <c r="E5" i="10"/>
  <c r="N4" i="10"/>
  <c r="O4" i="10" s="1"/>
  <c r="M4" i="10"/>
  <c r="J4" i="10"/>
  <c r="K4" i="10" s="1"/>
  <c r="I4" i="10"/>
  <c r="F4" i="10"/>
  <c r="G4" i="10" s="1"/>
  <c r="E4" i="10"/>
  <c r="N10" i="8"/>
  <c r="O10" i="8" s="1"/>
  <c r="J10" i="8"/>
  <c r="K10" i="8" s="1"/>
  <c r="F10" i="8"/>
  <c r="G10" i="8" s="1"/>
  <c r="E10" i="8"/>
  <c r="F9" i="8"/>
  <c r="G9" i="8" s="1"/>
  <c r="E9" i="8"/>
  <c r="F8" i="8"/>
  <c r="G8" i="8" s="1"/>
  <c r="E8" i="8"/>
  <c r="N7" i="8"/>
  <c r="O7" i="8" s="1"/>
  <c r="M7" i="8"/>
  <c r="J7" i="8"/>
  <c r="K7" i="8" s="1"/>
  <c r="I7" i="8"/>
  <c r="F7" i="8"/>
  <c r="G7" i="8" s="1"/>
  <c r="E7" i="8"/>
  <c r="N6" i="8"/>
  <c r="O6" i="8" s="1"/>
  <c r="M6" i="8"/>
  <c r="J6" i="8"/>
  <c r="K6" i="8" s="1"/>
  <c r="I6" i="8"/>
  <c r="F6" i="8"/>
  <c r="G6" i="8" s="1"/>
  <c r="E6" i="8"/>
  <c r="N5" i="8"/>
  <c r="O5" i="8" s="1"/>
  <c r="M5" i="8"/>
  <c r="J5" i="8"/>
  <c r="K5" i="8" s="1"/>
  <c r="I5" i="8"/>
  <c r="F5" i="8"/>
  <c r="G5" i="8" s="1"/>
  <c r="E5" i="8"/>
  <c r="N4" i="8"/>
  <c r="O4" i="8" s="1"/>
  <c r="M4" i="8"/>
  <c r="J4" i="8"/>
  <c r="K4" i="8" s="1"/>
  <c r="I4" i="8"/>
  <c r="F4" i="8"/>
  <c r="G4" i="8" s="1"/>
  <c r="E4" i="8"/>
  <c r="B12" i="12"/>
  <c r="N10" i="12"/>
  <c r="O10" i="12" s="1"/>
  <c r="J10" i="12"/>
  <c r="K10" i="12" s="1"/>
  <c r="F10" i="12"/>
  <c r="G10" i="12" s="1"/>
  <c r="E10" i="12"/>
  <c r="F9" i="12"/>
  <c r="G9" i="12" s="1"/>
  <c r="E9" i="12"/>
  <c r="F8" i="12"/>
  <c r="G8" i="12" s="1"/>
  <c r="E8" i="12"/>
  <c r="N7" i="12"/>
  <c r="O7" i="12" s="1"/>
  <c r="M7" i="12"/>
  <c r="J7" i="12"/>
  <c r="K7" i="12" s="1"/>
  <c r="I7" i="12"/>
  <c r="F7" i="12"/>
  <c r="G7" i="12" s="1"/>
  <c r="E7" i="12"/>
  <c r="N6" i="12"/>
  <c r="O6" i="12" s="1"/>
  <c r="M6" i="12"/>
  <c r="J6" i="12"/>
  <c r="K6" i="12" s="1"/>
  <c r="I6" i="12"/>
  <c r="F6" i="12"/>
  <c r="G6" i="12" s="1"/>
  <c r="E6" i="12"/>
  <c r="N5" i="12"/>
  <c r="O5" i="12" s="1"/>
  <c r="M5" i="12"/>
  <c r="J5" i="12"/>
  <c r="K5" i="12" s="1"/>
  <c r="I5" i="12"/>
  <c r="F5" i="12"/>
  <c r="G5" i="12" s="1"/>
  <c r="E5" i="12"/>
  <c r="N4" i="12"/>
  <c r="O4" i="12" s="1"/>
  <c r="M4" i="12"/>
  <c r="J4" i="12"/>
  <c r="K4" i="12" s="1"/>
  <c r="I4" i="12"/>
  <c r="F4" i="12"/>
  <c r="G4" i="12" s="1"/>
  <c r="E4" i="12"/>
  <c r="B12" i="11"/>
  <c r="B12" i="10"/>
  <c r="B12" i="8"/>
</calcChain>
</file>

<file path=xl/sharedStrings.xml><?xml version="1.0" encoding="utf-8"?>
<sst xmlns="http://schemas.openxmlformats.org/spreadsheetml/2006/main" count="145" uniqueCount="29">
  <si>
    <t>Name</t>
  </si>
  <si>
    <t>Initial allocation by stocks</t>
  </si>
  <si>
    <t>Portfolio 1</t>
  </si>
  <si>
    <t>Portfolio 2</t>
  </si>
  <si>
    <t>Portfolio 3</t>
  </si>
  <si>
    <t>Email</t>
  </si>
  <si>
    <t>Ticker</t>
  </si>
  <si>
    <t>% Allocated</t>
  </si>
  <si>
    <t>$ Allocated</t>
  </si>
  <si>
    <t>Phone number</t>
  </si>
  <si>
    <t>Initial investment date</t>
  </si>
  <si>
    <t>Initial investment amount</t>
  </si>
  <si>
    <t>Initial allocation</t>
  </si>
  <si>
    <t>Total</t>
  </si>
  <si>
    <t>Most recent value</t>
  </si>
  <si>
    <t>Capital gains tax rate</t>
  </si>
  <si>
    <t>Estimated realizable profits</t>
  </si>
  <si>
    <t>Active investor? (y/n)</t>
  </si>
  <si>
    <t>y</t>
  </si>
  <si>
    <t>DATE SHOULD FOLLOW THE FORM 20X0-12-31</t>
  </si>
  <si>
    <t>2021-01-01</t>
  </si>
  <si>
    <t>2021-02-01</t>
  </si>
  <si>
    <t>Shares Owned</t>
  </si>
  <si>
    <t>ENTER SHARES OWNED IN MANUALLY</t>
  </si>
  <si>
    <t>placeholder</t>
  </si>
  <si>
    <t>Investor 1</t>
  </si>
  <si>
    <t>Investor 2</t>
  </si>
  <si>
    <t>Investor 3</t>
  </si>
  <si>
    <t>Investor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</si>
</sst>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Times New Roman"/>
      <family val="2"/>
    </font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u/>
      <sz val="11"/>
      <color theme="1"/>
      <name val="Times New Roman"/>
      <family val="2"/>
    </font>
    <font>
      <u/>
      <sz val="11"/>
      <color theme="10"/>
      <name val="Times New Roman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9" fontId="0" fillId="0" borderId="0" xfId="1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1" xfId="1" applyFont="1" applyBorder="1"/>
    <xf numFmtId="0" fontId="4" fillId="0" borderId="0" xfId="3"/>
    <xf numFmtId="44" fontId="0" fillId="0" borderId="0" xfId="2" applyFont="1"/>
    <xf numFmtId="9" fontId="0" fillId="0" borderId="0" xfId="1" applyFont="1"/>
    <xf numFmtId="2" fontId="0" fillId="0" borderId="0" xfId="2" applyNumberFormat="1" applyFont="1"/>
    <xf numFmtId="49" fontId="0" fillId="0" borderId="0" xfId="0" applyNumberFormat="1"/>
    <xf numFmtId="44" fontId="0" fillId="0" borderId="0" xfId="2" applyFont="1" applyBorder="1"/>
    <xf numFmtId="44" fontId="0" fillId="0" borderId="1" xfId="2" applyFont="1" applyBorder="1"/>
    <xf numFmtId="0" fontId="2" fillId="0" borderId="0" xfId="0" applyFont="1"/>
    <xf numFmtId="2" fontId="0" fillId="0" borderId="0" xfId="2" applyNumberFormat="1" applyFont="1" applyBorder="1"/>
    <xf numFmtId="2" fontId="0" fillId="0" borderId="1" xfId="2" applyNumberFormat="1" applyFont="1" applyBorder="1"/>
    <xf numFmtId="2" fontId="0" fillId="0" borderId="6" xfId="2" applyNumberFormat="1" applyFont="1" applyBorder="1"/>
    <xf numFmtId="2" fontId="0" fillId="0" borderId="8" xfId="2" applyNumberFormat="1" applyFont="1" applyBorder="1"/>
    <xf numFmtId="49" fontId="4" fillId="0" borderId="0" xfId="3" applyNumberFormat="1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ntral%20Shee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stor Template"/>
      <sheetName val="Portfolios"/>
      <sheetName val="GAW INFO"/>
    </sheetNames>
    <sheetDataSet>
      <sheetData sheetId="0"/>
      <sheetData sheetId="1">
        <row r="5">
          <cell r="A5" t="str">
            <v>AAPL</v>
          </cell>
          <cell r="B5">
            <v>0.3</v>
          </cell>
          <cell r="C5" t="str">
            <v>XOM</v>
          </cell>
          <cell r="D5">
            <v>0.2</v>
          </cell>
          <cell r="E5" t="str">
            <v>NKE</v>
          </cell>
          <cell r="F5">
            <v>0.5</v>
          </cell>
        </row>
        <row r="6">
          <cell r="A6" t="str">
            <v>TSLA</v>
          </cell>
          <cell r="B6">
            <v>0.2</v>
          </cell>
          <cell r="C6" t="str">
            <v>GOOGL</v>
          </cell>
          <cell r="D6">
            <v>0.1</v>
          </cell>
          <cell r="E6" t="str">
            <v>ET</v>
          </cell>
          <cell r="F6">
            <v>0.1</v>
          </cell>
        </row>
        <row r="7">
          <cell r="A7" t="str">
            <v>AMC</v>
          </cell>
          <cell r="B7">
            <v>0.1</v>
          </cell>
          <cell r="C7" t="str">
            <v>SIRI</v>
          </cell>
          <cell r="D7">
            <v>0.5</v>
          </cell>
          <cell r="E7" t="str">
            <v>IVR</v>
          </cell>
          <cell r="F7">
            <v>0.1</v>
          </cell>
        </row>
        <row r="8">
          <cell r="A8" t="str">
            <v>SNDL</v>
          </cell>
          <cell r="B8">
            <v>0.1</v>
          </cell>
          <cell r="C8" t="str">
            <v>SNE</v>
          </cell>
          <cell r="D8">
            <v>0.2</v>
          </cell>
          <cell r="E8" t="str">
            <v>ZM</v>
          </cell>
          <cell r="F8">
            <v>0.3</v>
          </cell>
        </row>
        <row r="9">
          <cell r="A9" t="str">
            <v>FB</v>
          </cell>
          <cell r="B9">
            <v>0.1</v>
          </cell>
        </row>
        <row r="10">
          <cell r="A10" t="str">
            <v>NIO</v>
          </cell>
          <cell r="B10">
            <v>0.2</v>
          </cell>
        </row>
        <row r="11">
          <cell r="A11" t="str">
            <v>Total</v>
          </cell>
          <cell r="B11">
            <v>1</v>
          </cell>
          <cell r="D11">
            <v>1</v>
          </cell>
          <cell r="F11">
            <v>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icholaswilkins98@gmail.com" TargetMode="External"/><Relationship Id="rId2" Type="http://schemas.openxmlformats.org/officeDocument/2006/relationships/hyperlink" Target="mailto:nicholaswilkins98@gmail.com" TargetMode="External"/><Relationship Id="rId1" Type="http://schemas.openxmlformats.org/officeDocument/2006/relationships/hyperlink" Target="mailto:nicholaswilkins98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scottgriffinm@gmail.com" TargetMode="External"/><Relationship Id="rId1" Type="http://schemas.openxmlformats.org/officeDocument/2006/relationships/hyperlink" Target="mailto:scottgriffinm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scottgriffinm@gmail.com" TargetMode="External"/><Relationship Id="rId1" Type="http://schemas.openxmlformats.org/officeDocument/2006/relationships/hyperlink" Target="mailto:scottgriffinm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scottgriffinm@gmail.com" TargetMode="External"/><Relationship Id="rId1" Type="http://schemas.openxmlformats.org/officeDocument/2006/relationships/hyperlink" Target="mailto:scottgriffin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2894-8399-4835-BEA0-B14E0F6B7AFD}">
  <dimension ref="A1:P18"/>
  <sheetViews>
    <sheetView workbookViewId="0">
      <selection activeCell="A15" sqref="A15"/>
    </sheetView>
  </sheetViews>
  <sheetFormatPr defaultRowHeight="13.8" x14ac:dyDescent="0.25"/>
  <cols>
    <col min="1" max="1" width="22.88671875" bestFit="1" customWidth="1"/>
    <col min="2" max="2" width="11" bestFit="1" customWidth="1"/>
    <col min="3" max="4" width="9.5546875" bestFit="1" customWidth="1"/>
    <col min="5" max="7" width="12" customWidth="1"/>
    <col min="8" max="8" width="14.33203125" customWidth="1"/>
    <col min="9" max="11" width="12" customWidth="1"/>
    <col min="12" max="12" width="14.21875" customWidth="1"/>
    <col min="13" max="15" width="12" customWidth="1"/>
    <col min="16" max="16" width="13" customWidth="1"/>
  </cols>
  <sheetData>
    <row r="1" spans="1:16" x14ac:dyDescent="0.25">
      <c r="A1" t="s">
        <v>0</v>
      </c>
      <c r="B1" s="6" t="s">
        <v>25</v>
      </c>
      <c r="E1" s="23" t="s">
        <v>1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 x14ac:dyDescent="0.25">
      <c r="E2" s="20" t="s">
        <v>2</v>
      </c>
      <c r="F2" s="21"/>
      <c r="G2" s="21"/>
      <c r="H2" s="22"/>
      <c r="I2" s="20" t="s">
        <v>3</v>
      </c>
      <c r="J2" s="21"/>
      <c r="K2" s="21"/>
      <c r="L2" s="22"/>
      <c r="M2" s="20" t="s">
        <v>4</v>
      </c>
      <c r="N2" s="21"/>
      <c r="O2" s="21"/>
      <c r="P2" s="22"/>
    </row>
    <row r="3" spans="1:16" x14ac:dyDescent="0.25">
      <c r="A3" t="s">
        <v>5</v>
      </c>
      <c r="B3" s="6" t="s">
        <v>24</v>
      </c>
      <c r="E3" s="2" t="s">
        <v>6</v>
      </c>
      <c r="F3" t="s">
        <v>7</v>
      </c>
      <c r="G3" t="s">
        <v>8</v>
      </c>
      <c r="H3" t="s">
        <v>22</v>
      </c>
      <c r="I3" s="2" t="s">
        <v>6</v>
      </c>
      <c r="J3" t="s">
        <v>7</v>
      </c>
      <c r="K3" t="s">
        <v>8</v>
      </c>
      <c r="L3" t="s">
        <v>22</v>
      </c>
      <c r="M3" s="2" t="s">
        <v>6</v>
      </c>
      <c r="N3" t="s">
        <v>7</v>
      </c>
      <c r="O3" t="s">
        <v>8</v>
      </c>
      <c r="P3" s="3" t="s">
        <v>22</v>
      </c>
    </row>
    <row r="4" spans="1:16" x14ac:dyDescent="0.25">
      <c r="A4" t="s">
        <v>9</v>
      </c>
      <c r="B4" s="6" t="s">
        <v>24</v>
      </c>
      <c r="E4" s="2" t="str">
        <f>[1]Portfolios!A5</f>
        <v>AAPL</v>
      </c>
      <c r="F4" s="1">
        <f>[1]Portfolios!B5</f>
        <v>0.3</v>
      </c>
      <c r="G4" s="11">
        <f t="shared" ref="G4:G10" si="0">$B$6*$B$9*F4</f>
        <v>8.9789999999999992</v>
      </c>
      <c r="H4" s="14"/>
      <c r="I4" s="2" t="str">
        <f>[1]Portfolios!C5</f>
        <v>XOM</v>
      </c>
      <c r="J4" s="1">
        <f>[1]Portfolios!D5</f>
        <v>0.2</v>
      </c>
      <c r="K4" s="11">
        <f>$B$6*$B$10*J4</f>
        <v>4.0880000000000001</v>
      </c>
      <c r="L4" s="14"/>
      <c r="M4" s="2" t="str">
        <f>[1]Portfolios!E5</f>
        <v>NKE</v>
      </c>
      <c r="N4" s="1">
        <f>[1]Portfolios!F5</f>
        <v>0.5</v>
      </c>
      <c r="O4" s="11">
        <f>$B$6*$B$11*N4</f>
        <v>11.315</v>
      </c>
      <c r="P4" s="16"/>
    </row>
    <row r="5" spans="1:16" x14ac:dyDescent="0.25">
      <c r="A5" t="s">
        <v>10</v>
      </c>
      <c r="B5" s="10" t="s">
        <v>20</v>
      </c>
      <c r="E5" s="2" t="str">
        <f>[1]Portfolios!A6</f>
        <v>TSLA</v>
      </c>
      <c r="F5" s="1">
        <f>[1]Portfolios!B6</f>
        <v>0.2</v>
      </c>
      <c r="G5" s="11">
        <f t="shared" si="0"/>
        <v>5.9860000000000007</v>
      </c>
      <c r="H5" s="14"/>
      <c r="I5" s="2" t="str">
        <f>[1]Portfolios!C6</f>
        <v>GOOGL</v>
      </c>
      <c r="J5" s="1">
        <f>[1]Portfolios!D6</f>
        <v>0.1</v>
      </c>
      <c r="K5" s="11">
        <f t="shared" ref="K5:K7" si="1">$B$6*$B$10*J5</f>
        <v>2.044</v>
      </c>
      <c r="L5" s="14"/>
      <c r="M5" s="2" t="str">
        <f>[1]Portfolios!E6</f>
        <v>ET</v>
      </c>
      <c r="N5" s="1">
        <f>[1]Portfolios!F6</f>
        <v>0.1</v>
      </c>
      <c r="O5" s="11">
        <f t="shared" ref="O5:O10" si="2">$B$6*$B$11*N5</f>
        <v>2.2629999999999999</v>
      </c>
      <c r="P5" s="16"/>
    </row>
    <row r="6" spans="1:16" x14ac:dyDescent="0.25">
      <c r="A6" t="s">
        <v>11</v>
      </c>
      <c r="B6" s="9">
        <v>73</v>
      </c>
      <c r="E6" s="2" t="str">
        <f>[1]Portfolios!A7</f>
        <v>AMC</v>
      </c>
      <c r="F6" s="1">
        <f>[1]Portfolios!B7</f>
        <v>0.1</v>
      </c>
      <c r="G6" s="11">
        <f t="shared" si="0"/>
        <v>2.9930000000000003</v>
      </c>
      <c r="H6" s="14"/>
      <c r="I6" s="2" t="str">
        <f>[1]Portfolios!C7</f>
        <v>SIRI</v>
      </c>
      <c r="J6" s="1">
        <f>[1]Portfolios!D7</f>
        <v>0.5</v>
      </c>
      <c r="K6" s="11">
        <f t="shared" si="1"/>
        <v>10.220000000000001</v>
      </c>
      <c r="L6" s="14"/>
      <c r="M6" s="2" t="str">
        <f>[1]Portfolios!E7</f>
        <v>IVR</v>
      </c>
      <c r="N6" s="1">
        <f>[1]Portfolios!F7</f>
        <v>0.1</v>
      </c>
      <c r="O6" s="11">
        <f t="shared" si="2"/>
        <v>2.2629999999999999</v>
      </c>
      <c r="P6" s="16"/>
    </row>
    <row r="7" spans="1:16" x14ac:dyDescent="0.25">
      <c r="A7" t="s">
        <v>17</v>
      </c>
      <c r="B7" t="s">
        <v>18</v>
      </c>
      <c r="E7" s="2" t="str">
        <f>[1]Portfolios!A8</f>
        <v>SNDL</v>
      </c>
      <c r="F7" s="1">
        <f>[1]Portfolios!B8</f>
        <v>0.1</v>
      </c>
      <c r="G7" s="11">
        <f t="shared" si="0"/>
        <v>2.9930000000000003</v>
      </c>
      <c r="H7" s="14"/>
      <c r="I7" s="2" t="str">
        <f>[1]Portfolios!C8</f>
        <v>SNE</v>
      </c>
      <c r="J7" s="1">
        <f>[1]Portfolios!D8</f>
        <v>0.2</v>
      </c>
      <c r="K7" s="11">
        <f t="shared" si="1"/>
        <v>4.0880000000000001</v>
      </c>
      <c r="L7" s="14"/>
      <c r="M7" s="2" t="str">
        <f>[1]Portfolios!E8</f>
        <v>ZM</v>
      </c>
      <c r="N7" s="1">
        <f>[1]Portfolios!F8</f>
        <v>0.3</v>
      </c>
      <c r="O7" s="11">
        <f t="shared" si="2"/>
        <v>6.7889999999999997</v>
      </c>
      <c r="P7" s="16"/>
    </row>
    <row r="8" spans="1:16" x14ac:dyDescent="0.25">
      <c r="A8" s="19" t="s">
        <v>12</v>
      </c>
      <c r="B8" s="19"/>
      <c r="E8" s="2" t="str">
        <f>[1]Portfolios!A9</f>
        <v>FB</v>
      </c>
      <c r="F8" s="1">
        <f>[1]Portfolios!B9</f>
        <v>0.1</v>
      </c>
      <c r="G8" s="11">
        <f t="shared" si="0"/>
        <v>2.9930000000000003</v>
      </c>
      <c r="H8" s="14"/>
      <c r="I8" s="2"/>
      <c r="J8" s="1"/>
      <c r="K8" s="11"/>
      <c r="L8" s="14"/>
      <c r="M8" s="2"/>
      <c r="N8" s="1"/>
      <c r="O8" s="11"/>
      <c r="P8" s="16"/>
    </row>
    <row r="9" spans="1:16" x14ac:dyDescent="0.25">
      <c r="A9" t="s">
        <v>2</v>
      </c>
      <c r="B9" s="1">
        <v>0.41</v>
      </c>
      <c r="E9" s="2" t="str">
        <f>[1]Portfolios!A10</f>
        <v>NIO</v>
      </c>
      <c r="F9" s="1">
        <f>[1]Portfolios!B10</f>
        <v>0.2</v>
      </c>
      <c r="G9" s="11">
        <f t="shared" si="0"/>
        <v>5.9860000000000007</v>
      </c>
      <c r="H9" s="14"/>
      <c r="I9" s="2"/>
      <c r="J9" s="1"/>
      <c r="K9" s="11"/>
      <c r="L9" s="14"/>
      <c r="M9" s="2"/>
      <c r="N9" s="1"/>
      <c r="O9" s="11"/>
      <c r="P9" s="16"/>
    </row>
    <row r="10" spans="1:16" x14ac:dyDescent="0.25">
      <c r="A10" t="s">
        <v>3</v>
      </c>
      <c r="B10" s="1">
        <v>0.28000000000000003</v>
      </c>
      <c r="E10" s="4" t="str">
        <f>[1]Portfolios!A11</f>
        <v>Total</v>
      </c>
      <c r="F10" s="5">
        <f>[1]Portfolios!B11</f>
        <v>1</v>
      </c>
      <c r="G10" s="12">
        <f t="shared" si="0"/>
        <v>29.93</v>
      </c>
      <c r="H10" s="15"/>
      <c r="I10" s="4"/>
      <c r="J10" s="5">
        <f>[1]Portfolios!D11</f>
        <v>1</v>
      </c>
      <c r="K10" s="12">
        <f>$B$6*$B$10*J10</f>
        <v>20.440000000000001</v>
      </c>
      <c r="L10" s="15"/>
      <c r="M10" s="4"/>
      <c r="N10" s="5">
        <f>[1]Portfolios!F11</f>
        <v>1</v>
      </c>
      <c r="O10" s="12">
        <f t="shared" si="2"/>
        <v>22.63</v>
      </c>
      <c r="P10" s="17"/>
    </row>
    <row r="11" spans="1:16" x14ac:dyDescent="0.25">
      <c r="A11" t="s">
        <v>4</v>
      </c>
      <c r="B11" s="1">
        <v>0.31</v>
      </c>
    </row>
    <row r="12" spans="1:16" x14ac:dyDescent="0.25">
      <c r="A12" t="s">
        <v>13</v>
      </c>
      <c r="B12" s="1">
        <f>SUM(B9:B11)</f>
        <v>1</v>
      </c>
      <c r="E12" s="13" t="s">
        <v>23</v>
      </c>
    </row>
    <row r="15" spans="1:16" x14ac:dyDescent="0.25">
      <c r="A15" t="s">
        <v>14</v>
      </c>
      <c r="B15" s="7"/>
    </row>
    <row r="17" spans="1:2" x14ac:dyDescent="0.25">
      <c r="A17" t="s">
        <v>15</v>
      </c>
      <c r="B17" s="8"/>
    </row>
    <row r="18" spans="1:2" x14ac:dyDescent="0.25">
      <c r="A18" t="s">
        <v>16</v>
      </c>
      <c r="B18" s="7"/>
    </row>
  </sheetData>
  <mergeCells count="5">
    <mergeCell ref="A8:B8"/>
    <mergeCell ref="E2:H2"/>
    <mergeCell ref="I2:L2"/>
    <mergeCell ref="M2:P2"/>
    <mergeCell ref="E1:P1"/>
  </mergeCells>
  <hyperlinks>
    <hyperlink ref="B3" r:id="rId1" display="nicholaswilkins98@gmail.com" xr:uid="{106A4923-C20E-4330-A682-5126F6A5F622}"/>
    <hyperlink ref="B4" r:id="rId2" display="nicholaswilkins98@gmail.com" xr:uid="{4D4E63F2-41F2-4A0E-9765-42DA5FA9A81E}"/>
    <hyperlink ref="B1" r:id="rId3" display="nicholaswilkins98@gmail.com" xr:uid="{5EE40D3A-A5EF-47E7-B039-8A45D1C0017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17522-8430-4E38-A67C-DD50A4DAA264}">
  <dimension ref="A1:P20"/>
  <sheetViews>
    <sheetView topLeftCell="A4" workbookViewId="0">
      <selection activeCell="C23" sqref="C23"/>
    </sheetView>
  </sheetViews>
  <sheetFormatPr defaultRowHeight="13.8" x14ac:dyDescent="0.25"/>
  <cols>
    <col min="1" max="1" width="22.88671875" bestFit="1" customWidth="1"/>
    <col min="2" max="2" width="11" bestFit="1" customWidth="1"/>
    <col min="3" max="4" width="9.5546875" bestFit="1" customWidth="1"/>
    <col min="5" max="7" width="12" customWidth="1"/>
    <col min="8" max="8" width="13.21875" customWidth="1"/>
    <col min="9" max="13" width="12" customWidth="1"/>
    <col min="14" max="14" width="10.6640625" bestFit="1" customWidth="1"/>
    <col min="15" max="15" width="10" bestFit="1" customWidth="1"/>
    <col min="16" max="16" width="12.5546875" customWidth="1"/>
  </cols>
  <sheetData>
    <row r="1" spans="1:16" x14ac:dyDescent="0.25">
      <c r="A1" t="s">
        <v>0</v>
      </c>
      <c r="B1" t="s">
        <v>26</v>
      </c>
      <c r="E1" s="23" t="s">
        <v>1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 x14ac:dyDescent="0.25">
      <c r="E2" s="20" t="s">
        <v>2</v>
      </c>
      <c r="F2" s="21"/>
      <c r="G2" s="21"/>
      <c r="H2" s="22"/>
      <c r="I2" s="20" t="s">
        <v>3</v>
      </c>
      <c r="J2" s="21"/>
      <c r="K2" s="21"/>
      <c r="L2" s="22"/>
      <c r="M2" s="20" t="s">
        <v>4</v>
      </c>
      <c r="N2" s="21"/>
      <c r="O2" s="21"/>
      <c r="P2" s="22"/>
    </row>
    <row r="3" spans="1:16" x14ac:dyDescent="0.25">
      <c r="A3" t="s">
        <v>5</v>
      </c>
      <c r="B3" s="6" t="s">
        <v>24</v>
      </c>
      <c r="E3" s="2" t="s">
        <v>6</v>
      </c>
      <c r="F3" t="s">
        <v>7</v>
      </c>
      <c r="G3" t="s">
        <v>8</v>
      </c>
      <c r="H3" t="s">
        <v>22</v>
      </c>
      <c r="I3" s="2" t="s">
        <v>6</v>
      </c>
      <c r="J3" t="s">
        <v>7</v>
      </c>
      <c r="K3" t="s">
        <v>8</v>
      </c>
      <c r="L3" t="s">
        <v>22</v>
      </c>
      <c r="M3" s="2" t="s">
        <v>6</v>
      </c>
      <c r="N3" t="s">
        <v>7</v>
      </c>
      <c r="O3" t="s">
        <v>8</v>
      </c>
      <c r="P3" s="3" t="s">
        <v>22</v>
      </c>
    </row>
    <row r="4" spans="1:16" x14ac:dyDescent="0.25">
      <c r="A4" t="s">
        <v>9</v>
      </c>
      <c r="B4" s="6" t="s">
        <v>24</v>
      </c>
      <c r="E4" s="2" t="str">
        <f>[1]Portfolios!A5</f>
        <v>AAPL</v>
      </c>
      <c r="F4" s="1">
        <f>[1]Portfolios!B5</f>
        <v>0.3</v>
      </c>
      <c r="G4" s="11">
        <f t="shared" ref="G4:G10" si="0">$B$6*$B$9*F4</f>
        <v>45</v>
      </c>
      <c r="H4" s="14"/>
      <c r="I4" s="2" t="str">
        <f>[1]Portfolios!C5</f>
        <v>XOM</v>
      </c>
      <c r="J4" s="1">
        <f>[1]Portfolios!D5</f>
        <v>0.2</v>
      </c>
      <c r="K4" s="11">
        <f>$B$6*$B$10*J4</f>
        <v>12</v>
      </c>
      <c r="L4" s="14"/>
      <c r="M4" s="2" t="str">
        <f>[1]Portfolios!E5</f>
        <v>NKE</v>
      </c>
      <c r="N4" s="1">
        <f>[1]Portfolios!F5</f>
        <v>0.5</v>
      </c>
      <c r="O4" s="11">
        <f>$B$6*$B$11*N4</f>
        <v>45</v>
      </c>
      <c r="P4" s="16"/>
    </row>
    <row r="5" spans="1:16" x14ac:dyDescent="0.25">
      <c r="A5" t="s">
        <v>10</v>
      </c>
      <c r="B5" s="10" t="s">
        <v>20</v>
      </c>
      <c r="E5" s="2" t="str">
        <f>[1]Portfolios!A6</f>
        <v>TSLA</v>
      </c>
      <c r="F5" s="1">
        <f>[1]Portfolios!B6</f>
        <v>0.2</v>
      </c>
      <c r="G5" s="11">
        <f t="shared" si="0"/>
        <v>30</v>
      </c>
      <c r="H5" s="14"/>
      <c r="I5" s="2" t="str">
        <f>[1]Portfolios!C6</f>
        <v>GOOGL</v>
      </c>
      <c r="J5" s="1">
        <f>[1]Portfolios!D6</f>
        <v>0.1</v>
      </c>
      <c r="K5" s="11">
        <f t="shared" ref="K5:K7" si="1">$B$6*$B$10*J5</f>
        <v>6</v>
      </c>
      <c r="L5" s="14"/>
      <c r="M5" s="2" t="str">
        <f>[1]Portfolios!E6</f>
        <v>ET</v>
      </c>
      <c r="N5" s="1">
        <f>[1]Portfolios!F6</f>
        <v>0.1</v>
      </c>
      <c r="O5" s="11">
        <f t="shared" ref="O5:O10" si="2">$B$6*$B$11*N5</f>
        <v>9</v>
      </c>
      <c r="P5" s="16"/>
    </row>
    <row r="6" spans="1:16" x14ac:dyDescent="0.25">
      <c r="A6" t="s">
        <v>11</v>
      </c>
      <c r="B6" s="9">
        <v>300</v>
      </c>
      <c r="E6" s="2" t="str">
        <f>[1]Portfolios!A7</f>
        <v>AMC</v>
      </c>
      <c r="F6" s="1">
        <f>[1]Portfolios!B7</f>
        <v>0.1</v>
      </c>
      <c r="G6" s="11">
        <f t="shared" si="0"/>
        <v>15</v>
      </c>
      <c r="H6" s="14"/>
      <c r="I6" s="2" t="str">
        <f>[1]Portfolios!C7</f>
        <v>SIRI</v>
      </c>
      <c r="J6" s="1">
        <f>[1]Portfolios!D7</f>
        <v>0.5</v>
      </c>
      <c r="K6" s="11">
        <f t="shared" si="1"/>
        <v>30</v>
      </c>
      <c r="L6" s="14"/>
      <c r="M6" s="2" t="str">
        <f>[1]Portfolios!E7</f>
        <v>IVR</v>
      </c>
      <c r="N6" s="1">
        <f>[1]Portfolios!F7</f>
        <v>0.1</v>
      </c>
      <c r="O6" s="11">
        <f t="shared" si="2"/>
        <v>9</v>
      </c>
      <c r="P6" s="16"/>
    </row>
    <row r="7" spans="1:16" x14ac:dyDescent="0.25">
      <c r="A7" t="s">
        <v>17</v>
      </c>
      <c r="B7" t="s">
        <v>18</v>
      </c>
      <c r="E7" s="2" t="str">
        <f>[1]Portfolios!A8</f>
        <v>SNDL</v>
      </c>
      <c r="F7" s="1">
        <f>[1]Portfolios!B8</f>
        <v>0.1</v>
      </c>
      <c r="G7" s="11">
        <f t="shared" si="0"/>
        <v>15</v>
      </c>
      <c r="H7" s="14"/>
      <c r="I7" s="2" t="str">
        <f>[1]Portfolios!C8</f>
        <v>SNE</v>
      </c>
      <c r="J7" s="1">
        <f>[1]Portfolios!D8</f>
        <v>0.2</v>
      </c>
      <c r="K7" s="11">
        <f t="shared" si="1"/>
        <v>12</v>
      </c>
      <c r="L7" s="14"/>
      <c r="M7" s="2" t="str">
        <f>[1]Portfolios!E8</f>
        <v>ZM</v>
      </c>
      <c r="N7" s="1">
        <f>[1]Portfolios!F8</f>
        <v>0.3</v>
      </c>
      <c r="O7" s="11">
        <f t="shared" si="2"/>
        <v>27</v>
      </c>
      <c r="P7" s="16"/>
    </row>
    <row r="8" spans="1:16" x14ac:dyDescent="0.25">
      <c r="A8" s="19" t="s">
        <v>12</v>
      </c>
      <c r="B8" s="19"/>
      <c r="E8" s="2" t="str">
        <f>[1]Portfolios!A9</f>
        <v>FB</v>
      </c>
      <c r="F8" s="1">
        <f>[1]Portfolios!B9</f>
        <v>0.1</v>
      </c>
      <c r="G8" s="11">
        <f t="shared" si="0"/>
        <v>15</v>
      </c>
      <c r="H8" s="14"/>
      <c r="I8" s="2"/>
      <c r="J8" s="1"/>
      <c r="K8" s="11"/>
      <c r="L8" s="14"/>
      <c r="M8" s="2"/>
      <c r="N8" s="1"/>
      <c r="O8" s="11"/>
      <c r="P8" s="16"/>
    </row>
    <row r="9" spans="1:16" x14ac:dyDescent="0.25">
      <c r="A9" t="s">
        <v>2</v>
      </c>
      <c r="B9" s="1">
        <v>0.5</v>
      </c>
      <c r="E9" s="2" t="str">
        <f>[1]Portfolios!A10</f>
        <v>NIO</v>
      </c>
      <c r="F9" s="1">
        <f>[1]Portfolios!B10</f>
        <v>0.2</v>
      </c>
      <c r="G9" s="11">
        <f t="shared" si="0"/>
        <v>30</v>
      </c>
      <c r="H9" s="14"/>
      <c r="I9" s="2"/>
      <c r="J9" s="1"/>
      <c r="K9" s="11"/>
      <c r="L9" s="14"/>
      <c r="M9" s="2"/>
      <c r="N9" s="1"/>
      <c r="O9" s="11"/>
      <c r="P9" s="16"/>
    </row>
    <row r="10" spans="1:16" x14ac:dyDescent="0.25">
      <c r="A10" t="s">
        <v>3</v>
      </c>
      <c r="B10" s="1">
        <v>0.2</v>
      </c>
      <c r="E10" s="4" t="str">
        <f>[1]Portfolios!A11</f>
        <v>Total</v>
      </c>
      <c r="F10" s="5">
        <f>[1]Portfolios!B11</f>
        <v>1</v>
      </c>
      <c r="G10" s="12">
        <f t="shared" si="0"/>
        <v>150</v>
      </c>
      <c r="H10" s="15"/>
      <c r="I10" s="4"/>
      <c r="J10" s="5">
        <f>[1]Portfolios!D11</f>
        <v>1</v>
      </c>
      <c r="K10" s="12">
        <f>$B$6*$B$10*J10</f>
        <v>60</v>
      </c>
      <c r="L10" s="15"/>
      <c r="M10" s="4"/>
      <c r="N10" s="5">
        <f>[1]Portfolios!F11</f>
        <v>1</v>
      </c>
      <c r="O10" s="12">
        <f t="shared" si="2"/>
        <v>90</v>
      </c>
      <c r="P10" s="17"/>
    </row>
    <row r="11" spans="1:16" x14ac:dyDescent="0.25">
      <c r="A11" t="s">
        <v>4</v>
      </c>
      <c r="B11" s="1">
        <v>0.3</v>
      </c>
    </row>
    <row r="12" spans="1:16" x14ac:dyDescent="0.25">
      <c r="A12" t="s">
        <v>13</v>
      </c>
      <c r="B12" s="1">
        <f>SUM(B9:B11)</f>
        <v>1</v>
      </c>
      <c r="E12" s="13" t="s">
        <v>23</v>
      </c>
    </row>
    <row r="15" spans="1:16" x14ac:dyDescent="0.25">
      <c r="A15" t="s">
        <v>14</v>
      </c>
      <c r="B15" s="7"/>
    </row>
    <row r="17" spans="1:2" x14ac:dyDescent="0.25">
      <c r="A17" t="s">
        <v>15</v>
      </c>
      <c r="B17" s="8"/>
    </row>
    <row r="18" spans="1:2" x14ac:dyDescent="0.25">
      <c r="A18" t="s">
        <v>16</v>
      </c>
      <c r="B18" s="7"/>
    </row>
    <row r="20" spans="1:2" x14ac:dyDescent="0.25">
      <c r="A20" t="s">
        <v>19</v>
      </c>
    </row>
  </sheetData>
  <mergeCells count="5">
    <mergeCell ref="A8:B8"/>
    <mergeCell ref="E1:P1"/>
    <mergeCell ref="E2:H2"/>
    <mergeCell ref="I2:L2"/>
    <mergeCell ref="M2:P2"/>
  </mergeCells>
  <hyperlinks>
    <hyperlink ref="B3" r:id="rId1" display="scottgriffinm@gmail.com" xr:uid="{8FFFBBE8-A735-4191-8C52-94411584BCED}"/>
    <hyperlink ref="B4" r:id="rId2" display="scottgriffinm@gmail.com" xr:uid="{CBF5D9FF-CE76-49F8-AEAD-12D0EB410DD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3EF87-1F63-460A-8506-BC76497FA95C}">
  <dimension ref="A1:P18"/>
  <sheetViews>
    <sheetView workbookViewId="0">
      <selection activeCell="A8" sqref="A8:B8"/>
    </sheetView>
  </sheetViews>
  <sheetFormatPr defaultRowHeight="13.8" x14ac:dyDescent="0.25"/>
  <cols>
    <col min="1" max="1" width="22.88671875" bestFit="1" customWidth="1"/>
    <col min="2" max="2" width="11" bestFit="1" customWidth="1"/>
    <col min="3" max="4" width="9.5546875" bestFit="1" customWidth="1"/>
    <col min="5" max="7" width="12" customWidth="1"/>
    <col min="8" max="8" width="13.33203125" customWidth="1"/>
    <col min="9" max="11" width="12" customWidth="1"/>
    <col min="12" max="12" width="13.6640625" customWidth="1"/>
    <col min="13" max="13" width="12" customWidth="1"/>
    <col min="14" max="14" width="10.6640625" bestFit="1" customWidth="1"/>
    <col min="15" max="15" width="10" bestFit="1" customWidth="1"/>
    <col min="16" max="16" width="13.6640625" customWidth="1"/>
  </cols>
  <sheetData>
    <row r="1" spans="1:16" x14ac:dyDescent="0.25">
      <c r="A1" t="s">
        <v>0</v>
      </c>
      <c r="B1" t="s">
        <v>27</v>
      </c>
      <c r="E1" s="23" t="s">
        <v>1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 x14ac:dyDescent="0.25">
      <c r="E2" s="20" t="s">
        <v>2</v>
      </c>
      <c r="F2" s="21"/>
      <c r="G2" s="21"/>
      <c r="H2" s="22"/>
      <c r="I2" s="20" t="s">
        <v>3</v>
      </c>
      <c r="J2" s="21"/>
      <c r="K2" s="21"/>
      <c r="L2" s="22"/>
      <c r="M2" s="20" t="s">
        <v>4</v>
      </c>
      <c r="N2" s="21"/>
      <c r="O2" s="21"/>
      <c r="P2" s="22"/>
    </row>
    <row r="3" spans="1:16" x14ac:dyDescent="0.25">
      <c r="A3" t="s">
        <v>5</v>
      </c>
      <c r="B3" s="18" t="s">
        <v>24</v>
      </c>
      <c r="E3" s="2" t="s">
        <v>6</v>
      </c>
      <c r="F3" t="s">
        <v>7</v>
      </c>
      <c r="G3" t="s">
        <v>8</v>
      </c>
      <c r="H3" t="s">
        <v>22</v>
      </c>
      <c r="I3" s="2" t="s">
        <v>6</v>
      </c>
      <c r="J3" t="s">
        <v>7</v>
      </c>
      <c r="K3" t="s">
        <v>8</v>
      </c>
      <c r="L3" t="s">
        <v>22</v>
      </c>
      <c r="M3" s="2" t="s">
        <v>6</v>
      </c>
      <c r="N3" t="s">
        <v>7</v>
      </c>
      <c r="O3" t="s">
        <v>8</v>
      </c>
      <c r="P3" s="3" t="s">
        <v>22</v>
      </c>
    </row>
    <row r="4" spans="1:16" x14ac:dyDescent="0.25">
      <c r="A4" t="s">
        <v>9</v>
      </c>
      <c r="B4" s="18" t="s">
        <v>24</v>
      </c>
      <c r="E4" s="2" t="str">
        <f>[1]Portfolios!A5</f>
        <v>AAPL</v>
      </c>
      <c r="F4" s="1">
        <f>[1]Portfolios!B5</f>
        <v>0.3</v>
      </c>
      <c r="G4" s="11">
        <f t="shared" ref="G4:G10" si="0">$B$6*$B$9*F4</f>
        <v>12</v>
      </c>
      <c r="H4" s="14"/>
      <c r="I4" s="2" t="str">
        <f>[1]Portfolios!C5</f>
        <v>XOM</v>
      </c>
      <c r="J4" s="1">
        <f>[1]Portfolios!D5</f>
        <v>0.2</v>
      </c>
      <c r="K4" s="11">
        <f>$B$6*$B$10*J4</f>
        <v>8</v>
      </c>
      <c r="L4" s="14"/>
      <c r="M4" s="2" t="str">
        <f>[1]Portfolios!E5</f>
        <v>NKE</v>
      </c>
      <c r="N4" s="1">
        <f>[1]Portfolios!F5</f>
        <v>0.5</v>
      </c>
      <c r="O4" s="11">
        <f>$B$6*$B$11*N4</f>
        <v>60</v>
      </c>
      <c r="P4" s="16"/>
    </row>
    <row r="5" spans="1:16" x14ac:dyDescent="0.25">
      <c r="A5" t="s">
        <v>10</v>
      </c>
      <c r="B5" s="10" t="s">
        <v>21</v>
      </c>
      <c r="E5" s="2" t="str">
        <f>[1]Portfolios!A6</f>
        <v>TSLA</v>
      </c>
      <c r="F5" s="1">
        <f>[1]Portfolios!B6</f>
        <v>0.2</v>
      </c>
      <c r="G5" s="11">
        <f t="shared" si="0"/>
        <v>8</v>
      </c>
      <c r="H5" s="14"/>
      <c r="I5" s="2" t="str">
        <f>[1]Portfolios!C6</f>
        <v>GOOGL</v>
      </c>
      <c r="J5" s="1">
        <f>[1]Portfolios!D6</f>
        <v>0.1</v>
      </c>
      <c r="K5" s="11">
        <f t="shared" ref="K5:K7" si="1">$B$6*$B$10*J5</f>
        <v>4</v>
      </c>
      <c r="L5" s="14"/>
      <c r="M5" s="2" t="str">
        <f>[1]Portfolios!E6</f>
        <v>ET</v>
      </c>
      <c r="N5" s="1">
        <f>[1]Portfolios!F6</f>
        <v>0.1</v>
      </c>
      <c r="O5" s="11">
        <f t="shared" ref="O5:O10" si="2">$B$6*$B$11*N5</f>
        <v>12</v>
      </c>
      <c r="P5" s="16"/>
    </row>
    <row r="6" spans="1:16" x14ac:dyDescent="0.25">
      <c r="A6" t="s">
        <v>11</v>
      </c>
      <c r="B6" s="9">
        <v>200</v>
      </c>
      <c r="E6" s="2" t="str">
        <f>[1]Portfolios!A7</f>
        <v>AMC</v>
      </c>
      <c r="F6" s="1">
        <f>[1]Portfolios!B7</f>
        <v>0.1</v>
      </c>
      <c r="G6" s="11">
        <f t="shared" si="0"/>
        <v>4</v>
      </c>
      <c r="H6" s="14"/>
      <c r="I6" s="2" t="str">
        <f>[1]Portfolios!C7</f>
        <v>SIRI</v>
      </c>
      <c r="J6" s="1">
        <f>[1]Portfolios!D7</f>
        <v>0.5</v>
      </c>
      <c r="K6" s="11">
        <f t="shared" si="1"/>
        <v>20</v>
      </c>
      <c r="L6" s="14"/>
      <c r="M6" s="2" t="str">
        <f>[1]Portfolios!E7</f>
        <v>IVR</v>
      </c>
      <c r="N6" s="1">
        <f>[1]Portfolios!F7</f>
        <v>0.1</v>
      </c>
      <c r="O6" s="11">
        <f t="shared" si="2"/>
        <v>12</v>
      </c>
      <c r="P6" s="16"/>
    </row>
    <row r="7" spans="1:16" x14ac:dyDescent="0.25">
      <c r="A7" t="s">
        <v>17</v>
      </c>
      <c r="B7" t="s">
        <v>18</v>
      </c>
      <c r="E7" s="2" t="str">
        <f>[1]Portfolios!A8</f>
        <v>SNDL</v>
      </c>
      <c r="F7" s="1">
        <f>[1]Portfolios!B8</f>
        <v>0.1</v>
      </c>
      <c r="G7" s="11">
        <f t="shared" si="0"/>
        <v>4</v>
      </c>
      <c r="H7" s="14"/>
      <c r="I7" s="2" t="str">
        <f>[1]Portfolios!C8</f>
        <v>SNE</v>
      </c>
      <c r="J7" s="1">
        <f>[1]Portfolios!D8</f>
        <v>0.2</v>
      </c>
      <c r="K7" s="11">
        <f t="shared" si="1"/>
        <v>8</v>
      </c>
      <c r="L7" s="14"/>
      <c r="M7" s="2" t="str">
        <f>[1]Portfolios!E8</f>
        <v>ZM</v>
      </c>
      <c r="N7" s="1">
        <f>[1]Portfolios!F8</f>
        <v>0.3</v>
      </c>
      <c r="O7" s="11">
        <f t="shared" si="2"/>
        <v>36</v>
      </c>
      <c r="P7" s="16"/>
    </row>
    <row r="8" spans="1:16" x14ac:dyDescent="0.25">
      <c r="A8" s="19" t="s">
        <v>12</v>
      </c>
      <c r="B8" s="19"/>
      <c r="E8" s="2" t="str">
        <f>[1]Portfolios!A9</f>
        <v>FB</v>
      </c>
      <c r="F8" s="1">
        <f>[1]Portfolios!B9</f>
        <v>0.1</v>
      </c>
      <c r="G8" s="11">
        <f t="shared" si="0"/>
        <v>4</v>
      </c>
      <c r="H8" s="14"/>
      <c r="I8" s="2"/>
      <c r="J8" s="1"/>
      <c r="K8" s="11"/>
      <c r="L8" s="14"/>
      <c r="M8" s="2"/>
      <c r="N8" s="1"/>
      <c r="O8" s="11"/>
      <c r="P8" s="16"/>
    </row>
    <row r="9" spans="1:16" x14ac:dyDescent="0.25">
      <c r="A9" t="s">
        <v>2</v>
      </c>
      <c r="B9" s="1">
        <v>0.2</v>
      </c>
      <c r="E9" s="2" t="str">
        <f>[1]Portfolios!A10</f>
        <v>NIO</v>
      </c>
      <c r="F9" s="1">
        <f>[1]Portfolios!B10</f>
        <v>0.2</v>
      </c>
      <c r="G9" s="11">
        <f t="shared" si="0"/>
        <v>8</v>
      </c>
      <c r="H9" s="14"/>
      <c r="I9" s="2"/>
      <c r="J9" s="1"/>
      <c r="K9" s="11"/>
      <c r="L9" s="14"/>
      <c r="M9" s="2"/>
      <c r="N9" s="1"/>
      <c r="O9" s="11"/>
      <c r="P9" s="16"/>
    </row>
    <row r="10" spans="1:16" x14ac:dyDescent="0.25">
      <c r="A10" t="s">
        <v>3</v>
      </c>
      <c r="B10" s="1">
        <v>0.2</v>
      </c>
      <c r="E10" s="4" t="str">
        <f>[1]Portfolios!A11</f>
        <v>Total</v>
      </c>
      <c r="F10" s="5">
        <f>[1]Portfolios!B11</f>
        <v>1</v>
      </c>
      <c r="G10" s="12">
        <f t="shared" si="0"/>
        <v>40</v>
      </c>
      <c r="H10" s="15"/>
      <c r="I10" s="4"/>
      <c r="J10" s="5">
        <f>[1]Portfolios!D11</f>
        <v>1</v>
      </c>
      <c r="K10" s="12">
        <f>$B$6*$B$10*J10</f>
        <v>40</v>
      </c>
      <c r="L10" s="15"/>
      <c r="M10" s="4"/>
      <c r="N10" s="5">
        <f>[1]Portfolios!F11</f>
        <v>1</v>
      </c>
      <c r="O10" s="12">
        <f t="shared" si="2"/>
        <v>120</v>
      </c>
      <c r="P10" s="17"/>
    </row>
    <row r="11" spans="1:16" x14ac:dyDescent="0.25">
      <c r="A11" t="s">
        <v>4</v>
      </c>
      <c r="B11" s="1">
        <v>0.6</v>
      </c>
    </row>
    <row r="12" spans="1:16" x14ac:dyDescent="0.25">
      <c r="A12" t="s">
        <v>13</v>
      </c>
      <c r="B12" s="1">
        <f>SUM(B9:B11)</f>
        <v>1</v>
      </c>
      <c r="E12" s="13" t="s">
        <v>23</v>
      </c>
    </row>
    <row r="15" spans="1:16" x14ac:dyDescent="0.25">
      <c r="A15" t="s">
        <v>14</v>
      </c>
      <c r="B15" s="7"/>
    </row>
    <row r="17" spans="1:2" x14ac:dyDescent="0.25">
      <c r="A17" t="s">
        <v>15</v>
      </c>
      <c r="B17" s="8"/>
    </row>
    <row r="18" spans="1:2" x14ac:dyDescent="0.25">
      <c r="A18" t="s">
        <v>16</v>
      </c>
      <c r="B18" s="7"/>
    </row>
  </sheetData>
  <mergeCells count="5">
    <mergeCell ref="A8:B8"/>
    <mergeCell ref="E1:P1"/>
    <mergeCell ref="E2:H2"/>
    <mergeCell ref="I2:L2"/>
    <mergeCell ref="M2:P2"/>
  </mergeCells>
  <hyperlinks>
    <hyperlink ref="B3" r:id="rId1" display="scottgriffinm@gmail.com" xr:uid="{F6995D33-2639-42EC-B1FA-BBCC040BACD9}"/>
    <hyperlink ref="B4" r:id="rId2" display="scottgriffinm@gmail.com" xr:uid="{76BB7AC5-822C-47F0-9E04-A528273DCDF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25514-A2AF-4574-94B3-06E65D9B074D}">
  <dimension ref="A1:P18"/>
  <sheetViews>
    <sheetView tabSelected="1" workbookViewId="0">
      <selection activeCell="D16" sqref="D16"/>
    </sheetView>
  </sheetViews>
  <sheetFormatPr defaultRowHeight="13.8" x14ac:dyDescent="0.25"/>
  <cols>
    <col min="1" max="1" width="22.88671875" bestFit="1" customWidth="1"/>
    <col min="2" max="2" width="11" bestFit="1" customWidth="1"/>
    <col min="3" max="4" width="9.5546875" bestFit="1" customWidth="1"/>
    <col min="5" max="5" width="8.44140625" customWidth="1"/>
    <col min="6" max="6" width="10.6640625" bestFit="1" customWidth="1"/>
    <col min="7" max="7" width="10" bestFit="1" customWidth="1"/>
    <col min="8" max="8" width="12.6640625" bestFit="1" customWidth="1"/>
    <col min="9" max="9" width="8" bestFit="1" customWidth="1"/>
    <col min="10" max="10" width="10.6640625" bestFit="1" customWidth="1"/>
    <col min="11" max="11" width="10" bestFit="1" customWidth="1"/>
    <col min="12" max="12" width="12.6640625" bestFit="1" customWidth="1"/>
    <col min="13" max="13" width="6.21875" bestFit="1" customWidth="1"/>
    <col min="14" max="14" width="10.6640625" bestFit="1" customWidth="1"/>
    <col min="15" max="15" width="10" bestFit="1" customWidth="1"/>
    <col min="16" max="16" width="12.6640625" bestFit="1" customWidth="1"/>
  </cols>
  <sheetData>
    <row r="1" spans="1:16" x14ac:dyDescent="0.25">
      <c r="A1" t="s">
        <v>0</v>
      </c>
      <c r="B1" t="s">
        <v>28</v>
      </c>
      <c r="E1" s="23" t="s">
        <v>1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 x14ac:dyDescent="0.25">
      <c r="E2" s="20" t="s">
        <v>2</v>
      </c>
      <c r="F2" s="21"/>
      <c r="G2" s="21"/>
      <c r="H2" s="22"/>
      <c r="I2" s="20" t="s">
        <v>3</v>
      </c>
      <c r="J2" s="21"/>
      <c r="K2" s="21"/>
      <c r="L2" s="22"/>
      <c r="M2" s="20" t="s">
        <v>4</v>
      </c>
      <c r="N2" s="21"/>
      <c r="O2" s="21"/>
      <c r="P2" s="22"/>
    </row>
    <row r="3" spans="1:16" x14ac:dyDescent="0.25">
      <c r="A3" t="s">
        <v>5</v>
      </c>
      <c r="B3" s="18" t="s">
        <v>24</v>
      </c>
      <c r="E3" s="2" t="s">
        <v>6</v>
      </c>
      <c r="F3" t="s">
        <v>7</v>
      </c>
      <c r="G3" t="s">
        <v>8</v>
      </c>
      <c r="H3" t="s">
        <v>22</v>
      </c>
      <c r="I3" s="2" t="s">
        <v>6</v>
      </c>
      <c r="J3" t="s">
        <v>7</v>
      </c>
      <c r="K3" t="s">
        <v>8</v>
      </c>
      <c r="L3" t="s">
        <v>22</v>
      </c>
      <c r="M3" s="2" t="s">
        <v>6</v>
      </c>
      <c r="N3" t="s">
        <v>7</v>
      </c>
      <c r="O3" t="s">
        <v>8</v>
      </c>
      <c r="P3" s="3" t="s">
        <v>22</v>
      </c>
    </row>
    <row r="4" spans="1:16" x14ac:dyDescent="0.25">
      <c r="A4" t="s">
        <v>9</v>
      </c>
      <c r="B4" s="18" t="s">
        <v>24</v>
      </c>
      <c r="E4" s="2" t="str">
        <f>[1]Portfolios!A5</f>
        <v>AAPL</v>
      </c>
      <c r="F4" s="1">
        <f>[1]Portfolios!B5</f>
        <v>0.3</v>
      </c>
      <c r="G4" s="11">
        <f t="shared" ref="G4:G10" si="0">$B$6*$B$9*F4</f>
        <v>19.997999999999998</v>
      </c>
      <c r="H4" s="14"/>
      <c r="I4" s="2" t="str">
        <f>[1]Portfolios!C5</f>
        <v>XOM</v>
      </c>
      <c r="J4" s="1">
        <f>[1]Portfolios!D5</f>
        <v>0.2</v>
      </c>
      <c r="K4" s="11">
        <f>$B$6*$B$10*J4</f>
        <v>13.332000000000001</v>
      </c>
      <c r="L4" s="14"/>
      <c r="M4" s="2" t="str">
        <f>[1]Portfolios!E5</f>
        <v>NKE</v>
      </c>
      <c r="N4" s="1">
        <f>[1]Portfolios!F5</f>
        <v>0.5</v>
      </c>
      <c r="O4" s="11">
        <f>$B$6*$B$11*N4</f>
        <v>33.33</v>
      </c>
      <c r="P4" s="16"/>
    </row>
    <row r="5" spans="1:16" x14ac:dyDescent="0.25">
      <c r="A5" t="s">
        <v>10</v>
      </c>
      <c r="B5" s="10" t="s">
        <v>20</v>
      </c>
      <c r="E5" s="2" t="str">
        <f>[1]Portfolios!A6</f>
        <v>TSLA</v>
      </c>
      <c r="F5" s="1">
        <f>[1]Portfolios!B6</f>
        <v>0.2</v>
      </c>
      <c r="G5" s="11">
        <f t="shared" si="0"/>
        <v>13.332000000000001</v>
      </c>
      <c r="H5" s="14"/>
      <c r="I5" s="2" t="str">
        <f>[1]Portfolios!C6</f>
        <v>GOOGL</v>
      </c>
      <c r="J5" s="1">
        <f>[1]Portfolios!D6</f>
        <v>0.1</v>
      </c>
      <c r="K5" s="11">
        <f t="shared" ref="K5:K7" si="1">$B$6*$B$10*J5</f>
        <v>6.6660000000000004</v>
      </c>
      <c r="L5" s="14"/>
      <c r="M5" s="2" t="str">
        <f>[1]Portfolios!E6</f>
        <v>ET</v>
      </c>
      <c r="N5" s="1">
        <f>[1]Portfolios!F6</f>
        <v>0.1</v>
      </c>
      <c r="O5" s="11">
        <f t="shared" ref="O5:O10" si="2">$B$6*$B$11*N5</f>
        <v>6.6660000000000004</v>
      </c>
      <c r="P5" s="16"/>
    </row>
    <row r="6" spans="1:16" x14ac:dyDescent="0.25">
      <c r="A6" t="s">
        <v>11</v>
      </c>
      <c r="B6" s="9">
        <v>200</v>
      </c>
      <c r="E6" s="2" t="str">
        <f>[1]Portfolios!A7</f>
        <v>AMC</v>
      </c>
      <c r="F6" s="1">
        <f>[1]Portfolios!B7</f>
        <v>0.1</v>
      </c>
      <c r="G6" s="11">
        <f t="shared" si="0"/>
        <v>6.6660000000000004</v>
      </c>
      <c r="H6" s="14"/>
      <c r="I6" s="2" t="str">
        <f>[1]Portfolios!C7</f>
        <v>SIRI</v>
      </c>
      <c r="J6" s="1">
        <f>[1]Portfolios!D7</f>
        <v>0.5</v>
      </c>
      <c r="K6" s="11">
        <f t="shared" si="1"/>
        <v>33.33</v>
      </c>
      <c r="L6" s="14"/>
      <c r="M6" s="2" t="str">
        <f>[1]Portfolios!E7</f>
        <v>IVR</v>
      </c>
      <c r="N6" s="1">
        <f>[1]Portfolios!F7</f>
        <v>0.1</v>
      </c>
      <c r="O6" s="11">
        <f t="shared" si="2"/>
        <v>6.6660000000000004</v>
      </c>
      <c r="P6" s="16"/>
    </row>
    <row r="7" spans="1:16" x14ac:dyDescent="0.25">
      <c r="A7" t="s">
        <v>17</v>
      </c>
      <c r="B7" t="s">
        <v>18</v>
      </c>
      <c r="E7" s="2" t="str">
        <f>[1]Portfolios!A8</f>
        <v>SNDL</v>
      </c>
      <c r="F7" s="1">
        <f>[1]Portfolios!B8</f>
        <v>0.1</v>
      </c>
      <c r="G7" s="11">
        <f t="shared" si="0"/>
        <v>6.6660000000000004</v>
      </c>
      <c r="H7" s="14"/>
      <c r="I7" s="2" t="str">
        <f>[1]Portfolios!C8</f>
        <v>SNE</v>
      </c>
      <c r="J7" s="1">
        <f>[1]Portfolios!D8</f>
        <v>0.2</v>
      </c>
      <c r="K7" s="11">
        <f t="shared" si="1"/>
        <v>13.332000000000001</v>
      </c>
      <c r="L7" s="14"/>
      <c r="M7" s="2" t="str">
        <f>[1]Portfolios!E8</f>
        <v>ZM</v>
      </c>
      <c r="N7" s="1">
        <f>[1]Portfolios!F8</f>
        <v>0.3</v>
      </c>
      <c r="O7" s="11">
        <f t="shared" si="2"/>
        <v>19.997999999999998</v>
      </c>
      <c r="P7" s="16"/>
    </row>
    <row r="8" spans="1:16" x14ac:dyDescent="0.25">
      <c r="A8" s="19" t="s">
        <v>12</v>
      </c>
      <c r="B8" s="19"/>
      <c r="E8" s="2" t="str">
        <f>[1]Portfolios!A9</f>
        <v>FB</v>
      </c>
      <c r="F8" s="1">
        <f>[1]Portfolios!B9</f>
        <v>0.1</v>
      </c>
      <c r="G8" s="11">
        <f t="shared" si="0"/>
        <v>6.6660000000000004</v>
      </c>
      <c r="H8" s="14"/>
      <c r="I8" s="2"/>
      <c r="J8" s="1"/>
      <c r="K8" s="11"/>
      <c r="L8" s="14"/>
      <c r="M8" s="2"/>
      <c r="N8" s="1"/>
      <c r="O8" s="11"/>
      <c r="P8" s="16"/>
    </row>
    <row r="9" spans="1:16" x14ac:dyDescent="0.25">
      <c r="A9" t="s">
        <v>2</v>
      </c>
      <c r="B9" s="1">
        <v>0.33329999999999999</v>
      </c>
      <c r="E9" s="2" t="str">
        <f>[1]Portfolios!A10</f>
        <v>NIO</v>
      </c>
      <c r="F9" s="1">
        <f>[1]Portfolios!B10</f>
        <v>0.2</v>
      </c>
      <c r="G9" s="11">
        <f t="shared" si="0"/>
        <v>13.332000000000001</v>
      </c>
      <c r="H9" s="14"/>
      <c r="I9" s="2"/>
      <c r="J9" s="1"/>
      <c r="K9" s="11"/>
      <c r="L9" s="14"/>
      <c r="M9" s="2"/>
      <c r="N9" s="1"/>
      <c r="O9" s="11"/>
      <c r="P9" s="16"/>
    </row>
    <row r="10" spans="1:16" x14ac:dyDescent="0.25">
      <c r="A10" t="s">
        <v>3</v>
      </c>
      <c r="B10" s="1">
        <v>0.33329999999999999</v>
      </c>
      <c r="E10" s="4" t="str">
        <f>[1]Portfolios!A11</f>
        <v>Total</v>
      </c>
      <c r="F10" s="5">
        <f>[1]Portfolios!B11</f>
        <v>1</v>
      </c>
      <c r="G10" s="12">
        <f t="shared" si="0"/>
        <v>66.66</v>
      </c>
      <c r="H10" s="15"/>
      <c r="I10" s="4"/>
      <c r="J10" s="5">
        <f>[1]Portfolios!D11</f>
        <v>1</v>
      </c>
      <c r="K10" s="12">
        <f>$B$6*$B$10*J10</f>
        <v>66.66</v>
      </c>
      <c r="L10" s="15"/>
      <c r="M10" s="4"/>
      <c r="N10" s="5">
        <f>[1]Portfolios!F11</f>
        <v>1</v>
      </c>
      <c r="O10" s="12">
        <f t="shared" si="2"/>
        <v>66.66</v>
      </c>
      <c r="P10" s="17"/>
    </row>
    <row r="11" spans="1:16" x14ac:dyDescent="0.25">
      <c r="A11" t="s">
        <v>4</v>
      </c>
      <c r="B11" s="1">
        <v>0.33329999999999999</v>
      </c>
    </row>
    <row r="12" spans="1:16" x14ac:dyDescent="0.25">
      <c r="A12" t="s">
        <v>13</v>
      </c>
      <c r="B12" s="1">
        <f>SUM(B9:B11)</f>
        <v>0.99990000000000001</v>
      </c>
      <c r="E12" s="13" t="s">
        <v>23</v>
      </c>
    </row>
    <row r="15" spans="1:16" x14ac:dyDescent="0.25">
      <c r="A15" t="s">
        <v>14</v>
      </c>
      <c r="B15" s="7"/>
    </row>
    <row r="17" spans="1:2" x14ac:dyDescent="0.25">
      <c r="A17" t="s">
        <v>15</v>
      </c>
      <c r="B17" s="8"/>
    </row>
    <row r="18" spans="1:2" x14ac:dyDescent="0.25">
      <c r="A18" t="s">
        <v>16</v>
      </c>
      <c r="B18" s="7"/>
    </row>
  </sheetData>
  <mergeCells count="5">
    <mergeCell ref="A8:B8"/>
    <mergeCell ref="E1:P1"/>
    <mergeCell ref="E2:H2"/>
    <mergeCell ref="I2:L2"/>
    <mergeCell ref="M2:P2"/>
  </mergeCells>
  <hyperlinks>
    <hyperlink ref="B3" r:id="rId1" display="scottgriffinm@gmail.com" xr:uid="{9516D7CE-1653-4890-B10E-C86E2430D3A6}"/>
    <hyperlink ref="B4" r:id="rId2" display="scottgriffinm@gmail.com" xr:uid="{D1BC7527-E2E6-4286-B3D3-6D31AF789B4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Investor 1</vt:lpstr>
      <vt:lpstr>Investor 2</vt:lpstr>
      <vt:lpstr>Investor 3</vt:lpstr>
      <vt:lpstr>Investor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Griffin</dc:creator>
  <cp:lastModifiedBy>Scott Griffin</cp:lastModifiedBy>
  <dcterms:created xsi:type="dcterms:W3CDTF">2021-03-01T00:06:52Z</dcterms:created>
  <dcterms:modified xsi:type="dcterms:W3CDTF">2022-08-24T21:47:54Z</dcterms:modified>
</cp:coreProperties>
</file>