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618" firstSheet="12" activeTab="19"/>
  </bookViews>
  <sheets>
    <sheet name="Contents" sheetId="13" r:id="rId1"/>
    <sheet name="HL3 Data Quality" sheetId="21" r:id="rId2"/>
    <sheet name="Table 1" sheetId="1" r:id="rId3"/>
    <sheet name="Table 2" sheetId="2" r:id="rId4"/>
    <sheet name="Table 3" sheetId="3" r:id="rId5"/>
    <sheet name="Table 4" sheetId="4" r:id="rId6"/>
    <sheet name="Table 5" sheetId="11" r:id="rId7"/>
    <sheet name="Table 6" sheetId="12" r:id="rId8"/>
    <sheet name="Table 7" sheetId="5" r:id="rId9"/>
    <sheet name="Table 8" sheetId="6" r:id="rId10"/>
    <sheet name="Table 9" sheetId="7" r:id="rId11"/>
    <sheet name="Table 10" sheetId="8" r:id="rId12"/>
    <sheet name="Table 11" sheetId="9" r:id="rId13"/>
    <sheet name="Table 12" sheetId="10" r:id="rId14"/>
    <sheet name="Table 13" sheetId="14" r:id="rId15"/>
    <sheet name="Table 14" sheetId="15" r:id="rId16"/>
    <sheet name="Table 15" sheetId="16" r:id="rId17"/>
    <sheet name="Table 16" sheetId="17" r:id="rId18"/>
    <sheet name="Table 17" sheetId="18" r:id="rId19"/>
    <sheet name="Table 18" sheetId="19" r:id="rId20"/>
    <sheet name="Table 19" sheetId="20"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21" l="1"/>
  <c r="I39" i="21" s="1"/>
  <c r="D39" i="21"/>
  <c r="E39" i="21" s="1"/>
  <c r="H38" i="21"/>
  <c r="I38" i="21" s="1"/>
  <c r="D38" i="21"/>
  <c r="E38" i="21" s="1"/>
  <c r="H37" i="21"/>
  <c r="I37" i="21" s="1"/>
  <c r="D37" i="21"/>
  <c r="E37" i="21" s="1"/>
  <c r="H36" i="21"/>
  <c r="I36" i="21" s="1"/>
  <c r="D36" i="21"/>
  <c r="E36" i="21" s="1"/>
  <c r="H35" i="21"/>
  <c r="I35" i="21" s="1"/>
  <c r="D35" i="21"/>
  <c r="E35" i="21" s="1"/>
  <c r="H34" i="21"/>
  <c r="I34" i="21" s="1"/>
  <c r="D34" i="21"/>
  <c r="E34" i="21" s="1"/>
  <c r="H33" i="21"/>
  <c r="I33" i="21" s="1"/>
  <c r="D33" i="21"/>
  <c r="E33" i="21" s="1"/>
  <c r="H32" i="21"/>
  <c r="I32" i="21" s="1"/>
  <c r="D32" i="21"/>
  <c r="E32" i="21" s="1"/>
  <c r="H31" i="21"/>
  <c r="I31" i="21" s="1"/>
  <c r="D31" i="21"/>
  <c r="E31" i="21" s="1"/>
  <c r="H30" i="21"/>
  <c r="I30" i="21" s="1"/>
  <c r="D30" i="21"/>
  <c r="E30" i="21" s="1"/>
  <c r="H29" i="21"/>
  <c r="I29" i="21" s="1"/>
  <c r="D29" i="21"/>
  <c r="E29" i="21" s="1"/>
  <c r="H28" i="21"/>
  <c r="I28" i="21" s="1"/>
  <c r="D28" i="21"/>
  <c r="E28" i="21" s="1"/>
  <c r="H27" i="21"/>
  <c r="I27" i="21" s="1"/>
  <c r="D27" i="21"/>
  <c r="E27" i="21" s="1"/>
  <c r="H26" i="21"/>
  <c r="I26" i="21" s="1"/>
  <c r="D26" i="21"/>
  <c r="E26" i="21" s="1"/>
  <c r="H25" i="21"/>
  <c r="I25" i="21" s="1"/>
  <c r="D25" i="21"/>
  <c r="E25" i="21" s="1"/>
  <c r="H24" i="21"/>
  <c r="I24" i="21" s="1"/>
  <c r="D24" i="21"/>
  <c r="E24" i="21" s="1"/>
  <c r="H23" i="21"/>
  <c r="I23" i="21" s="1"/>
  <c r="D23" i="21"/>
  <c r="E23" i="21" s="1"/>
  <c r="H22" i="21"/>
  <c r="I22" i="21" s="1"/>
  <c r="D22" i="21"/>
  <c r="E22" i="21" s="1"/>
  <c r="H21" i="21"/>
  <c r="I21" i="21" s="1"/>
  <c r="D21" i="21"/>
  <c r="E21" i="21" s="1"/>
  <c r="H20" i="21"/>
  <c r="I20" i="21" s="1"/>
  <c r="D20" i="21"/>
  <c r="E20" i="21" s="1"/>
  <c r="H19" i="21"/>
  <c r="I19" i="21" s="1"/>
  <c r="D19" i="21"/>
  <c r="E19" i="21" s="1"/>
  <c r="H18" i="21"/>
  <c r="I18" i="21" s="1"/>
  <c r="D18" i="21"/>
  <c r="E18" i="21" s="1"/>
  <c r="H17" i="21"/>
  <c r="I17" i="21" s="1"/>
  <c r="D17" i="21"/>
  <c r="E17" i="21" s="1"/>
  <c r="H16" i="21"/>
  <c r="I16" i="21" s="1"/>
  <c r="D16" i="21"/>
  <c r="E16" i="21" s="1"/>
  <c r="H15" i="21"/>
  <c r="I15" i="21" s="1"/>
  <c r="D15" i="21"/>
  <c r="E15" i="21" s="1"/>
  <c r="H14" i="21"/>
  <c r="I14" i="21" s="1"/>
  <c r="D14" i="21"/>
  <c r="E14" i="21" s="1"/>
  <c r="H13" i="21"/>
  <c r="I13" i="21" s="1"/>
  <c r="D13" i="21"/>
  <c r="E13" i="21" s="1"/>
  <c r="H12" i="21"/>
  <c r="I12" i="21" s="1"/>
  <c r="D12" i="21"/>
  <c r="E12" i="21" s="1"/>
  <c r="H11" i="21"/>
  <c r="I11" i="21" s="1"/>
  <c r="D11" i="21"/>
  <c r="E11" i="21" s="1"/>
  <c r="H10" i="21"/>
  <c r="I10" i="21" s="1"/>
  <c r="D10" i="21"/>
  <c r="E10" i="21" s="1"/>
  <c r="H9" i="21"/>
  <c r="I9" i="21" s="1"/>
  <c r="D9" i="21"/>
  <c r="E9" i="21" s="1"/>
  <c r="H8" i="21"/>
  <c r="I8" i="21" s="1"/>
  <c r="D8" i="21"/>
  <c r="E8" i="21" s="1"/>
  <c r="H7" i="21"/>
  <c r="I7" i="21" s="1"/>
  <c r="D7" i="21"/>
  <c r="E7" i="21" s="1"/>
  <c r="P11" i="12" l="1"/>
  <c r="E52" i="12"/>
  <c r="E53" i="12"/>
  <c r="E54" i="12"/>
  <c r="E55" i="12"/>
  <c r="E56" i="12"/>
  <c r="E57" i="12"/>
  <c r="E58" i="12"/>
  <c r="E59" i="12"/>
  <c r="E51" i="12"/>
  <c r="D52" i="12"/>
  <c r="D53" i="12"/>
  <c r="D54" i="12"/>
  <c r="D55" i="12"/>
  <c r="D56" i="12"/>
  <c r="D57" i="12"/>
  <c r="D58" i="12"/>
  <c r="D59" i="12"/>
  <c r="D51" i="12"/>
  <c r="S8" i="1" l="1"/>
  <c r="U17" i="1" l="1"/>
  <c r="P17" i="1"/>
  <c r="S17" i="1"/>
  <c r="R17" i="1"/>
  <c r="N17" i="1"/>
  <c r="M17" i="1"/>
  <c r="N7" i="1"/>
  <c r="M7" i="1"/>
  <c r="K7" i="1"/>
  <c r="J7" i="1"/>
  <c r="I7" i="1"/>
  <c r="H7" i="1"/>
  <c r="G7" i="1"/>
  <c r="F7" i="1"/>
  <c r="E7" i="1"/>
  <c r="D7" i="1"/>
  <c r="C7" i="1"/>
  <c r="R45" i="17" l="1"/>
  <c r="Q45" i="17"/>
  <c r="P45" i="17"/>
  <c r="O45" i="17"/>
  <c r="N45" i="17"/>
  <c r="M45" i="17"/>
  <c r="L45" i="17"/>
  <c r="K45" i="17"/>
  <c r="I45" i="17"/>
  <c r="H45" i="17"/>
  <c r="G45" i="17"/>
  <c r="F45" i="17"/>
  <c r="E45" i="17"/>
  <c r="D45" i="17"/>
  <c r="C45" i="17"/>
  <c r="B45" i="17"/>
  <c r="R44" i="17"/>
  <c r="Q44" i="17"/>
  <c r="P44" i="17"/>
  <c r="O44" i="17"/>
  <c r="N44" i="17"/>
  <c r="M44" i="17"/>
  <c r="L44" i="17"/>
  <c r="K44" i="17"/>
  <c r="I44" i="17"/>
  <c r="H44" i="17"/>
  <c r="G44" i="17"/>
  <c r="F44" i="17"/>
  <c r="E44" i="17"/>
  <c r="D44" i="17"/>
  <c r="C44" i="17"/>
  <c r="B44" i="17"/>
  <c r="R43" i="17"/>
  <c r="Q43" i="17"/>
  <c r="P43" i="17"/>
  <c r="O43" i="17"/>
  <c r="N43" i="17"/>
  <c r="M43" i="17"/>
  <c r="L43" i="17"/>
  <c r="K43" i="17"/>
  <c r="I43" i="17"/>
  <c r="H43" i="17"/>
  <c r="G43" i="17"/>
  <c r="F43" i="17"/>
  <c r="E43" i="17"/>
  <c r="D43" i="17"/>
  <c r="C43" i="17"/>
  <c r="B43" i="17"/>
  <c r="R42" i="17"/>
  <c r="Q42" i="17"/>
  <c r="P42" i="17"/>
  <c r="O42" i="17"/>
  <c r="N42" i="17"/>
  <c r="M42" i="17"/>
  <c r="L42" i="17"/>
  <c r="K42" i="17"/>
  <c r="I42" i="17"/>
  <c r="H42" i="17"/>
  <c r="G42" i="17"/>
  <c r="F42" i="17"/>
  <c r="E42" i="17"/>
  <c r="D42" i="17"/>
  <c r="C42" i="17"/>
  <c r="B42" i="17"/>
  <c r="R41" i="17"/>
  <c r="Q41" i="17"/>
  <c r="P41" i="17"/>
  <c r="O41" i="17"/>
  <c r="N41" i="17"/>
  <c r="M41" i="17"/>
  <c r="L41" i="17"/>
  <c r="K41" i="17"/>
  <c r="I41" i="17"/>
  <c r="H41" i="17"/>
  <c r="G41" i="17"/>
  <c r="F41" i="17"/>
  <c r="E41" i="17"/>
  <c r="D41" i="17"/>
  <c r="C41" i="17"/>
  <c r="B41" i="17"/>
  <c r="R40" i="17"/>
  <c r="Q40" i="17"/>
  <c r="P40" i="17"/>
  <c r="O40" i="17"/>
  <c r="N40" i="17"/>
  <c r="M40" i="17"/>
  <c r="L40" i="17"/>
  <c r="K40" i="17"/>
  <c r="I40" i="17"/>
  <c r="H40" i="17"/>
  <c r="G40" i="17"/>
  <c r="F40" i="17"/>
  <c r="E40" i="17"/>
  <c r="D40" i="17"/>
  <c r="C40" i="17"/>
  <c r="B40" i="17"/>
  <c r="R39" i="17"/>
  <c r="Q39" i="17"/>
  <c r="P39" i="17"/>
  <c r="O39" i="17"/>
  <c r="N39" i="17"/>
  <c r="M39" i="17"/>
  <c r="L39" i="17"/>
  <c r="K39" i="17"/>
  <c r="I39" i="17"/>
  <c r="H39" i="17"/>
  <c r="G39" i="17"/>
  <c r="F39" i="17"/>
  <c r="E39" i="17"/>
  <c r="D39" i="17"/>
  <c r="C39" i="17"/>
  <c r="B39" i="17"/>
  <c r="R38" i="17"/>
  <c r="Q38" i="17"/>
  <c r="P38" i="17"/>
  <c r="O38" i="17"/>
  <c r="N38" i="17"/>
  <c r="M38" i="17"/>
  <c r="L38" i="17"/>
  <c r="K38" i="17"/>
  <c r="I38" i="17"/>
  <c r="H38" i="17"/>
  <c r="G38" i="17"/>
  <c r="F38" i="17"/>
  <c r="E38" i="17"/>
  <c r="D38" i="17"/>
  <c r="C38" i="17"/>
  <c r="B38" i="17"/>
  <c r="R37" i="17"/>
  <c r="Q37" i="17"/>
  <c r="P37" i="17"/>
  <c r="O37" i="17"/>
  <c r="N37" i="17"/>
  <c r="M37" i="17"/>
  <c r="L37" i="17"/>
  <c r="K37" i="17"/>
  <c r="I37" i="17"/>
  <c r="H37" i="17"/>
  <c r="G37" i="17"/>
  <c r="F37" i="17"/>
  <c r="E37" i="17"/>
  <c r="D37" i="17"/>
  <c r="C37" i="17"/>
  <c r="B37" i="17"/>
  <c r="R36" i="17"/>
  <c r="Q36" i="17"/>
  <c r="P36" i="17"/>
  <c r="O36" i="17"/>
  <c r="N36" i="17"/>
  <c r="M36" i="17"/>
  <c r="L36" i="17"/>
  <c r="K36" i="17"/>
  <c r="I36" i="17"/>
  <c r="H36" i="17"/>
  <c r="G36" i="17"/>
  <c r="F36" i="17"/>
  <c r="E36" i="17"/>
  <c r="D36" i="17"/>
  <c r="C36" i="17"/>
  <c r="B36" i="17"/>
  <c r="R33" i="17"/>
  <c r="Q33" i="17"/>
  <c r="P33" i="17"/>
  <c r="O33" i="17"/>
  <c r="N33" i="17"/>
  <c r="M33" i="17"/>
  <c r="L33" i="17"/>
  <c r="K33" i="17"/>
  <c r="I33" i="17"/>
  <c r="H33" i="17"/>
  <c r="G33" i="17"/>
  <c r="F33" i="17"/>
  <c r="E33" i="17"/>
  <c r="D33" i="17"/>
  <c r="C33" i="17"/>
  <c r="B33" i="17"/>
  <c r="R32" i="17"/>
  <c r="Q32" i="17"/>
  <c r="P32" i="17"/>
  <c r="O32" i="17"/>
  <c r="N32" i="17"/>
  <c r="M32" i="17"/>
  <c r="L32" i="17"/>
  <c r="K32" i="17"/>
  <c r="I32" i="17"/>
  <c r="H32" i="17"/>
  <c r="G32" i="17"/>
  <c r="F32" i="17"/>
  <c r="E32" i="17"/>
  <c r="D32" i="17"/>
  <c r="C32" i="17"/>
  <c r="B32" i="17"/>
  <c r="R31" i="17"/>
  <c r="Q31" i="17"/>
  <c r="P31" i="17"/>
  <c r="O31" i="17"/>
  <c r="N31" i="17"/>
  <c r="M31" i="17"/>
  <c r="L31" i="17"/>
  <c r="K31" i="17"/>
  <c r="I31" i="17"/>
  <c r="H31" i="17"/>
  <c r="G31" i="17"/>
  <c r="F31" i="17"/>
  <c r="E31" i="17"/>
  <c r="D31" i="17"/>
  <c r="C31" i="17"/>
  <c r="B31" i="17"/>
  <c r="R30" i="17"/>
  <c r="Q30" i="17"/>
  <c r="P30" i="17"/>
  <c r="O30" i="17"/>
  <c r="N30" i="17"/>
  <c r="M30" i="17"/>
  <c r="L30" i="17"/>
  <c r="K30" i="17"/>
  <c r="I30" i="17"/>
  <c r="H30" i="17"/>
  <c r="G30" i="17"/>
  <c r="F30" i="17"/>
  <c r="E30" i="17"/>
  <c r="D30" i="17"/>
  <c r="C30" i="17"/>
  <c r="B30" i="17"/>
  <c r="R29" i="17"/>
  <c r="Q29" i="17"/>
  <c r="P29" i="17"/>
  <c r="O29" i="17"/>
  <c r="N29" i="17"/>
  <c r="M29" i="17"/>
  <c r="L29" i="17"/>
  <c r="K29" i="17"/>
  <c r="I29" i="17"/>
  <c r="H29" i="17"/>
  <c r="G29" i="17"/>
  <c r="F29" i="17"/>
  <c r="E29" i="17"/>
  <c r="D29" i="17"/>
  <c r="C29" i="17"/>
  <c r="B29" i="17"/>
  <c r="R28" i="17"/>
  <c r="Q28" i="17"/>
  <c r="P28" i="17"/>
  <c r="O28" i="17"/>
  <c r="N28" i="17"/>
  <c r="M28" i="17"/>
  <c r="L28" i="17"/>
  <c r="K28" i="17"/>
  <c r="I28" i="17"/>
  <c r="H28" i="17"/>
  <c r="G28" i="17"/>
  <c r="F28" i="17"/>
  <c r="E28" i="17"/>
  <c r="D28" i="17"/>
  <c r="C28" i="17"/>
  <c r="B28" i="17"/>
  <c r="R27" i="17"/>
  <c r="Q27" i="17"/>
  <c r="P27" i="17"/>
  <c r="O27" i="17"/>
  <c r="N27" i="17"/>
  <c r="M27" i="17"/>
  <c r="L27" i="17"/>
  <c r="K27" i="17"/>
  <c r="I27" i="17"/>
  <c r="H27" i="17"/>
  <c r="G27" i="17"/>
  <c r="F27" i="17"/>
  <c r="E27" i="17"/>
  <c r="D27" i="17"/>
  <c r="C27" i="17"/>
  <c r="B27" i="17"/>
  <c r="R26" i="17"/>
  <c r="Q26" i="17"/>
  <c r="P26" i="17"/>
  <c r="O26" i="17"/>
  <c r="N26" i="17"/>
  <c r="M26" i="17"/>
  <c r="L26" i="17"/>
  <c r="K26" i="17"/>
  <c r="I26" i="17"/>
  <c r="H26" i="17"/>
  <c r="G26" i="17"/>
  <c r="F26" i="17"/>
  <c r="E26" i="17"/>
  <c r="D26" i="17"/>
  <c r="C26" i="17"/>
  <c r="B26" i="17"/>
  <c r="R25" i="17"/>
  <c r="Q25" i="17"/>
  <c r="P25" i="17"/>
  <c r="O25" i="17"/>
  <c r="N25" i="17"/>
  <c r="M25" i="17"/>
  <c r="L25" i="17"/>
  <c r="K25" i="17"/>
  <c r="I25" i="17"/>
  <c r="H25" i="17"/>
  <c r="G25" i="17"/>
  <c r="F25" i="17"/>
  <c r="E25" i="17"/>
  <c r="D25" i="17"/>
  <c r="C25" i="17"/>
  <c r="B25" i="17"/>
  <c r="R24" i="17"/>
  <c r="Q24" i="17"/>
  <c r="P24" i="17"/>
  <c r="O24" i="17"/>
  <c r="N24" i="17"/>
  <c r="M24" i="17"/>
  <c r="L24" i="17"/>
  <c r="K24" i="17"/>
  <c r="I24" i="17"/>
  <c r="H24" i="17"/>
  <c r="G24" i="17"/>
  <c r="F24" i="17"/>
  <c r="E24" i="17"/>
  <c r="D24" i="17"/>
  <c r="C24" i="17"/>
  <c r="B24" i="17"/>
  <c r="K78" i="16"/>
  <c r="J78" i="16"/>
  <c r="I78" i="16"/>
  <c r="H78" i="16"/>
  <c r="G78" i="16"/>
  <c r="F78" i="16"/>
  <c r="E78" i="16"/>
  <c r="D78" i="16"/>
  <c r="C78" i="16"/>
  <c r="B78" i="16"/>
  <c r="K77" i="16"/>
  <c r="J77" i="16"/>
  <c r="I77" i="16"/>
  <c r="H77" i="16"/>
  <c r="G77" i="16"/>
  <c r="F77" i="16"/>
  <c r="E77" i="16"/>
  <c r="D77" i="16"/>
  <c r="C77" i="16"/>
  <c r="B77" i="16"/>
  <c r="K76" i="16"/>
  <c r="J76" i="16"/>
  <c r="I76" i="16"/>
  <c r="H76" i="16"/>
  <c r="G76" i="16"/>
  <c r="F76" i="16"/>
  <c r="E76" i="16"/>
  <c r="D76" i="16"/>
  <c r="C76" i="16"/>
  <c r="B76" i="16"/>
  <c r="K75" i="16"/>
  <c r="J75" i="16"/>
  <c r="I75" i="16"/>
  <c r="H75" i="16"/>
  <c r="G75" i="16"/>
  <c r="F75" i="16"/>
  <c r="E75" i="16"/>
  <c r="D75" i="16"/>
  <c r="C75" i="16"/>
  <c r="B75" i="16"/>
  <c r="K74" i="16"/>
  <c r="J74" i="16"/>
  <c r="I74" i="16"/>
  <c r="H74" i="16"/>
  <c r="G74" i="16"/>
  <c r="F74" i="16"/>
  <c r="E74" i="16"/>
  <c r="D74" i="16"/>
  <c r="C74" i="16"/>
  <c r="B74" i="16"/>
  <c r="K73" i="16"/>
  <c r="J73" i="16"/>
  <c r="I73" i="16"/>
  <c r="H73" i="16"/>
  <c r="G73" i="16"/>
  <c r="F73" i="16"/>
  <c r="E73" i="16"/>
  <c r="D73" i="16"/>
  <c r="C73" i="16"/>
  <c r="B73" i="16"/>
  <c r="K72" i="16"/>
  <c r="J72" i="16"/>
  <c r="I72" i="16"/>
  <c r="H72" i="16"/>
  <c r="G72" i="16"/>
  <c r="F72" i="16"/>
  <c r="E72" i="16"/>
  <c r="D72" i="16"/>
  <c r="C72" i="16"/>
  <c r="B72" i="16"/>
  <c r="K71" i="16"/>
  <c r="J71" i="16"/>
  <c r="I71" i="16"/>
  <c r="H71" i="16"/>
  <c r="G71" i="16"/>
  <c r="F71" i="16"/>
  <c r="E71" i="16"/>
  <c r="D71" i="16"/>
  <c r="C71" i="16"/>
  <c r="B71" i="16"/>
  <c r="K70" i="16"/>
  <c r="J70" i="16"/>
  <c r="I70" i="16"/>
  <c r="H70" i="16"/>
  <c r="G70" i="16"/>
  <c r="F70" i="16"/>
  <c r="E70" i="16"/>
  <c r="D70" i="16"/>
  <c r="C70" i="16"/>
  <c r="B70" i="16"/>
  <c r="K69" i="16"/>
  <c r="J69" i="16"/>
  <c r="I69" i="16"/>
  <c r="H69" i="16"/>
  <c r="G69" i="16"/>
  <c r="F69" i="16"/>
  <c r="E69" i="16"/>
  <c r="D69" i="16"/>
  <c r="C69" i="16"/>
  <c r="B69" i="16"/>
  <c r="K68" i="16"/>
  <c r="J68" i="16"/>
  <c r="I68" i="16"/>
  <c r="H68" i="16"/>
  <c r="G68" i="16"/>
  <c r="F68" i="16"/>
  <c r="E68" i="16"/>
  <c r="D68" i="16"/>
  <c r="C68" i="16"/>
  <c r="B68" i="16"/>
  <c r="K67" i="16"/>
  <c r="J67" i="16"/>
  <c r="I67" i="16"/>
  <c r="H67" i="16"/>
  <c r="G67" i="16"/>
  <c r="F67" i="16"/>
  <c r="E67" i="16"/>
  <c r="D67" i="16"/>
  <c r="C67" i="16"/>
  <c r="B67" i="16"/>
  <c r="K66" i="16"/>
  <c r="J66" i="16"/>
  <c r="I66" i="16"/>
  <c r="H66" i="16"/>
  <c r="G66" i="16"/>
  <c r="F66" i="16"/>
  <c r="E66" i="16"/>
  <c r="D66" i="16"/>
  <c r="C66" i="16"/>
  <c r="B66" i="16"/>
  <c r="K65" i="16"/>
  <c r="J65" i="16"/>
  <c r="I65" i="16"/>
  <c r="H65" i="16"/>
  <c r="G65" i="16"/>
  <c r="F65" i="16"/>
  <c r="E65" i="16"/>
  <c r="D65" i="16"/>
  <c r="C65" i="16"/>
  <c r="B65" i="16"/>
  <c r="K64" i="16"/>
  <c r="J64" i="16"/>
  <c r="I64" i="16"/>
  <c r="H64" i="16"/>
  <c r="G64" i="16"/>
  <c r="F64" i="16"/>
  <c r="E64" i="16"/>
  <c r="D64" i="16"/>
  <c r="C64" i="16"/>
  <c r="B64" i="16"/>
  <c r="K63" i="16"/>
  <c r="J63" i="16"/>
  <c r="I63" i="16"/>
  <c r="H63" i="16"/>
  <c r="G63" i="16"/>
  <c r="F63" i="16"/>
  <c r="E63" i="16"/>
  <c r="D63" i="16"/>
  <c r="C63" i="16"/>
  <c r="B63" i="16"/>
  <c r="K62" i="16"/>
  <c r="J62" i="16"/>
  <c r="I62" i="16"/>
  <c r="H62" i="16"/>
  <c r="G62" i="16"/>
  <c r="F62" i="16"/>
  <c r="E62" i="16"/>
  <c r="D62" i="16"/>
  <c r="C62" i="16"/>
  <c r="B62" i="16"/>
  <c r="K61" i="16"/>
  <c r="J61" i="16"/>
  <c r="I61" i="16"/>
  <c r="H61" i="16"/>
  <c r="G61" i="16"/>
  <c r="F61" i="16"/>
  <c r="E61" i="16"/>
  <c r="D61" i="16"/>
  <c r="C61" i="16"/>
  <c r="B61" i="16"/>
  <c r="K60" i="16"/>
  <c r="J60" i="16"/>
  <c r="I60" i="16"/>
  <c r="H60" i="16"/>
  <c r="G60" i="16"/>
  <c r="F60" i="16"/>
  <c r="E60" i="16"/>
  <c r="D60" i="16"/>
  <c r="C60" i="16"/>
  <c r="B60" i="16"/>
  <c r="K59" i="16"/>
  <c r="J59" i="16"/>
  <c r="I59" i="16"/>
  <c r="H59" i="16"/>
  <c r="G59" i="16"/>
  <c r="F59" i="16"/>
  <c r="E59" i="16"/>
  <c r="D59" i="16"/>
  <c r="C59" i="16"/>
  <c r="B59" i="16"/>
  <c r="K58" i="16"/>
  <c r="J58" i="16"/>
  <c r="I58" i="16"/>
  <c r="H58" i="16"/>
  <c r="G58" i="16"/>
  <c r="F58" i="16"/>
  <c r="E58" i="16"/>
  <c r="D58" i="16"/>
  <c r="C58" i="16"/>
  <c r="B58" i="16"/>
  <c r="K57" i="16"/>
  <c r="J57" i="16"/>
  <c r="I57" i="16"/>
  <c r="H57" i="16"/>
  <c r="G57" i="16"/>
  <c r="F57" i="16"/>
  <c r="E57" i="16"/>
  <c r="D57" i="16"/>
  <c r="C57" i="16"/>
  <c r="B57" i="16"/>
  <c r="K56" i="16"/>
  <c r="J56" i="16"/>
  <c r="I56" i="16"/>
  <c r="H56" i="16"/>
  <c r="G56" i="16"/>
  <c r="F56" i="16"/>
  <c r="E56" i="16"/>
  <c r="D56" i="16"/>
  <c r="C56" i="16"/>
  <c r="B56" i="16"/>
  <c r="K55" i="16"/>
  <c r="J55" i="16"/>
  <c r="I55" i="16"/>
  <c r="H55" i="16"/>
  <c r="G55" i="16"/>
  <c r="F55" i="16"/>
  <c r="E55" i="16"/>
  <c r="D55" i="16"/>
  <c r="C55" i="16"/>
  <c r="B55" i="16"/>
  <c r="K54" i="16"/>
  <c r="J54" i="16"/>
  <c r="I54" i="16"/>
  <c r="H54" i="16"/>
  <c r="G54" i="16"/>
  <c r="F54" i="16"/>
  <c r="E54" i="16"/>
  <c r="D54" i="16"/>
  <c r="C54" i="16"/>
  <c r="B54" i="16"/>
  <c r="K53" i="16"/>
  <c r="J53" i="16"/>
  <c r="I53" i="16"/>
  <c r="H53" i="16"/>
  <c r="G53" i="16"/>
  <c r="F53" i="16"/>
  <c r="E53" i="16"/>
  <c r="D53" i="16"/>
  <c r="C53" i="16"/>
  <c r="B53" i="16"/>
  <c r="K52" i="16"/>
  <c r="J52" i="16"/>
  <c r="I52" i="16"/>
  <c r="H52" i="16"/>
  <c r="G52" i="16"/>
  <c r="F52" i="16"/>
  <c r="E52" i="16"/>
  <c r="D52" i="16"/>
  <c r="C52" i="16"/>
  <c r="B52" i="16"/>
  <c r="K51" i="16"/>
  <c r="J51" i="16"/>
  <c r="I51" i="16"/>
  <c r="H51" i="16"/>
  <c r="G51" i="16"/>
  <c r="F51" i="16"/>
  <c r="E51" i="16"/>
  <c r="D51" i="16"/>
  <c r="C51" i="16"/>
  <c r="B51" i="16"/>
  <c r="K50" i="16"/>
  <c r="J50" i="16"/>
  <c r="I50" i="16"/>
  <c r="H50" i="16"/>
  <c r="G50" i="16"/>
  <c r="F50" i="16"/>
  <c r="E50" i="16"/>
  <c r="D50" i="16"/>
  <c r="C50" i="16"/>
  <c r="B50" i="16"/>
  <c r="K49" i="16"/>
  <c r="J49" i="16"/>
  <c r="I49" i="16"/>
  <c r="H49" i="16"/>
  <c r="G49" i="16"/>
  <c r="F49" i="16"/>
  <c r="E49" i="16"/>
  <c r="D49" i="16"/>
  <c r="C49" i="16"/>
  <c r="B49" i="16"/>
  <c r="K48" i="16"/>
  <c r="J48" i="16"/>
  <c r="I48" i="16"/>
  <c r="H48" i="16"/>
  <c r="G48" i="16"/>
  <c r="F48" i="16"/>
  <c r="E48" i="16"/>
  <c r="D48" i="16"/>
  <c r="C48" i="16"/>
  <c r="B48" i="16"/>
  <c r="K47" i="16"/>
  <c r="J47" i="16"/>
  <c r="I47" i="16"/>
  <c r="H47" i="16"/>
  <c r="G47" i="16"/>
  <c r="F47" i="16"/>
  <c r="E47" i="16"/>
  <c r="D47" i="16"/>
  <c r="C47" i="16"/>
  <c r="B47" i="16"/>
  <c r="K46" i="16"/>
  <c r="J46" i="16"/>
  <c r="I46" i="16"/>
  <c r="H46" i="16"/>
  <c r="G46" i="16"/>
  <c r="F46" i="16"/>
  <c r="E46" i="16"/>
  <c r="D46" i="16"/>
  <c r="C46" i="16"/>
  <c r="B46" i="16"/>
  <c r="E38" i="14"/>
  <c r="F38" i="14" s="1"/>
  <c r="E37" i="14"/>
  <c r="F37" i="14" s="1"/>
  <c r="E36" i="14"/>
  <c r="F36" i="14" s="1"/>
  <c r="E35" i="14"/>
  <c r="F35" i="14" s="1"/>
  <c r="E34" i="14"/>
  <c r="F34" i="14" s="1"/>
  <c r="E33" i="14"/>
  <c r="F33" i="14" s="1"/>
  <c r="E32" i="14"/>
  <c r="F32" i="14" s="1"/>
  <c r="E31" i="14"/>
  <c r="F31" i="14" s="1"/>
  <c r="E30" i="14"/>
  <c r="F30" i="14" s="1"/>
  <c r="E29" i="14"/>
  <c r="F29" i="14" s="1"/>
  <c r="E28" i="14"/>
  <c r="F28" i="14" s="1"/>
  <c r="E27" i="14"/>
  <c r="F27" i="14" s="1"/>
  <c r="E26" i="14"/>
  <c r="F26" i="14" s="1"/>
  <c r="E25" i="14"/>
  <c r="F25" i="14" s="1"/>
  <c r="E24" i="14"/>
  <c r="F24" i="14" s="1"/>
  <c r="E23" i="14"/>
  <c r="F23" i="14" s="1"/>
  <c r="E22" i="14"/>
  <c r="F22" i="14" s="1"/>
  <c r="E21" i="14"/>
  <c r="F21" i="14"/>
  <c r="E20" i="14"/>
  <c r="F20" i="14" s="1"/>
  <c r="E19" i="14"/>
  <c r="F19" i="14" s="1"/>
  <c r="E18" i="14"/>
  <c r="F18" i="14" s="1"/>
  <c r="E17" i="14"/>
  <c r="F17" i="14" s="1"/>
  <c r="E16" i="14"/>
  <c r="F16" i="14" s="1"/>
  <c r="E15" i="14"/>
  <c r="F15" i="14" s="1"/>
  <c r="E14" i="14"/>
  <c r="F14" i="14" s="1"/>
  <c r="E13" i="14"/>
  <c r="F13" i="14"/>
  <c r="E12" i="14"/>
  <c r="F12" i="14" s="1"/>
  <c r="E11" i="14"/>
  <c r="F11" i="14" s="1"/>
  <c r="E10" i="14"/>
  <c r="F10" i="14" s="1"/>
  <c r="E9" i="14"/>
  <c r="F9" i="14" s="1"/>
  <c r="E8" i="14"/>
  <c r="F8" i="14" s="1"/>
  <c r="E7" i="14"/>
  <c r="F7" i="14" s="1"/>
  <c r="E6" i="14"/>
  <c r="F6" i="14" s="1"/>
  <c r="L37" i="12"/>
  <c r="K37" i="12"/>
  <c r="J37" i="12"/>
  <c r="I37" i="12"/>
  <c r="H37" i="12"/>
  <c r="L36" i="12"/>
  <c r="K36" i="12"/>
  <c r="J36" i="12"/>
  <c r="I36" i="12"/>
  <c r="H36" i="12"/>
  <c r="L35" i="12"/>
  <c r="K35" i="12"/>
  <c r="J35" i="12"/>
  <c r="I35" i="12"/>
  <c r="H35" i="12"/>
  <c r="L34" i="12"/>
  <c r="K34" i="12"/>
  <c r="J34" i="12"/>
  <c r="I34" i="12"/>
  <c r="H34" i="12"/>
  <c r="L33" i="12"/>
  <c r="K33" i="12"/>
  <c r="J33" i="12"/>
  <c r="I33" i="12"/>
  <c r="H33" i="12"/>
  <c r="L32" i="12"/>
  <c r="K32" i="12"/>
  <c r="J32" i="12"/>
  <c r="I32" i="12"/>
  <c r="H32" i="12"/>
  <c r="L31" i="12"/>
  <c r="K31" i="12"/>
  <c r="J31" i="12"/>
  <c r="I31" i="12"/>
  <c r="H31" i="12"/>
  <c r="L30" i="12"/>
  <c r="K30" i="12"/>
  <c r="J30" i="12"/>
  <c r="I30" i="12"/>
  <c r="H30" i="12"/>
  <c r="L29" i="12"/>
  <c r="K29" i="12"/>
  <c r="J29" i="12"/>
  <c r="I29" i="12"/>
  <c r="H29" i="12"/>
  <c r="L28" i="12"/>
  <c r="K28" i="12"/>
  <c r="J28" i="12"/>
  <c r="I28" i="12"/>
  <c r="H28" i="12"/>
  <c r="L27" i="12"/>
  <c r="K27" i="12"/>
  <c r="J27" i="12"/>
  <c r="I27" i="12"/>
  <c r="H27" i="12"/>
  <c r="L26" i="12"/>
  <c r="K26" i="12"/>
  <c r="J26" i="12"/>
  <c r="I26" i="12"/>
  <c r="H26" i="12"/>
  <c r="L25" i="12"/>
  <c r="K25" i="12"/>
  <c r="J25" i="12"/>
  <c r="I25" i="12"/>
  <c r="H25" i="12"/>
  <c r="L24" i="12"/>
  <c r="K24" i="12"/>
  <c r="J24" i="12"/>
  <c r="I24" i="12"/>
  <c r="H24" i="12"/>
  <c r="L23" i="12"/>
  <c r="K23" i="12"/>
  <c r="J23" i="12"/>
  <c r="I23" i="12"/>
  <c r="H23" i="12"/>
  <c r="L22" i="12"/>
  <c r="K22" i="12"/>
  <c r="J22" i="12"/>
  <c r="I22" i="12"/>
  <c r="H22" i="12"/>
  <c r="L21" i="12"/>
  <c r="K21" i="12"/>
  <c r="J21" i="12"/>
  <c r="I21" i="12"/>
  <c r="H21" i="12"/>
  <c r="L20" i="12"/>
  <c r="K20" i="12"/>
  <c r="J20" i="12"/>
  <c r="I20" i="12"/>
  <c r="H20" i="12"/>
  <c r="L19" i="12"/>
  <c r="K19" i="12"/>
  <c r="J19" i="12"/>
  <c r="I19" i="12"/>
  <c r="H19" i="12"/>
  <c r="L18" i="12"/>
  <c r="K18" i="12"/>
  <c r="J18" i="12"/>
  <c r="I18" i="12"/>
  <c r="H18" i="12"/>
  <c r="L17" i="12"/>
  <c r="K17" i="12"/>
  <c r="J17" i="12"/>
  <c r="I17" i="12"/>
  <c r="H17" i="12"/>
  <c r="L16" i="12"/>
  <c r="K16" i="12"/>
  <c r="J16" i="12"/>
  <c r="I16" i="12"/>
  <c r="H16" i="12"/>
  <c r="L15" i="12"/>
  <c r="K15" i="12"/>
  <c r="J15" i="12"/>
  <c r="I15" i="12"/>
  <c r="H15" i="12"/>
  <c r="L14" i="12"/>
  <c r="K14" i="12"/>
  <c r="J14" i="12"/>
  <c r="I14" i="12"/>
  <c r="H14" i="12"/>
  <c r="L13" i="12"/>
  <c r="K13" i="12"/>
  <c r="J13" i="12"/>
  <c r="I13" i="12"/>
  <c r="H13" i="12"/>
  <c r="L12" i="12"/>
  <c r="K12" i="12"/>
  <c r="J12" i="12"/>
  <c r="I12" i="12"/>
  <c r="H12" i="12"/>
  <c r="L11" i="12"/>
  <c r="K11" i="12"/>
  <c r="J11" i="12"/>
  <c r="I11" i="12"/>
  <c r="H11" i="12"/>
  <c r="L10" i="12"/>
  <c r="K10" i="12"/>
  <c r="J10" i="12"/>
  <c r="I10" i="12"/>
  <c r="H10" i="12"/>
  <c r="L9" i="12"/>
  <c r="K9" i="12"/>
  <c r="J9" i="12"/>
  <c r="I9" i="12"/>
  <c r="H9" i="12"/>
  <c r="L8" i="12"/>
  <c r="K8" i="12"/>
  <c r="J8" i="12"/>
  <c r="I8" i="12"/>
  <c r="H8" i="12"/>
  <c r="L7" i="12"/>
  <c r="K7" i="12"/>
  <c r="J7" i="12"/>
  <c r="I7" i="12"/>
  <c r="H7" i="12"/>
  <c r="L6" i="12"/>
  <c r="K6" i="12"/>
  <c r="J6" i="12"/>
  <c r="I6" i="12"/>
  <c r="H6" i="12"/>
  <c r="L5" i="12"/>
  <c r="K5" i="12"/>
  <c r="J5" i="12"/>
  <c r="I5" i="12"/>
  <c r="H5" i="12"/>
  <c r="P36" i="11"/>
  <c r="O36" i="11"/>
  <c r="P35" i="11"/>
  <c r="O35" i="11"/>
  <c r="P34" i="11"/>
  <c r="O34" i="11"/>
  <c r="P33" i="11"/>
  <c r="O33" i="11"/>
  <c r="P32" i="11"/>
  <c r="O32" i="11"/>
  <c r="P31" i="11"/>
  <c r="O31" i="11"/>
  <c r="P30" i="11"/>
  <c r="O30" i="11"/>
  <c r="P29" i="11"/>
  <c r="O29" i="11"/>
  <c r="P28" i="11"/>
  <c r="O28" i="11"/>
  <c r="P27" i="11"/>
  <c r="O27" i="11"/>
  <c r="P26" i="11"/>
  <c r="O26" i="11"/>
  <c r="P25" i="11"/>
  <c r="O25" i="11"/>
  <c r="P24" i="11"/>
  <c r="O24" i="11"/>
  <c r="P23" i="11"/>
  <c r="O23" i="11"/>
  <c r="P22" i="11"/>
  <c r="O22" i="11"/>
  <c r="P21" i="11"/>
  <c r="O21" i="11"/>
  <c r="P20" i="11"/>
  <c r="O20" i="11"/>
  <c r="P19" i="11"/>
  <c r="O19" i="11"/>
  <c r="P18" i="11"/>
  <c r="O18" i="11"/>
  <c r="P17" i="11"/>
  <c r="O17" i="11"/>
  <c r="P16" i="11"/>
  <c r="O16" i="11"/>
  <c r="P15" i="11"/>
  <c r="O15" i="11"/>
  <c r="P14" i="11"/>
  <c r="O14" i="11"/>
  <c r="P13" i="11"/>
  <c r="O13" i="11"/>
  <c r="P12" i="11"/>
  <c r="O12" i="11"/>
  <c r="P11" i="11"/>
  <c r="O11" i="11"/>
  <c r="P10" i="11"/>
  <c r="O10" i="11"/>
  <c r="P9" i="11"/>
  <c r="O9" i="11"/>
  <c r="P8" i="11"/>
  <c r="O8" i="11"/>
  <c r="P7" i="11"/>
  <c r="O7" i="11"/>
  <c r="P6" i="11"/>
  <c r="O6" i="11"/>
  <c r="P5" i="11"/>
  <c r="O5" i="11"/>
  <c r="P4" i="11"/>
  <c r="O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4" i="11"/>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L5" i="10"/>
  <c r="L4" i="10"/>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6" i="7"/>
  <c r="M36" i="7"/>
  <c r="L35" i="7"/>
  <c r="M35" i="7"/>
  <c r="L34" i="7"/>
  <c r="M34" i="7"/>
  <c r="L33" i="7"/>
  <c r="M33" i="7"/>
  <c r="L32" i="7"/>
  <c r="M32" i="7"/>
  <c r="L31" i="7"/>
  <c r="M31" i="7"/>
  <c r="L30" i="7"/>
  <c r="M30" i="7"/>
  <c r="L29" i="7"/>
  <c r="M29" i="7"/>
  <c r="L28" i="7"/>
  <c r="M28" i="7"/>
  <c r="L27" i="7"/>
  <c r="M27" i="7"/>
  <c r="L26" i="7"/>
  <c r="M26" i="7"/>
  <c r="L25" i="7"/>
  <c r="M25" i="7"/>
  <c r="L24" i="7"/>
  <c r="M24" i="7"/>
  <c r="L23" i="7"/>
  <c r="M23" i="7"/>
  <c r="L22" i="7"/>
  <c r="M22" i="7"/>
  <c r="L21" i="7"/>
  <c r="M21" i="7"/>
  <c r="L20" i="7"/>
  <c r="M20" i="7"/>
  <c r="L19" i="7"/>
  <c r="M19" i="7"/>
  <c r="L18" i="7"/>
  <c r="M18" i="7"/>
  <c r="L17" i="7"/>
  <c r="M17" i="7"/>
  <c r="L16" i="7"/>
  <c r="M16" i="7"/>
  <c r="L15" i="7"/>
  <c r="M15" i="7"/>
  <c r="L14" i="7"/>
  <c r="M14" i="7"/>
  <c r="L13" i="7"/>
  <c r="M13" i="7"/>
  <c r="L12" i="7"/>
  <c r="M12" i="7"/>
  <c r="L11" i="7"/>
  <c r="M11" i="7"/>
  <c r="L10" i="7"/>
  <c r="M10" i="7"/>
  <c r="L9" i="7"/>
  <c r="M9" i="7"/>
  <c r="L8" i="7"/>
  <c r="M8" i="7"/>
  <c r="L7" i="7"/>
  <c r="M7" i="7"/>
  <c r="L6" i="7"/>
  <c r="M6" i="7"/>
  <c r="L5" i="7"/>
  <c r="M5" i="7"/>
  <c r="L4" i="7"/>
  <c r="M4" i="7"/>
  <c r="L40" i="6"/>
  <c r="M40" i="6"/>
  <c r="L39" i="6"/>
  <c r="M39" i="6"/>
  <c r="L38" i="6"/>
  <c r="M38" i="6"/>
  <c r="L37" i="6"/>
  <c r="M37" i="6"/>
  <c r="L36" i="6"/>
  <c r="M36" i="6"/>
  <c r="L35" i="6"/>
  <c r="M35" i="6"/>
  <c r="L34" i="6"/>
  <c r="M34" i="6"/>
  <c r="L33" i="6"/>
  <c r="M33" i="6"/>
  <c r="L32" i="6"/>
  <c r="M32" i="6"/>
  <c r="L26" i="6"/>
  <c r="M26" i="6"/>
  <c r="L25" i="6"/>
  <c r="M25" i="6"/>
  <c r="L24" i="6"/>
  <c r="M24" i="6"/>
  <c r="L23" i="6"/>
  <c r="M23" i="6"/>
  <c r="L22" i="6"/>
  <c r="M22" i="6"/>
  <c r="L21" i="6"/>
  <c r="M21" i="6"/>
  <c r="L20" i="6"/>
  <c r="M20" i="6"/>
  <c r="L19" i="6"/>
  <c r="M19" i="6"/>
  <c r="L18" i="6"/>
  <c r="M18" i="6"/>
  <c r="L12" i="6"/>
  <c r="M12" i="6"/>
  <c r="L11" i="6"/>
  <c r="M11" i="6"/>
  <c r="L10" i="6"/>
  <c r="M10" i="6"/>
  <c r="L9" i="6"/>
  <c r="M9" i="6"/>
  <c r="L8" i="6"/>
  <c r="M8" i="6"/>
  <c r="L7" i="6"/>
  <c r="M7" i="6"/>
  <c r="L6" i="6"/>
  <c r="M6" i="6"/>
  <c r="L5" i="6"/>
  <c r="M5" i="6"/>
  <c r="L4" i="6"/>
  <c r="M4" i="6"/>
  <c r="J4" i="5"/>
  <c r="I4" i="5"/>
  <c r="H4" i="5"/>
  <c r="J36" i="5"/>
  <c r="I36" i="5"/>
  <c r="H36" i="5"/>
  <c r="J35" i="5"/>
  <c r="I35" i="5"/>
  <c r="H35" i="5"/>
  <c r="J34" i="5"/>
  <c r="I34" i="5"/>
  <c r="H34" i="5"/>
  <c r="J33" i="5"/>
  <c r="I33" i="5"/>
  <c r="H33" i="5"/>
  <c r="J32" i="5"/>
  <c r="I32" i="5"/>
  <c r="H32" i="5"/>
  <c r="J31" i="5"/>
  <c r="I31" i="5"/>
  <c r="H31" i="5"/>
  <c r="J30" i="5"/>
  <c r="I30" i="5"/>
  <c r="H30" i="5"/>
  <c r="J29" i="5"/>
  <c r="I29" i="5"/>
  <c r="H29" i="5"/>
  <c r="J28" i="5"/>
  <c r="I28" i="5"/>
  <c r="H28" i="5"/>
  <c r="J27" i="5"/>
  <c r="I27" i="5"/>
  <c r="H27" i="5"/>
  <c r="J26" i="5"/>
  <c r="I26" i="5"/>
  <c r="H26" i="5"/>
  <c r="J25" i="5"/>
  <c r="I25" i="5"/>
  <c r="H25" i="5"/>
  <c r="J24" i="5"/>
  <c r="I24" i="5"/>
  <c r="H24" i="5"/>
  <c r="J23" i="5"/>
  <c r="I23" i="5"/>
  <c r="H23" i="5"/>
  <c r="J22" i="5"/>
  <c r="I22" i="5"/>
  <c r="H22" i="5"/>
  <c r="J21" i="5"/>
  <c r="I21" i="5"/>
  <c r="H21" i="5"/>
  <c r="J20" i="5"/>
  <c r="I20" i="5"/>
  <c r="H20" i="5"/>
  <c r="J19" i="5"/>
  <c r="I19" i="5"/>
  <c r="H19" i="5"/>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H9" i="5"/>
  <c r="J8" i="5"/>
  <c r="I8" i="5"/>
  <c r="H8" i="5"/>
  <c r="J7" i="5"/>
  <c r="I7" i="5"/>
  <c r="H7" i="5"/>
  <c r="J6" i="5"/>
  <c r="I6" i="5"/>
  <c r="H6" i="5"/>
  <c r="J5" i="5"/>
  <c r="I5" i="5"/>
  <c r="H5" i="5"/>
  <c r="J31" i="4"/>
  <c r="I31" i="4"/>
  <c r="H31" i="4"/>
  <c r="G31" i="4"/>
  <c r="R31" i="4"/>
  <c r="F31" i="4"/>
  <c r="E31" i="4"/>
  <c r="D31" i="4"/>
  <c r="C31" i="4"/>
  <c r="B31" i="4"/>
  <c r="J30" i="4"/>
  <c r="I30" i="4"/>
  <c r="H30" i="4"/>
  <c r="G30" i="4"/>
  <c r="R30" i="4"/>
  <c r="F30" i="4"/>
  <c r="E30" i="4"/>
  <c r="D30" i="4"/>
  <c r="C30" i="4"/>
  <c r="B30" i="4"/>
  <c r="J29" i="4"/>
  <c r="I29" i="4"/>
  <c r="M29" i="4"/>
  <c r="H29" i="4"/>
  <c r="G29" i="4"/>
  <c r="F29" i="4"/>
  <c r="E29" i="4"/>
  <c r="L29" i="4"/>
  <c r="D29" i="4"/>
  <c r="C29" i="4"/>
  <c r="B29" i="4"/>
  <c r="J28" i="4"/>
  <c r="I28" i="4"/>
  <c r="M28" i="4"/>
  <c r="H28" i="4"/>
  <c r="G28" i="4"/>
  <c r="F28" i="4"/>
  <c r="E28" i="4"/>
  <c r="L28" i="4"/>
  <c r="D28" i="4"/>
  <c r="C28" i="4"/>
  <c r="B28" i="4"/>
  <c r="J27" i="4"/>
  <c r="I27" i="4"/>
  <c r="H27" i="4"/>
  <c r="G27" i="4"/>
  <c r="R27" i="4"/>
  <c r="F27" i="4"/>
  <c r="E27" i="4"/>
  <c r="D27" i="4"/>
  <c r="C27" i="4"/>
  <c r="B27" i="4"/>
  <c r="J26" i="4"/>
  <c r="I26" i="4"/>
  <c r="H26" i="4"/>
  <c r="G26" i="4"/>
  <c r="R26" i="4"/>
  <c r="F26" i="4"/>
  <c r="E26" i="4"/>
  <c r="D26" i="4"/>
  <c r="C26" i="4"/>
  <c r="B26" i="4"/>
  <c r="J25" i="4"/>
  <c r="I25" i="4"/>
  <c r="M25" i="4"/>
  <c r="H25" i="4"/>
  <c r="G25" i="4"/>
  <c r="F25" i="4"/>
  <c r="E25" i="4"/>
  <c r="L25" i="4"/>
  <c r="D25" i="4"/>
  <c r="C25" i="4"/>
  <c r="B25" i="4"/>
  <c r="J24" i="4"/>
  <c r="I24" i="4"/>
  <c r="M24" i="4"/>
  <c r="H24" i="4"/>
  <c r="G24" i="4"/>
  <c r="F24" i="4"/>
  <c r="E24" i="4"/>
  <c r="L24" i="4"/>
  <c r="D24" i="4"/>
  <c r="C24" i="4"/>
  <c r="B24" i="4"/>
  <c r="J23" i="4"/>
  <c r="I23" i="4"/>
  <c r="H23" i="4"/>
  <c r="G23" i="4"/>
  <c r="R23" i="4"/>
  <c r="F23" i="4"/>
  <c r="E23" i="4"/>
  <c r="D23" i="4"/>
  <c r="C23" i="4"/>
  <c r="B23" i="4"/>
  <c r="J22" i="4"/>
  <c r="I22" i="4"/>
  <c r="H22" i="4"/>
  <c r="G22" i="4"/>
  <c r="R22" i="4"/>
  <c r="F22" i="4"/>
  <c r="E22" i="4"/>
  <c r="D22" i="4"/>
  <c r="C22" i="4"/>
  <c r="B22" i="4"/>
  <c r="Q31" i="4"/>
  <c r="M31" i="4"/>
  <c r="L31" i="4"/>
  <c r="Q30" i="4"/>
  <c r="M30" i="4"/>
  <c r="L30" i="4"/>
  <c r="Q29" i="4"/>
  <c r="Q28" i="4"/>
  <c r="Q27" i="4"/>
  <c r="M27" i="4"/>
  <c r="L27" i="4"/>
  <c r="Q26" i="4"/>
  <c r="M26" i="4"/>
  <c r="L26" i="4"/>
  <c r="Q25" i="4"/>
  <c r="Q24" i="4"/>
  <c r="Q23" i="4"/>
  <c r="M23" i="4"/>
  <c r="L23" i="4"/>
  <c r="Q22" i="4"/>
  <c r="M22" i="4"/>
  <c r="L22" i="4"/>
  <c r="G16" i="4"/>
  <c r="H16" i="4"/>
  <c r="I16" i="4"/>
  <c r="R16" i="4" s="1"/>
  <c r="J16" i="4"/>
  <c r="M16" i="4" s="1"/>
  <c r="C16" i="4"/>
  <c r="D16" i="4"/>
  <c r="Q16" i="4" s="1"/>
  <c r="E16" i="4"/>
  <c r="F16" i="4"/>
  <c r="L16" i="4"/>
  <c r="R15" i="4"/>
  <c r="Q15" i="4"/>
  <c r="S15" i="4"/>
  <c r="T15" i="4"/>
  <c r="M15" i="4"/>
  <c r="L15" i="4"/>
  <c r="N15" i="4"/>
  <c r="O15" i="4"/>
  <c r="R14" i="4"/>
  <c r="Q14" i="4"/>
  <c r="S14" i="4"/>
  <c r="T14" i="4"/>
  <c r="M14" i="4"/>
  <c r="L14" i="4"/>
  <c r="N14" i="4"/>
  <c r="O14" i="4"/>
  <c r="R13" i="4"/>
  <c r="Q13" i="4"/>
  <c r="S13" i="4"/>
  <c r="T13" i="4"/>
  <c r="M13" i="4"/>
  <c r="L13" i="4"/>
  <c r="N13" i="4"/>
  <c r="O13" i="4"/>
  <c r="R12" i="4"/>
  <c r="Q12" i="4"/>
  <c r="S12" i="4"/>
  <c r="T12" i="4"/>
  <c r="M12" i="4"/>
  <c r="L12" i="4"/>
  <c r="N12" i="4"/>
  <c r="O12" i="4"/>
  <c r="R11" i="4"/>
  <c r="Q11" i="4"/>
  <c r="S11" i="4"/>
  <c r="T11" i="4"/>
  <c r="M11" i="4"/>
  <c r="L11" i="4"/>
  <c r="N11" i="4"/>
  <c r="O11" i="4"/>
  <c r="R10" i="4"/>
  <c r="Q10" i="4"/>
  <c r="S10" i="4"/>
  <c r="T10" i="4"/>
  <c r="M10" i="4"/>
  <c r="L10" i="4"/>
  <c r="N10" i="4"/>
  <c r="O10" i="4"/>
  <c r="R9" i="4"/>
  <c r="Q9" i="4"/>
  <c r="S9" i="4"/>
  <c r="T9" i="4"/>
  <c r="M9" i="4"/>
  <c r="L9" i="4"/>
  <c r="N9" i="4"/>
  <c r="O9" i="4"/>
  <c r="R8" i="4"/>
  <c r="Q8" i="4"/>
  <c r="S8" i="4"/>
  <c r="T8" i="4"/>
  <c r="M8" i="4"/>
  <c r="L8" i="4"/>
  <c r="N8" i="4"/>
  <c r="O8" i="4"/>
  <c r="R7" i="4"/>
  <c r="Q7" i="4"/>
  <c r="S7" i="4"/>
  <c r="T7" i="4"/>
  <c r="M7" i="4"/>
  <c r="L7" i="4"/>
  <c r="N7" i="4"/>
  <c r="O7" i="4"/>
  <c r="R6" i="4"/>
  <c r="Q6" i="4"/>
  <c r="S6" i="4"/>
  <c r="T6" i="4"/>
  <c r="M6" i="4"/>
  <c r="L6" i="4"/>
  <c r="N6" i="4"/>
  <c r="O6" i="4"/>
  <c r="R5" i="4"/>
  <c r="Q5" i="4"/>
  <c r="S5" i="4"/>
  <c r="T5" i="4"/>
  <c r="M5" i="4"/>
  <c r="L5" i="4"/>
  <c r="N5" i="4"/>
  <c r="O5" i="4"/>
  <c r="R4" i="4"/>
  <c r="Q4" i="4"/>
  <c r="S4" i="4"/>
  <c r="T4" i="4"/>
  <c r="M4" i="4"/>
  <c r="L4" i="4"/>
  <c r="N4" i="4"/>
  <c r="O4" i="4"/>
  <c r="B16" i="4"/>
  <c r="I43" i="3"/>
  <c r="J43" i="3"/>
  <c r="M43" i="3"/>
  <c r="E43" i="3"/>
  <c r="F43" i="3"/>
  <c r="L43" i="3"/>
  <c r="H43" i="3"/>
  <c r="G43" i="3"/>
  <c r="D43" i="3"/>
  <c r="R43" i="3"/>
  <c r="C43" i="3"/>
  <c r="Q43" i="3"/>
  <c r="B43" i="3"/>
  <c r="I42" i="3"/>
  <c r="J42" i="3"/>
  <c r="M42" i="3"/>
  <c r="H42" i="3"/>
  <c r="G42" i="3"/>
  <c r="F42" i="3"/>
  <c r="E42" i="3"/>
  <c r="L42" i="3"/>
  <c r="D42" i="3"/>
  <c r="R42" i="3"/>
  <c r="C42" i="3"/>
  <c r="B42" i="3"/>
  <c r="J41" i="3"/>
  <c r="I41" i="3"/>
  <c r="M41" i="3"/>
  <c r="H41" i="3"/>
  <c r="G41" i="3"/>
  <c r="F41" i="3"/>
  <c r="E41" i="3"/>
  <c r="C41" i="3"/>
  <c r="D41" i="3"/>
  <c r="Q41" i="3"/>
  <c r="B41" i="3"/>
  <c r="J40" i="3"/>
  <c r="I40" i="3"/>
  <c r="M40" i="3"/>
  <c r="H40" i="3"/>
  <c r="G40" i="3"/>
  <c r="F40" i="3"/>
  <c r="D40" i="3"/>
  <c r="E40" i="3"/>
  <c r="R40" i="3"/>
  <c r="C40" i="3"/>
  <c r="Q40" i="3"/>
  <c r="B40" i="3"/>
  <c r="I39" i="3"/>
  <c r="J39" i="3"/>
  <c r="M39" i="3"/>
  <c r="E39" i="3"/>
  <c r="F39" i="3"/>
  <c r="L39" i="3"/>
  <c r="H39" i="3"/>
  <c r="G39" i="3"/>
  <c r="D39" i="3"/>
  <c r="R39" i="3"/>
  <c r="C39" i="3"/>
  <c r="Q39" i="3"/>
  <c r="B39" i="3"/>
  <c r="I38" i="3"/>
  <c r="J38" i="3"/>
  <c r="M38" i="3"/>
  <c r="H38" i="3"/>
  <c r="G38" i="3"/>
  <c r="F38" i="3"/>
  <c r="E38" i="3"/>
  <c r="L38" i="3"/>
  <c r="D38" i="3"/>
  <c r="R38" i="3"/>
  <c r="C38" i="3"/>
  <c r="B38" i="3"/>
  <c r="J37" i="3"/>
  <c r="I37" i="3"/>
  <c r="M37" i="3"/>
  <c r="H37" i="3"/>
  <c r="G37" i="3"/>
  <c r="F37" i="3"/>
  <c r="E37" i="3"/>
  <c r="D37" i="3"/>
  <c r="R37" i="3"/>
  <c r="C37" i="3"/>
  <c r="B37" i="3"/>
  <c r="J35" i="3"/>
  <c r="I35" i="3"/>
  <c r="M35" i="3"/>
  <c r="H35" i="3"/>
  <c r="G35" i="3"/>
  <c r="F35" i="3"/>
  <c r="E35" i="3"/>
  <c r="L35" i="3"/>
  <c r="D35" i="3"/>
  <c r="C35" i="3"/>
  <c r="Q35" i="3"/>
  <c r="B35" i="3"/>
  <c r="I34" i="3"/>
  <c r="J34" i="3"/>
  <c r="M34" i="3"/>
  <c r="E34" i="3"/>
  <c r="F34" i="3"/>
  <c r="L34" i="3"/>
  <c r="H34" i="3"/>
  <c r="G34" i="3"/>
  <c r="D34" i="3"/>
  <c r="R34" i="3"/>
  <c r="C34" i="3"/>
  <c r="Q34" i="3"/>
  <c r="B34" i="3"/>
  <c r="I33" i="3"/>
  <c r="J33" i="3"/>
  <c r="M33" i="3"/>
  <c r="H33" i="3"/>
  <c r="G33" i="3"/>
  <c r="F33" i="3"/>
  <c r="E33" i="3"/>
  <c r="L33" i="3"/>
  <c r="D33" i="3"/>
  <c r="C33" i="3"/>
  <c r="Q33" i="3"/>
  <c r="B33" i="3"/>
  <c r="J32" i="3"/>
  <c r="I32" i="3"/>
  <c r="M32" i="3"/>
  <c r="H32" i="3"/>
  <c r="G32" i="3"/>
  <c r="F32" i="3"/>
  <c r="E32" i="3"/>
  <c r="C32" i="3"/>
  <c r="D32" i="3"/>
  <c r="Q32" i="3"/>
  <c r="B32" i="3"/>
  <c r="J31" i="3"/>
  <c r="I31" i="3"/>
  <c r="M31" i="3"/>
  <c r="H31" i="3"/>
  <c r="G31" i="3"/>
  <c r="F31" i="3"/>
  <c r="D31" i="3"/>
  <c r="E31" i="3"/>
  <c r="R31" i="3"/>
  <c r="C31" i="3"/>
  <c r="Q31" i="3"/>
  <c r="B31" i="3"/>
  <c r="I30" i="3"/>
  <c r="J30" i="3"/>
  <c r="M30" i="3"/>
  <c r="E30" i="3"/>
  <c r="F30" i="3"/>
  <c r="L30" i="3"/>
  <c r="H30" i="3"/>
  <c r="G30" i="3"/>
  <c r="D30" i="3"/>
  <c r="R30" i="3"/>
  <c r="C30" i="3"/>
  <c r="Q30" i="3"/>
  <c r="B30" i="3"/>
  <c r="I29" i="3"/>
  <c r="J29" i="3"/>
  <c r="M29" i="3"/>
  <c r="H29" i="3"/>
  <c r="G29" i="3"/>
  <c r="F29" i="3"/>
  <c r="E29" i="3"/>
  <c r="L29" i="3"/>
  <c r="D29" i="3"/>
  <c r="C29" i="3"/>
  <c r="Q29" i="3"/>
  <c r="B29" i="3"/>
  <c r="J28" i="3"/>
  <c r="I28" i="3"/>
  <c r="M28" i="3"/>
  <c r="H28" i="3"/>
  <c r="G28" i="3"/>
  <c r="F28" i="3"/>
  <c r="E28" i="3"/>
  <c r="C28" i="3"/>
  <c r="D28" i="3"/>
  <c r="Q28" i="3"/>
  <c r="B28" i="3"/>
  <c r="J26" i="3"/>
  <c r="I26" i="3"/>
  <c r="M26" i="3"/>
  <c r="H26" i="3"/>
  <c r="G26" i="3"/>
  <c r="F26" i="3"/>
  <c r="D26" i="3"/>
  <c r="E26" i="3"/>
  <c r="R26" i="3"/>
  <c r="C26" i="3"/>
  <c r="Q26" i="3"/>
  <c r="B26" i="3"/>
  <c r="R21" i="3"/>
  <c r="Q21" i="3"/>
  <c r="S21" i="3"/>
  <c r="T21" i="3"/>
  <c r="R20" i="3"/>
  <c r="Q20" i="3"/>
  <c r="S20" i="3"/>
  <c r="T20" i="3"/>
  <c r="R19" i="3"/>
  <c r="Q19" i="3"/>
  <c r="S19" i="3"/>
  <c r="T19" i="3"/>
  <c r="R18" i="3"/>
  <c r="Q18" i="3"/>
  <c r="S18" i="3"/>
  <c r="T18" i="3"/>
  <c r="R17" i="3"/>
  <c r="Q17" i="3"/>
  <c r="S17" i="3"/>
  <c r="T17" i="3"/>
  <c r="R16" i="3"/>
  <c r="Q16" i="3"/>
  <c r="S16" i="3"/>
  <c r="T16" i="3"/>
  <c r="R15" i="3"/>
  <c r="Q15" i="3"/>
  <c r="S15" i="3"/>
  <c r="T15" i="3"/>
  <c r="R13" i="3"/>
  <c r="Q13" i="3"/>
  <c r="S13" i="3"/>
  <c r="T13" i="3"/>
  <c r="R12" i="3"/>
  <c r="Q12" i="3"/>
  <c r="S12" i="3"/>
  <c r="T12" i="3"/>
  <c r="R11" i="3"/>
  <c r="Q11" i="3"/>
  <c r="S11" i="3"/>
  <c r="T11" i="3"/>
  <c r="R10" i="3"/>
  <c r="Q10" i="3"/>
  <c r="S10" i="3"/>
  <c r="T10" i="3"/>
  <c r="R9" i="3"/>
  <c r="Q9" i="3"/>
  <c r="S9" i="3"/>
  <c r="T9" i="3"/>
  <c r="R8" i="3"/>
  <c r="Q8" i="3"/>
  <c r="S8" i="3"/>
  <c r="T8" i="3"/>
  <c r="R7" i="3"/>
  <c r="Q7" i="3"/>
  <c r="S7" i="3"/>
  <c r="T7" i="3"/>
  <c r="R6" i="3"/>
  <c r="Q6" i="3"/>
  <c r="S6" i="3"/>
  <c r="T6" i="3"/>
  <c r="R4" i="3"/>
  <c r="Q4" i="3"/>
  <c r="S4" i="3"/>
  <c r="T4" i="3"/>
  <c r="M21" i="3"/>
  <c r="L21" i="3"/>
  <c r="N21" i="3"/>
  <c r="O21" i="3"/>
  <c r="M20" i="3"/>
  <c r="L20" i="3"/>
  <c r="N20" i="3"/>
  <c r="O20" i="3"/>
  <c r="M19" i="3"/>
  <c r="L19" i="3"/>
  <c r="N19" i="3"/>
  <c r="O19" i="3"/>
  <c r="M18" i="3"/>
  <c r="L18" i="3"/>
  <c r="N18" i="3"/>
  <c r="O18" i="3"/>
  <c r="M17" i="3"/>
  <c r="L17" i="3"/>
  <c r="N17" i="3"/>
  <c r="O17" i="3"/>
  <c r="M16" i="3"/>
  <c r="L16" i="3"/>
  <c r="N16" i="3"/>
  <c r="O16" i="3"/>
  <c r="M15" i="3"/>
  <c r="L15" i="3"/>
  <c r="N15" i="3"/>
  <c r="O15" i="3"/>
  <c r="M13" i="3"/>
  <c r="L13" i="3"/>
  <c r="N13" i="3"/>
  <c r="O13" i="3"/>
  <c r="M12" i="3"/>
  <c r="L12" i="3"/>
  <c r="N12" i="3"/>
  <c r="O12" i="3"/>
  <c r="M11" i="3"/>
  <c r="L11" i="3"/>
  <c r="N11" i="3"/>
  <c r="O11" i="3"/>
  <c r="M10" i="3"/>
  <c r="L10" i="3"/>
  <c r="N10" i="3"/>
  <c r="O10" i="3"/>
  <c r="M9" i="3"/>
  <c r="L9" i="3"/>
  <c r="N9" i="3"/>
  <c r="O9" i="3"/>
  <c r="M8" i="3"/>
  <c r="L8" i="3"/>
  <c r="N8" i="3"/>
  <c r="O8" i="3"/>
  <c r="M7" i="3"/>
  <c r="L7" i="3"/>
  <c r="N7" i="3"/>
  <c r="O7" i="3"/>
  <c r="M6" i="3"/>
  <c r="L6" i="3"/>
  <c r="N6" i="3"/>
  <c r="O6" i="3"/>
  <c r="M4" i="3"/>
  <c r="L4" i="3"/>
  <c r="N4" i="3"/>
  <c r="O4" i="3"/>
  <c r="S36" i="2"/>
  <c r="T36" i="2"/>
  <c r="U36" i="2" s="1"/>
  <c r="R36" i="2"/>
  <c r="N36" i="2"/>
  <c r="M36" i="2"/>
  <c r="O36" i="2" s="1"/>
  <c r="P36" i="2" s="1"/>
  <c r="S35" i="2"/>
  <c r="R35" i="2"/>
  <c r="N35" i="2"/>
  <c r="O35" i="2"/>
  <c r="P35" i="2" s="1"/>
  <c r="M35" i="2"/>
  <c r="S34" i="2"/>
  <c r="T34" i="2"/>
  <c r="U34" i="2" s="1"/>
  <c r="R34" i="2"/>
  <c r="N34" i="2"/>
  <c r="M34" i="2"/>
  <c r="S33" i="2"/>
  <c r="R33" i="2"/>
  <c r="N33" i="2"/>
  <c r="O33" i="2" s="1"/>
  <c r="P33" i="2" s="1"/>
  <c r="M33" i="2"/>
  <c r="S32" i="2"/>
  <c r="T32" i="2"/>
  <c r="U32" i="2" s="1"/>
  <c r="R32" i="2"/>
  <c r="N32" i="2"/>
  <c r="M32" i="2"/>
  <c r="S31" i="2"/>
  <c r="R31" i="2"/>
  <c r="N31" i="2"/>
  <c r="O31" i="2" s="1"/>
  <c r="P31" i="2" s="1"/>
  <c r="M31" i="2"/>
  <c r="S30" i="2"/>
  <c r="T30" i="2"/>
  <c r="U30" i="2" s="1"/>
  <c r="R30" i="2"/>
  <c r="N30" i="2"/>
  <c r="M30" i="2"/>
  <c r="S29" i="2"/>
  <c r="R29" i="2"/>
  <c r="N29" i="2"/>
  <c r="O29" i="2" s="1"/>
  <c r="P29" i="2" s="1"/>
  <c r="M29" i="2"/>
  <c r="S28" i="2"/>
  <c r="T28" i="2"/>
  <c r="U28" i="2" s="1"/>
  <c r="R28" i="2"/>
  <c r="N28" i="2"/>
  <c r="M28" i="2"/>
  <c r="S27" i="2"/>
  <c r="R27" i="2"/>
  <c r="N27" i="2"/>
  <c r="O27" i="2" s="1"/>
  <c r="P27" i="2" s="1"/>
  <c r="M27" i="2"/>
  <c r="S26" i="2"/>
  <c r="T26" i="2"/>
  <c r="U26" i="2" s="1"/>
  <c r="R26" i="2"/>
  <c r="N26" i="2"/>
  <c r="M26" i="2"/>
  <c r="S25" i="2"/>
  <c r="R25" i="2"/>
  <c r="N25" i="2"/>
  <c r="O25" i="2" s="1"/>
  <c r="P25" i="2" s="1"/>
  <c r="M25" i="2"/>
  <c r="S24" i="2"/>
  <c r="T24" i="2"/>
  <c r="U24" i="2" s="1"/>
  <c r="R24" i="2"/>
  <c r="N24" i="2"/>
  <c r="M24" i="2"/>
  <c r="S23" i="2"/>
  <c r="R23" i="2"/>
  <c r="N23" i="2"/>
  <c r="O23" i="2" s="1"/>
  <c r="P23" i="2" s="1"/>
  <c r="M23" i="2"/>
  <c r="S22" i="2"/>
  <c r="T22" i="2"/>
  <c r="U22" i="2" s="1"/>
  <c r="R22" i="2"/>
  <c r="N22" i="2"/>
  <c r="M22" i="2"/>
  <c r="S21" i="2"/>
  <c r="R21" i="2"/>
  <c r="N21" i="2"/>
  <c r="O21" i="2" s="1"/>
  <c r="P21" i="2" s="1"/>
  <c r="M21" i="2"/>
  <c r="S20" i="2"/>
  <c r="T20" i="2"/>
  <c r="U20" i="2" s="1"/>
  <c r="R20" i="2"/>
  <c r="N20" i="2"/>
  <c r="M20" i="2"/>
  <c r="S19" i="2"/>
  <c r="R19" i="2"/>
  <c r="N19" i="2"/>
  <c r="O19" i="2" s="1"/>
  <c r="P19" i="2" s="1"/>
  <c r="M19" i="2"/>
  <c r="S18" i="2"/>
  <c r="T18" i="2"/>
  <c r="U18" i="2" s="1"/>
  <c r="R18" i="2"/>
  <c r="N18" i="2"/>
  <c r="M18" i="2"/>
  <c r="S17" i="2"/>
  <c r="R17" i="2"/>
  <c r="N17" i="2"/>
  <c r="O17" i="2" s="1"/>
  <c r="P17" i="2" s="1"/>
  <c r="M17" i="2"/>
  <c r="S16" i="2"/>
  <c r="T16" i="2"/>
  <c r="U16" i="2" s="1"/>
  <c r="R16" i="2"/>
  <c r="N16" i="2"/>
  <c r="M16" i="2"/>
  <c r="S15" i="2"/>
  <c r="R15" i="2"/>
  <c r="N15" i="2"/>
  <c r="O15" i="2" s="1"/>
  <c r="P15" i="2" s="1"/>
  <c r="M15" i="2"/>
  <c r="S14" i="2"/>
  <c r="T14" i="2"/>
  <c r="U14" i="2" s="1"/>
  <c r="R14" i="2"/>
  <c r="N14" i="2"/>
  <c r="M14" i="2"/>
  <c r="S13" i="2"/>
  <c r="R13" i="2"/>
  <c r="N13" i="2"/>
  <c r="O13" i="2" s="1"/>
  <c r="P13" i="2" s="1"/>
  <c r="M13" i="2"/>
  <c r="S12" i="2"/>
  <c r="T12" i="2"/>
  <c r="U12" i="2" s="1"/>
  <c r="R12" i="2"/>
  <c r="N12" i="2"/>
  <c r="M12" i="2"/>
  <c r="S11" i="2"/>
  <c r="R11" i="2"/>
  <c r="N11" i="2"/>
  <c r="O11" i="2" s="1"/>
  <c r="P11" i="2" s="1"/>
  <c r="M11" i="2"/>
  <c r="S10" i="2"/>
  <c r="T10" i="2"/>
  <c r="U10" i="2" s="1"/>
  <c r="R10" i="2"/>
  <c r="N10" i="2"/>
  <c r="M10" i="2"/>
  <c r="S9" i="2"/>
  <c r="R9" i="2"/>
  <c r="N9" i="2"/>
  <c r="O9" i="2" s="1"/>
  <c r="P9" i="2" s="1"/>
  <c r="M9" i="2"/>
  <c r="S8" i="2"/>
  <c r="T8" i="2"/>
  <c r="U8" i="2" s="1"/>
  <c r="R8" i="2"/>
  <c r="N8" i="2"/>
  <c r="M8" i="2"/>
  <c r="S7" i="2"/>
  <c r="R7" i="2"/>
  <c r="N7" i="2"/>
  <c r="O7" i="2" s="1"/>
  <c r="P7" i="2" s="1"/>
  <c r="M7" i="2"/>
  <c r="S6" i="2"/>
  <c r="T6" i="2"/>
  <c r="U6" i="2" s="1"/>
  <c r="R6" i="2"/>
  <c r="N6" i="2"/>
  <c r="M6" i="2"/>
  <c r="S5" i="2"/>
  <c r="R5" i="2"/>
  <c r="N5" i="2"/>
  <c r="O5" i="2" s="1"/>
  <c r="P5" i="2" s="1"/>
  <c r="M5" i="2"/>
  <c r="S4" i="2"/>
  <c r="T4" i="2"/>
  <c r="U4" i="2" s="1"/>
  <c r="R4" i="2"/>
  <c r="N4" i="2"/>
  <c r="M4" i="2"/>
  <c r="S43" i="1"/>
  <c r="T43" i="1"/>
  <c r="U43" i="1"/>
  <c r="R43" i="1"/>
  <c r="S42" i="1"/>
  <c r="R42" i="1"/>
  <c r="S41" i="1"/>
  <c r="T41" i="1"/>
  <c r="U41" i="1"/>
  <c r="R41" i="1"/>
  <c r="S40" i="1"/>
  <c r="R40" i="1"/>
  <c r="S39" i="1"/>
  <c r="T39" i="1"/>
  <c r="U39" i="1"/>
  <c r="R39" i="1"/>
  <c r="S38" i="1"/>
  <c r="R38" i="1"/>
  <c r="S37" i="1"/>
  <c r="T37" i="1"/>
  <c r="U37" i="1"/>
  <c r="R37" i="1"/>
  <c r="S36" i="1"/>
  <c r="R36" i="1"/>
  <c r="S35" i="1"/>
  <c r="T35" i="1"/>
  <c r="U35" i="1"/>
  <c r="R35" i="1"/>
  <c r="S33" i="1"/>
  <c r="R33" i="1"/>
  <c r="S32" i="1"/>
  <c r="T32" i="1"/>
  <c r="U32" i="1"/>
  <c r="R32" i="1"/>
  <c r="S31" i="1"/>
  <c r="R31" i="1"/>
  <c r="S30" i="1"/>
  <c r="T30" i="1"/>
  <c r="U30" i="1"/>
  <c r="R30" i="1"/>
  <c r="S29" i="1"/>
  <c r="R29" i="1"/>
  <c r="S28" i="1"/>
  <c r="T28" i="1"/>
  <c r="U28" i="1"/>
  <c r="R28" i="1"/>
  <c r="S27" i="1"/>
  <c r="R27" i="1"/>
  <c r="S26" i="1"/>
  <c r="T26" i="1"/>
  <c r="U26" i="1"/>
  <c r="R26" i="1"/>
  <c r="S25" i="1"/>
  <c r="R25" i="1"/>
  <c r="S24" i="1"/>
  <c r="T24" i="1"/>
  <c r="U24" i="1"/>
  <c r="R24" i="1"/>
  <c r="S21" i="1"/>
  <c r="T21" i="1"/>
  <c r="U21" i="1"/>
  <c r="R21" i="1"/>
  <c r="S19" i="1"/>
  <c r="R19" i="1"/>
  <c r="S16" i="1"/>
  <c r="T16" i="1"/>
  <c r="U16" i="1"/>
  <c r="R16" i="1"/>
  <c r="S13" i="1"/>
  <c r="R13" i="1"/>
  <c r="S12" i="1"/>
  <c r="T12" i="1"/>
  <c r="U12" i="1"/>
  <c r="R12" i="1"/>
  <c r="S11" i="1"/>
  <c r="R11" i="1"/>
  <c r="S10" i="1"/>
  <c r="T10" i="1"/>
  <c r="U10" i="1"/>
  <c r="R10" i="1"/>
  <c r="R8" i="1"/>
  <c r="S6" i="1"/>
  <c r="T6" i="1" s="1"/>
  <c r="U6" i="1" s="1"/>
  <c r="R6" i="1"/>
  <c r="T5" i="1"/>
  <c r="U5" i="1"/>
  <c r="S5" i="1"/>
  <c r="R5" i="1"/>
  <c r="O29" i="1"/>
  <c r="P29" i="1"/>
  <c r="N43" i="1"/>
  <c r="O43" i="1"/>
  <c r="P43" i="1"/>
  <c r="M43" i="1"/>
  <c r="N42" i="1"/>
  <c r="O42" i="1"/>
  <c r="P42" i="1"/>
  <c r="M42" i="1"/>
  <c r="N41" i="1"/>
  <c r="O41" i="1"/>
  <c r="P41" i="1"/>
  <c r="M41" i="1"/>
  <c r="N40" i="1"/>
  <c r="O40" i="1"/>
  <c r="P40" i="1"/>
  <c r="M40" i="1"/>
  <c r="N39" i="1"/>
  <c r="O39" i="1"/>
  <c r="P39" i="1"/>
  <c r="M39" i="1"/>
  <c r="N38" i="1"/>
  <c r="O38" i="1"/>
  <c r="P38" i="1"/>
  <c r="M38" i="1"/>
  <c r="N37" i="1"/>
  <c r="O37" i="1"/>
  <c r="P37" i="1"/>
  <c r="M37" i="1"/>
  <c r="N36" i="1"/>
  <c r="O36" i="1"/>
  <c r="P36" i="1"/>
  <c r="M36" i="1"/>
  <c r="N35" i="1"/>
  <c r="O35" i="1"/>
  <c r="P35" i="1"/>
  <c r="M35" i="1"/>
  <c r="N33" i="1"/>
  <c r="O33" i="1"/>
  <c r="P33" i="1"/>
  <c r="M33" i="1"/>
  <c r="N32" i="1"/>
  <c r="O32" i="1"/>
  <c r="P32" i="1"/>
  <c r="M32" i="1"/>
  <c r="N31" i="1"/>
  <c r="O31" i="1"/>
  <c r="P31" i="1"/>
  <c r="M31" i="1"/>
  <c r="N30" i="1"/>
  <c r="O30" i="1"/>
  <c r="P30" i="1"/>
  <c r="M30" i="1"/>
  <c r="N29" i="1"/>
  <c r="M29" i="1"/>
  <c r="N28" i="1"/>
  <c r="O28" i="1"/>
  <c r="P28" i="1"/>
  <c r="M28" i="1"/>
  <c r="N27" i="1"/>
  <c r="O27" i="1"/>
  <c r="P27" i="1"/>
  <c r="M27" i="1"/>
  <c r="N26" i="1"/>
  <c r="O26" i="1"/>
  <c r="P26" i="1"/>
  <c r="M26" i="1"/>
  <c r="N25" i="1"/>
  <c r="O25" i="1"/>
  <c r="P25" i="1"/>
  <c r="M25" i="1"/>
  <c r="N24" i="1"/>
  <c r="O24" i="1"/>
  <c r="P24" i="1"/>
  <c r="M24" i="1"/>
  <c r="N21" i="1"/>
  <c r="O21" i="1"/>
  <c r="P21" i="1"/>
  <c r="M21" i="1"/>
  <c r="N19" i="1"/>
  <c r="O19" i="1"/>
  <c r="P19" i="1"/>
  <c r="M19" i="1"/>
  <c r="N16" i="1"/>
  <c r="O16" i="1"/>
  <c r="P16" i="1"/>
  <c r="M16" i="1"/>
  <c r="N13" i="1"/>
  <c r="O13" i="1"/>
  <c r="P13" i="1"/>
  <c r="M13" i="1"/>
  <c r="N12" i="1"/>
  <c r="O12" i="1"/>
  <c r="P12" i="1"/>
  <c r="M12" i="1"/>
  <c r="N11" i="1"/>
  <c r="O11" i="1"/>
  <c r="P11" i="1"/>
  <c r="M11" i="1"/>
  <c r="N10" i="1"/>
  <c r="N14" i="1"/>
  <c r="M10" i="1"/>
  <c r="M14" i="1"/>
  <c r="N8" i="1"/>
  <c r="O8" i="1"/>
  <c r="P8" i="1"/>
  <c r="M8" i="1"/>
  <c r="N6" i="1"/>
  <c r="O6" i="1"/>
  <c r="P6" i="1" s="1"/>
  <c r="M6" i="1"/>
  <c r="N5" i="1"/>
  <c r="O5" i="1"/>
  <c r="P5" i="1"/>
  <c r="M5" i="1"/>
  <c r="C22" i="1"/>
  <c r="D22" i="1"/>
  <c r="E22" i="1"/>
  <c r="F22" i="1"/>
  <c r="M22" i="1"/>
  <c r="G22" i="1"/>
  <c r="R22" i="1"/>
  <c r="H22" i="1"/>
  <c r="S22" i="1"/>
  <c r="I22" i="1"/>
  <c r="J22" i="1"/>
  <c r="N22" i="1"/>
  <c r="O22" i="1"/>
  <c r="P22" i="1"/>
  <c r="K22" i="1"/>
  <c r="C17" i="1"/>
  <c r="D17" i="1"/>
  <c r="E17" i="1"/>
  <c r="F17" i="1"/>
  <c r="G17" i="1"/>
  <c r="H17" i="1"/>
  <c r="I17" i="1"/>
  <c r="J17" i="1"/>
  <c r="K17" i="1"/>
  <c r="C14" i="1"/>
  <c r="D14" i="1"/>
  <c r="E14" i="1"/>
  <c r="F14" i="1"/>
  <c r="G14" i="1"/>
  <c r="H14" i="1"/>
  <c r="I14" i="1"/>
  <c r="J14" i="1"/>
  <c r="K14" i="1"/>
  <c r="T22" i="1"/>
  <c r="U22" i="1"/>
  <c r="O10" i="1"/>
  <c r="P10" i="1"/>
  <c r="R7" i="1"/>
  <c r="T8" i="1"/>
  <c r="U8" i="1"/>
  <c r="T11" i="1"/>
  <c r="U11" i="1"/>
  <c r="T13" i="1"/>
  <c r="U13" i="1"/>
  <c r="T19" i="1"/>
  <c r="U19" i="1"/>
  <c r="T25" i="1"/>
  <c r="U25" i="1"/>
  <c r="T27" i="1"/>
  <c r="U27" i="1"/>
  <c r="T29" i="1"/>
  <c r="U29" i="1"/>
  <c r="T31" i="1"/>
  <c r="U31" i="1"/>
  <c r="T33" i="1"/>
  <c r="U33" i="1"/>
  <c r="T36" i="1"/>
  <c r="U36" i="1"/>
  <c r="T38" i="1"/>
  <c r="U38" i="1"/>
  <c r="T40" i="1"/>
  <c r="U40" i="1"/>
  <c r="T42" i="1"/>
  <c r="U42" i="1"/>
  <c r="S7" i="1"/>
  <c r="R14" i="1"/>
  <c r="Q15" i="11"/>
  <c r="Q36" i="11"/>
  <c r="Q17" i="11"/>
  <c r="Q19" i="11"/>
  <c r="Q23" i="11"/>
  <c r="Q27" i="11"/>
  <c r="Q31" i="11"/>
  <c r="Q7" i="11"/>
  <c r="Q8" i="11"/>
  <c r="Q35" i="11"/>
  <c r="Q16" i="11"/>
  <c r="Q20" i="11"/>
  <c r="Q24" i="11"/>
  <c r="Q26" i="11"/>
  <c r="Q10" i="11"/>
  <c r="Q33" i="11"/>
  <c r="Q9" i="11"/>
  <c r="Q11" i="11"/>
  <c r="Q5" i="11"/>
  <c r="Q12" i="11"/>
  <c r="Q14" i="11"/>
  <c r="Q21" i="11"/>
  <c r="Q28" i="11"/>
  <c r="Q30" i="11"/>
  <c r="Q18" i="11"/>
  <c r="Q25" i="11"/>
  <c r="Q32" i="11"/>
  <c r="Q34" i="11"/>
  <c r="Q4" i="11"/>
  <c r="Q6" i="11"/>
  <c r="Q13" i="11"/>
  <c r="Q22" i="11"/>
  <c r="Q29" i="11"/>
  <c r="O19" i="5"/>
  <c r="O27" i="5"/>
  <c r="O35" i="5"/>
  <c r="N33" i="5"/>
  <c r="N35" i="5"/>
  <c r="N36" i="5"/>
  <c r="O5" i="5"/>
  <c r="N20" i="5"/>
  <c r="O4" i="5"/>
  <c r="O11" i="5"/>
  <c r="O15" i="5"/>
  <c r="N18" i="5"/>
  <c r="O20" i="5"/>
  <c r="O21" i="5"/>
  <c r="N28" i="5"/>
  <c r="N17" i="5"/>
  <c r="N12" i="5"/>
  <c r="O7" i="5"/>
  <c r="N10" i="5"/>
  <c r="O12" i="5"/>
  <c r="O13" i="5"/>
  <c r="N16" i="5"/>
  <c r="N19" i="5"/>
  <c r="O23" i="5"/>
  <c r="N26" i="5"/>
  <c r="O28" i="5"/>
  <c r="O29" i="5"/>
  <c r="N32" i="5"/>
  <c r="N9" i="5"/>
  <c r="N25" i="5"/>
  <c r="N8" i="5"/>
  <c r="N11" i="5"/>
  <c r="N24" i="5"/>
  <c r="N27" i="5"/>
  <c r="O31" i="5"/>
  <c r="N6" i="5"/>
  <c r="O8" i="5"/>
  <c r="O9" i="5"/>
  <c r="N14" i="5"/>
  <c r="O16" i="5"/>
  <c r="O17" i="5"/>
  <c r="N22" i="5"/>
  <c r="O24" i="5"/>
  <c r="O25" i="5"/>
  <c r="N30" i="5"/>
  <c r="O32" i="5"/>
  <c r="O33" i="5"/>
  <c r="N5" i="5"/>
  <c r="N13" i="5"/>
  <c r="N21" i="5"/>
  <c r="N29" i="5"/>
  <c r="N4" i="5"/>
  <c r="N7" i="5"/>
  <c r="N15" i="5"/>
  <c r="N23" i="5"/>
  <c r="N31" i="5"/>
  <c r="N34" i="5"/>
  <c r="O36" i="5"/>
  <c r="O6" i="5"/>
  <c r="O10" i="5"/>
  <c r="O14" i="5"/>
  <c r="O18" i="5"/>
  <c r="O26" i="5"/>
  <c r="O30" i="5"/>
  <c r="O34" i="5"/>
  <c r="R24" i="4"/>
  <c r="R25" i="4"/>
  <c r="R28" i="4"/>
  <c r="R29" i="4"/>
  <c r="L26" i="3"/>
  <c r="R28" i="3"/>
  <c r="L31" i="3"/>
  <c r="R32" i="3"/>
  <c r="Q38" i="3"/>
  <c r="L40" i="3"/>
  <c r="R41" i="3"/>
  <c r="Q42" i="3"/>
  <c r="L28" i="3"/>
  <c r="R29" i="3"/>
  <c r="L32" i="3"/>
  <c r="R33" i="3"/>
  <c r="L37" i="3"/>
  <c r="L41" i="3"/>
  <c r="R35" i="3"/>
  <c r="Q37" i="3"/>
  <c r="S14" i="1"/>
  <c r="T14" i="1"/>
  <c r="U14" i="1"/>
  <c r="O14" i="1"/>
  <c r="P14" i="1"/>
  <c r="O4" i="2" l="1"/>
  <c r="P4" i="2" s="1"/>
  <c r="T5" i="2"/>
  <c r="U5" i="2" s="1"/>
  <c r="O8" i="2"/>
  <c r="P8" i="2" s="1"/>
  <c r="T9" i="2"/>
  <c r="U9" i="2" s="1"/>
  <c r="O12" i="2"/>
  <c r="P12" i="2" s="1"/>
  <c r="T13" i="2"/>
  <c r="U13" i="2" s="1"/>
  <c r="O16" i="2"/>
  <c r="P16" i="2" s="1"/>
  <c r="T17" i="2"/>
  <c r="U17" i="2" s="1"/>
  <c r="O20" i="2"/>
  <c r="P20" i="2" s="1"/>
  <c r="T21" i="2"/>
  <c r="U21" i="2" s="1"/>
  <c r="O24" i="2"/>
  <c r="P24" i="2" s="1"/>
  <c r="T25" i="2"/>
  <c r="U25" i="2" s="1"/>
  <c r="O28" i="2"/>
  <c r="P28" i="2" s="1"/>
  <c r="T29" i="2"/>
  <c r="U29" i="2" s="1"/>
  <c r="O32" i="2"/>
  <c r="P32" i="2" s="1"/>
  <c r="T33" i="2"/>
  <c r="U33" i="2" s="1"/>
  <c r="O6" i="2"/>
  <c r="P6" i="2" s="1"/>
  <c r="T7" i="2"/>
  <c r="U7" i="2" s="1"/>
  <c r="O10" i="2"/>
  <c r="P10" i="2" s="1"/>
  <c r="T11" i="2"/>
  <c r="U11" i="2" s="1"/>
  <c r="O14" i="2"/>
  <c r="P14" i="2" s="1"/>
  <c r="T15" i="2"/>
  <c r="U15" i="2" s="1"/>
  <c r="O18" i="2"/>
  <c r="P18" i="2" s="1"/>
  <c r="T19" i="2"/>
  <c r="U19" i="2" s="1"/>
  <c r="O22" i="2"/>
  <c r="P22" i="2" s="1"/>
  <c r="T23" i="2"/>
  <c r="U23" i="2" s="1"/>
  <c r="O26" i="2"/>
  <c r="P26" i="2" s="1"/>
  <c r="T27" i="2"/>
  <c r="U27" i="2" s="1"/>
  <c r="O30" i="2"/>
  <c r="P30" i="2" s="1"/>
  <c r="T31" i="2"/>
  <c r="U31" i="2" s="1"/>
  <c r="O34" i="2"/>
  <c r="P34" i="2" s="1"/>
  <c r="T35" i="2"/>
  <c r="U35" i="2" s="1"/>
</calcChain>
</file>

<file path=xl/sharedStrings.xml><?xml version="1.0" encoding="utf-8"?>
<sst xmlns="http://schemas.openxmlformats.org/spreadsheetml/2006/main" count="1107" uniqueCount="287">
  <si>
    <t>Applications</t>
  </si>
  <si>
    <t>Assessments</t>
  </si>
  <si>
    <t>Intentionality Decisions</t>
  </si>
  <si>
    <t>Outcomes (all cases)</t>
  </si>
  <si>
    <t>Table 2: Applications by local authority</t>
  </si>
  <si>
    <t>Aberdeen City</t>
  </si>
  <si>
    <t>Aberdeenshire</t>
  </si>
  <si>
    <t>Angus</t>
  </si>
  <si>
    <t>Argyll &amp; Bute</t>
  </si>
  <si>
    <t>Clackmannanshire</t>
  </si>
  <si>
    <t>Dumfries &amp; Galloway</t>
  </si>
  <si>
    <t>Dundee City</t>
  </si>
  <si>
    <t>East Ayrshire</t>
  </si>
  <si>
    <t>East Dunbartonshire</t>
  </si>
  <si>
    <t>East Lothian</t>
  </si>
  <si>
    <t>East Renfrewshire</t>
  </si>
  <si>
    <t>Edinburgh</t>
  </si>
  <si>
    <t>Eilean Siar</t>
  </si>
  <si>
    <t>Falkirk</t>
  </si>
  <si>
    <t>Fife</t>
  </si>
  <si>
    <t>Glasgow City</t>
  </si>
  <si>
    <t>Highland</t>
  </si>
  <si>
    <t>Inverclyde</t>
  </si>
  <si>
    <t>Midlothian</t>
  </si>
  <si>
    <t>Moray</t>
  </si>
  <si>
    <t>North Ayrshire</t>
  </si>
  <si>
    <t>North Lanarkshire</t>
  </si>
  <si>
    <t>Orkney</t>
  </si>
  <si>
    <t>Perth &amp; Kinross</t>
  </si>
  <si>
    <t>Renfrewshire</t>
  </si>
  <si>
    <t>Scottish Borders</t>
  </si>
  <si>
    <t>Shetland</t>
  </si>
  <si>
    <t>South Ayrshire</t>
  </si>
  <si>
    <t>South Lanarkshire</t>
  </si>
  <si>
    <t>Stirling</t>
  </si>
  <si>
    <t>West Dunbartonshire</t>
  </si>
  <si>
    <t>West Lothian</t>
  </si>
  <si>
    <t>Termination of tenancy / mortgage due to rent arrears / default on payments</t>
  </si>
  <si>
    <t>Other action by landlord resulting in the termination of the tenancy</t>
  </si>
  <si>
    <t>Applicant terminated secure accommodation</t>
  </si>
  <si>
    <t>Loss of service / tied accommodation</t>
  </si>
  <si>
    <t>Discharge from prison / hospital / care / other institution</t>
  </si>
  <si>
    <t>Forced division and sale of matrimonial home</t>
  </si>
  <si>
    <t>Other reason for loss of accommodation</t>
  </si>
  <si>
    <t>Dispute within household: violent or abusive</t>
  </si>
  <si>
    <t>Dispute within household / relationship breakdown: non-violent</t>
  </si>
  <si>
    <t>Fleeing non-domestic violence</t>
  </si>
  <si>
    <t>Harassment</t>
  </si>
  <si>
    <t>Overcrowding</t>
  </si>
  <si>
    <t>Asked to leave</t>
  </si>
  <si>
    <t>Other reason for leaving accommodation / household</t>
  </si>
  <si>
    <t>Total (ALL)</t>
  </si>
  <si>
    <t>Physical health reasons</t>
  </si>
  <si>
    <t>Mental health reasons</t>
  </si>
  <si>
    <t>Unmet need for support from housing / social work / health services</t>
  </si>
  <si>
    <t>Lack of support from friends / family</t>
  </si>
  <si>
    <t>Difficulties managing on own</t>
  </si>
  <si>
    <t>Drug / alcohol dependency</t>
  </si>
  <si>
    <t>Criminal / anti-social behaviour</t>
  </si>
  <si>
    <t>Refused</t>
  </si>
  <si>
    <t>All applications completing this question</t>
  </si>
  <si>
    <t>Total</t>
  </si>
  <si>
    <t>Number</t>
  </si>
  <si>
    <t>Local authority furnished</t>
  </si>
  <si>
    <t>Local authority other</t>
  </si>
  <si>
    <t>Housing association</t>
  </si>
  <si>
    <t>Hostel: Local authority</t>
  </si>
  <si>
    <t>Hostel: Other</t>
  </si>
  <si>
    <t>Bed &amp; Breakfast</t>
  </si>
  <si>
    <t>Womens refuge</t>
  </si>
  <si>
    <t>Other</t>
  </si>
  <si>
    <t>Scotland</t>
  </si>
  <si>
    <t>Table 1:  Applications, assessments and cases closed</t>
  </si>
  <si>
    <t>Of which:-</t>
  </si>
  <si>
    <t>Cases closed</t>
  </si>
  <si>
    <t>Outcomes for those where contact was maintained                                 (unintentionally homeless cases only)</t>
  </si>
  <si>
    <t>Applications following from a Housing Options approach</t>
  </si>
  <si>
    <t>Proportion of homeless applications where a Housing Options approach made first</t>
  </si>
  <si>
    <t>Not homeless</t>
  </si>
  <si>
    <t>Lost contact before assessment, withdrew or was ineligible</t>
  </si>
  <si>
    <t>Homelessness resolved before assessment</t>
  </si>
  <si>
    <t>As a percentage of those assessed as homeless or threatened/ homeless or threatened (Note 1)</t>
  </si>
  <si>
    <t>Contact was lost either before assessment or between assessment and case closure, or No Duty Owed</t>
  </si>
  <si>
    <t>Contact was maintained until case closure</t>
  </si>
  <si>
    <t>Social rented tenancy</t>
  </si>
  <si>
    <t>Private rented tenancy</t>
  </si>
  <si>
    <t>Hostel etc.</t>
  </si>
  <si>
    <t>Returned to previous/ present accommodation</t>
  </si>
  <si>
    <t>Moved in with friends/ relatives</t>
  </si>
  <si>
    <t>Other known outcomes</t>
  </si>
  <si>
    <t>Outcome not known</t>
  </si>
  <si>
    <t>Lost Contact</t>
  </si>
  <si>
    <t>No Duty Owed (Note 2)</t>
  </si>
  <si>
    <t>Non-permanent accommodation (regulation 4) (Note 3)</t>
  </si>
  <si>
    <t>Note 1: The Priority Need test was abolished on the 31st December 2012.</t>
  </si>
  <si>
    <t>Note 2: No Duty Owed comprises: neither homeless or potentially homeless; applicant resolved homelessness or withdrew application prior to assessment decision; and, ineligible for assistance.</t>
  </si>
  <si>
    <t>Note 3: Non-permanent accommodation under regulation 4 of the Homeless Persons (Provision of Non-Permanent Accommodation) (Scotland) Regulations 2010.</t>
  </si>
  <si>
    <t>Quarterly summary</t>
  </si>
  <si>
    <t>July - Sept</t>
  </si>
  <si>
    <t>Oct-Dec</t>
  </si>
  <si>
    <t>Jan - March</t>
  </si>
  <si>
    <t>April-June</t>
  </si>
  <si>
    <t>Bi-Annual summary</t>
  </si>
  <si>
    <t>Change</t>
  </si>
  <si>
    <t xml:space="preserve">April to Sept </t>
  </si>
  <si>
    <t>number</t>
  </si>
  <si>
    <t>%</t>
  </si>
  <si>
    <t>Annual summary</t>
  </si>
  <si>
    <t>Year to end Sept</t>
  </si>
  <si>
    <t>Bi-annual summary</t>
  </si>
  <si>
    <t>Table 3a:  Technical reason for homelessness (number)</t>
  </si>
  <si>
    <t>All applications</t>
  </si>
  <si>
    <t>Reason accommodation is no longer available</t>
  </si>
  <si>
    <t>Emergency (fire, flood, storm, closing order, etc)</t>
  </si>
  <si>
    <t>Reason for having to leave accommodation/household</t>
  </si>
  <si>
    <t>Table 3b:  Technical reason for homelessness (percent)</t>
  </si>
  <si>
    <t>Table 4a:  Reasons for failing to maintain accommodation</t>
  </si>
  <si>
    <t>Financial difficulties / debt / unemployment</t>
  </si>
  <si>
    <t>Not to do with applicant household (e.g. landlord selling property, fire, circumstances of other persons sharing previous property, harassment by others etc</t>
  </si>
  <si>
    <t>Total applications</t>
  </si>
  <si>
    <t>Percentage completing this question</t>
  </si>
  <si>
    <t>Table 4b:  Reasons for failing to maintain accommodation (as percentage of all applications completing this question)</t>
  </si>
  <si>
    <t xml:space="preserve">Closed this quarter
(Note 1)
(A)
</t>
  </si>
  <si>
    <t xml:space="preserve">Assessed under the Housing Support regulations (note 2)
(B)
</t>
  </si>
  <si>
    <t xml:space="preserve">Support provided under the Housing Support regulations (note 3)
(C)
</t>
  </si>
  <si>
    <t xml:space="preserve">Proportion of those closed who were assessed
(B/A)
</t>
  </si>
  <si>
    <t xml:space="preserve">Proportion of those assessed who had support provided
(C/B)
</t>
  </si>
  <si>
    <t>Note 1: These are cases assessed as unintentionally homeless or threatened with homelessness and closed during the quarter.</t>
  </si>
  <si>
    <r>
      <t xml:space="preserve">Note 2: The duty to assess the need for housing support is relevant to every applicant assessed by the local authority as unintentionally homeless or threatened with homelessness </t>
    </r>
    <r>
      <rPr>
        <u/>
        <sz val="10"/>
        <rFont val="Arial"/>
        <family val="2"/>
      </rPr>
      <t>and</t>
    </r>
    <r>
      <rPr>
        <sz val="10"/>
        <rFont val="Arial"/>
        <family val="2"/>
      </rPr>
      <t xml:space="preserve"> who the local authority </t>
    </r>
    <r>
      <rPr>
        <u/>
        <sz val="10"/>
        <rFont val="Arial"/>
        <family val="2"/>
      </rPr>
      <t>has reason to believe</t>
    </r>
    <r>
      <rPr>
        <sz val="10"/>
        <rFont val="Arial"/>
        <family val="2"/>
      </rPr>
      <t xml:space="preserve"> would benefit from housing support services as prescribed in regulations (see paragraph 12, Part 1 of the following guidance).</t>
    </r>
  </si>
  <si>
    <t>http://www.scotland.gov.uk/Publications/2013/06/3279/2</t>
  </si>
  <si>
    <t>Note 3: The number of cases where housing support was provided following an assessment under the Housing Support Services (Homelessness)(Scotland) Regulations 2012.</t>
  </si>
  <si>
    <t>April to June - 2018</t>
  </si>
  <si>
    <t>July to Sept - 2018</t>
  </si>
  <si>
    <t>Apr to Sep 2018</t>
  </si>
  <si>
    <t>Table 8a:   Homeless households in temporary accommodation by type of accommodation</t>
  </si>
  <si>
    <t>Note: Other includes households in other accommodation not owned by the local authority, including mobile homes and caravans</t>
  </si>
  <si>
    <t>Table 8b:   Homeless households with children or a household member pregnant in temporary accommodation by type of accommodation</t>
  </si>
  <si>
    <t>Table 8c:   Number of children in homeless households in temporary accommodation by type of accommodation</t>
  </si>
  <si>
    <t>Comparing 30 Sept 2017 with 30 Sept 2018</t>
  </si>
  <si>
    <t>Table 9:  Homeless households in temporary accommodation</t>
  </si>
  <si>
    <t>Annual change</t>
  </si>
  <si>
    <t>Table 10:    Households with children or a household member pregnant in bed &amp; breakfast accommodation</t>
  </si>
  <si>
    <t>Table 11:    Number of households with children or household member pregnant in unsuitable temporary accommodation</t>
  </si>
  <si>
    <r>
      <rPr>
        <sz val="10"/>
        <rFont val="Arial"/>
        <family val="2"/>
      </rPr>
      <t xml:space="preserve">Note 1: Unsuitable accommodation is defined in the The Homeless Persons (Unsuitable Accommodation) (Scotland) Order 2014, found online at: </t>
    </r>
    <r>
      <rPr>
        <u/>
        <sz val="10"/>
        <color indexed="12"/>
        <rFont val="Arial"/>
        <family val="2"/>
      </rPr>
      <t>http://www.legislation.gov.uk/ssi/2014/243/made</t>
    </r>
  </si>
  <si>
    <t>Table 12:   Breaches of the unsuitable temporary accommodation order</t>
  </si>
  <si>
    <t>All</t>
  </si>
  <si>
    <t>Table 5:   Number of assessments and intentionality assessments by local authority area</t>
  </si>
  <si>
    <t>Number assessed as homeless
(note 1)</t>
  </si>
  <si>
    <t>Number assessed as intentionally homeless</t>
  </si>
  <si>
    <t>Proportion assessed as intentionally homeless</t>
  </si>
  <si>
    <t>Number assessed (note 1)</t>
  </si>
  <si>
    <t>Number intentional</t>
  </si>
  <si>
    <t>% of those assessed where intentionally homeless</t>
  </si>
  <si>
    <t>Apr to Jun 2018</t>
  </si>
  <si>
    <t>Jul toSept 2018</t>
  </si>
  <si>
    <t>Note 1: Homeless also includes households assessed as threatened with homelessness</t>
  </si>
  <si>
    <t>Note 2: All numbers are rounded to 5 for disclosure purposes</t>
  </si>
  <si>
    <t>All outcomes</t>
  </si>
  <si>
    <t>Local Authority (Notes 1,2)</t>
  </si>
  <si>
    <t xml:space="preserve">Registered Social Landlord (RSL) </t>
  </si>
  <si>
    <t>Private Rented Sector (Note 3)</t>
  </si>
  <si>
    <t>Settled</t>
  </si>
  <si>
    <t>(Number)</t>
  </si>
  <si>
    <t>Non-perm accomm.
Reg 4
(Note 4)</t>
  </si>
  <si>
    <t>Total Settled</t>
  </si>
  <si>
    <t>(%)</t>
  </si>
  <si>
    <t>1 April to 30 September 2018</t>
  </si>
  <si>
    <t xml:space="preserve">Found online at: http://www.gov.scot/Topics/Statistics/Browse/Housing-Regeneration/RefTables </t>
  </si>
  <si>
    <t>Contents</t>
  </si>
  <si>
    <t>Links to Table</t>
  </si>
  <si>
    <t>Temporary Accommodation</t>
  </si>
  <si>
    <t>Note 1: Argyll &amp; Bute, Dumfries &amp; Galloway, Eilean Siar, Glasgow City, Inverclyde and Scottish Borders are stock transfer authorities.</t>
  </si>
  <si>
    <t>http://www.scotland.gov.uk/Topics/Statistics/Browse/Housing-Regeneration/HSfS/Stock</t>
  </si>
  <si>
    <t>Note 2: Scottish Borders transferred its stock to Registered Social Landlords (RSLs)  in 2003.</t>
  </si>
  <si>
    <t>Note 3: Private Rented Sector includes assured tenancy and short assured tenancy under regulation 5 of the Homeless Persons (Provision of Non-Permanent Accommodation) (Scotland) Regulations 2010.</t>
  </si>
  <si>
    <t>Note 4: Non-permanent accommodation under regulation 4 of the Homeless Persons (Provision of Non-Permanent Accommodation) (Scotland) Regulations 2010.</t>
  </si>
  <si>
    <t>Note 5: All numbers are rounded to 5 for disclosure purposes</t>
  </si>
  <si>
    <t xml:space="preserve">Based on a count of unique households entering temporary accommodation in a given year (based on entry date of first placement) </t>
  </si>
  <si>
    <t>and unique households exiting temporary accommodation in a given year (based on date of last closed placement)</t>
  </si>
  <si>
    <t xml:space="preserve">Households entering TA </t>
  </si>
  <si>
    <t xml:space="preserve">Households exiting TA </t>
  </si>
  <si>
    <t>Difference</t>
  </si>
  <si>
    <t xml:space="preserve">Scotland </t>
  </si>
  <si>
    <t>Highland**</t>
  </si>
  <si>
    <t>Figures are rounded to nearest 5 for disclosure purposes</t>
  </si>
  <si>
    <t xml:space="preserve">Notes on the data: </t>
  </si>
  <si>
    <t>**See 'data quality' tab at the end of this workbook to see how data quality has been assured.</t>
  </si>
  <si>
    <t>Households entering TA</t>
  </si>
  <si>
    <t xml:space="preserve">Households exiting TA </t>
  </si>
  <si>
    <t>Single Person</t>
  </si>
  <si>
    <t>Single Parent</t>
  </si>
  <si>
    <t>Couple</t>
  </si>
  <si>
    <t>Couple with Children</t>
  </si>
  <si>
    <t>Other with Children</t>
  </si>
  <si>
    <t>No HL1</t>
  </si>
  <si>
    <t>Note: 'Other' includes households with 2 adults that are not a couple or households with more than 2 adults.</t>
  </si>
  <si>
    <t>Note that information on household type is derived from the information on household type as at the time of the original homelessness application, and therefore may not reflect the actual composition of the household whilst in temporary accommodation</t>
  </si>
  <si>
    <t>Households exiting TA</t>
  </si>
  <si>
    <t>LA ordinary dwelling</t>
  </si>
  <si>
    <t>Housing Association/RSL dwelling</t>
  </si>
  <si>
    <t>Hostel - LA owned</t>
  </si>
  <si>
    <t>Hostel - RSL</t>
  </si>
  <si>
    <t>Hostel - Other</t>
  </si>
  <si>
    <t>Bed and Breakfast</t>
  </si>
  <si>
    <t>Womens Refuge</t>
  </si>
  <si>
    <t>Private Sector Lease</t>
  </si>
  <si>
    <t>Other placed by local authority</t>
  </si>
  <si>
    <t>Note: 'Other placed by local authority' includes all other propery not owned by the local authority, such as mobile homes, caravans or chalets.</t>
  </si>
  <si>
    <t>DIFFERENCE</t>
  </si>
  <si>
    <t>Household type as at the time of the homelessness application</t>
  </si>
  <si>
    <t>Figures are rounded to nearest 5 for disclosure protection purposes</t>
  </si>
  <si>
    <t>Also note that information on household type is derived from the information on household type as at the time of the original homelessness application, and therefore may not reflect the actual composition of the household whilst in temporary accommodation</t>
  </si>
  <si>
    <t>Column percentages:</t>
  </si>
  <si>
    <t>Row percentages:</t>
  </si>
  <si>
    <t>Figures are based on the average total duration of all individual placements within the same homelessness application, for TA cases that exited during the 6 months April to end September 2018</t>
  </si>
  <si>
    <t>Households exiting during 2017/18</t>
  </si>
  <si>
    <t>Average duration (days)</t>
  </si>
  <si>
    <t xml:space="preserve">Total </t>
  </si>
  <si>
    <t>Households with children</t>
  </si>
  <si>
    <t>Households without children</t>
  </si>
  <si>
    <t xml:space="preserve"> All household types</t>
  </si>
  <si>
    <t>Average for households with children</t>
  </si>
  <si>
    <t>Average for households without children</t>
  </si>
  <si>
    <t>A household can have multiple applications</t>
  </si>
  <si>
    <t>Quarter of offer</t>
  </si>
  <si>
    <t>&lt;4</t>
  </si>
  <si>
    <t>For disclosure purposes, figures in the table are rounded to the nearest 5, apart from 1,2 and 3, which are rounded to '&lt;4'.</t>
  </si>
  <si>
    <t>A household can have multiple placements</t>
  </si>
  <si>
    <t>Quarter of exit</t>
  </si>
  <si>
    <t>Table 13: Number of households entering and exiting temporary accommodation, by local authority during the 6 months April to end September 2018</t>
  </si>
  <si>
    <t>Table 14: Number of households entering and exiting temporary accommodation, by household type and local authority during the 6 months April to end September 2018</t>
  </si>
  <si>
    <t>Table 15: Number of households entering and exiting temporary accommodation, placement type and by local authority during the 6 months April to end September 2018</t>
  </si>
  <si>
    <t>Table 16: Number of households entering and exiting temporary accommodation, by household and placement type during the 6 months April to end September 2018</t>
  </si>
  <si>
    <t>Table 17: Average length of time (days) in temporary accommodation (across all placements) during the 6 months April to end September 2018</t>
  </si>
  <si>
    <t>Table 13: Number of households entering and exiting temporary accommodation</t>
  </si>
  <si>
    <t>Table 14: Number of households entering and exiting temporary accommodation</t>
  </si>
  <si>
    <t>Table 15: Number of households entering and exiting temporary accommodation</t>
  </si>
  <si>
    <t>Table 16: Number of households entering and exiting temporary accommodation</t>
  </si>
  <si>
    <t>Table 17: Average length of time in temporary accommodation</t>
  </si>
  <si>
    <t>Table 18: Number of applications that have not been offered temporary accommodation</t>
  </si>
  <si>
    <t>Table 19: Number of placements that have been in breach of the Unsuitable Accommodation Order</t>
  </si>
  <si>
    <t>Table 1: Applications, assessments and cases closed</t>
  </si>
  <si>
    <t>Table 2: Number of applications by local authority area</t>
  </si>
  <si>
    <t>Table 3a: Technical reason for homelessness (number)</t>
  </si>
  <si>
    <t>Table 3b: Technical reason for homelessness (percent)</t>
  </si>
  <si>
    <t>Table 4a: Reasons for failing to maintain accommodation</t>
  </si>
  <si>
    <t>Table 4b: Reasons for failing to maintain accommodation (as percentage of all applications completing this question)</t>
  </si>
  <si>
    <t>Table 5: Number of assessments and intentionality assessments by local authority area</t>
  </si>
  <si>
    <t>Table 6: Cases assessed as unintentionally homeless, securing settled accommodation and where contact was maintained to duty discharge</t>
  </si>
  <si>
    <t>Table 8a: Homeless households in temporary accommodation by type of accommodation</t>
  </si>
  <si>
    <t>Table 8b: Homeless households with children or a household member pregnant in temporary accommodation by type of accommodation</t>
  </si>
  <si>
    <t>Table 8c: Number of children in homeless households in temporary accommodation by type of accommodation</t>
  </si>
  <si>
    <t>Table 9: Homeless households in temporary accommodation</t>
  </si>
  <si>
    <t>Table 10: Households with children or a household member pregnant in bed &amp; breakfast accommodation</t>
  </si>
  <si>
    <t>Table 11: Number of households with children or household member pregnant in unsuitable temporary accommodation</t>
  </si>
  <si>
    <t>Table 12: Breaches of the unsuitable temporary accommodation order</t>
  </si>
  <si>
    <t>Table 6A:  Cases assessed as unintentionally homeless, securing settled accommodation and where contact was maintained to duty discharge</t>
  </si>
  <si>
    <t>Table 6B:  Cases assessed as unintentionally homeless, securing settled accommodation and where contact was maintained to duty discharge</t>
  </si>
  <si>
    <t xml:space="preserve">Closed between Apr to Sept 2018
(Note 1)
(A)
</t>
  </si>
  <si>
    <t>Homeless or threatened with homelessness (Note 1)</t>
  </si>
  <si>
    <t>Financial year of entry: 2018/2019 (April-September)</t>
  </si>
  <si>
    <t>Financial year of exit: 2018/2019 (April-September)</t>
  </si>
  <si>
    <t>Table 7:  Unintentionally homeless or threatened with homelessness assessed under Housing Support regulations</t>
  </si>
  <si>
    <t>Table 7: Unintentionally homeless or threatened with homelessness assessed under Housing Support regulations</t>
  </si>
  <si>
    <t>HOMELESSNESS IN SCOTLAND
Bi-annual update:  1 April to 30 September 2018</t>
  </si>
  <si>
    <t xml:space="preserve">HL2 - ALL </t>
  </si>
  <si>
    <t>HL3 - ALL</t>
  </si>
  <si>
    <t xml:space="preserve">Difference </t>
  </si>
  <si>
    <t>HL3 - ALL WITH HL1</t>
  </si>
  <si>
    <t xml:space="preserve">% </t>
  </si>
  <si>
    <t>There are two ways that HL3 data has been quality assured.</t>
  </si>
  <si>
    <t>Fife – the HL3 return includes the Fife council and PSP accommodation, whereas Fife council temporary accommodation only included on HL2.</t>
  </si>
  <si>
    <t>Orkney – Orkney have a number of HL3 cases that aren’t in their HL2 totals - cases which have not correctly been closed (an exit date provided).  Orkney  are assessing data accuracy for next quarter.</t>
  </si>
  <si>
    <t>Midlothian, Perth and Kinross – Historic cases which have been in temporary accommodation a while have not been included in the HL3 return as it has been phased in.  Total figures will align as the data collection continues.</t>
  </si>
  <si>
    <t>HL3 Data Quality: Households in Temporary Accommodation as at 30th September 2018</t>
  </si>
  <si>
    <t>Comparison with HL2 data as at 30th September</t>
  </si>
  <si>
    <t>Source: HL1, HL2 and HL3 as at 17th December 2018</t>
  </si>
  <si>
    <t>All households in TA as at 30 September 2018</t>
  </si>
  <si>
    <t xml:space="preserve">1) Snapshot HL2 figures at the end of a quarter have been compared to HL3 data configured to the same snapshot date.  Column B and column C compare the overall number of households in temporary accommodation as at the 30th September 2018.  Where local authorities have a large difference in total numbers (i.e. Fife, Glasgow, Highland), validation of these differences have been requested – see below for reasons given.  </t>
  </si>
  <si>
    <t xml:space="preserve">Highland - the majority are recently added historic cases that did not have their temporary accommodation ended on the system at the correct time, Highland Council are working to amend these and will be updated next quarter. </t>
  </si>
  <si>
    <t xml:space="preserve">2) All HL3 placements should have a corresponding and valid HL1 return, otherwise, household level information is not available.  All local authorities have a  high proportion of placements with a corresponding HL1, therefore, household level analysis has been possible (see column I).  </t>
  </si>
  <si>
    <t>HL3 Data Quality</t>
  </si>
  <si>
    <t>Glasgow – the HL3 return includes both Temporary and Interim Accommodation, whereas only temporary accommodation is included in the HL2, so the numbers will never match exactly. There are also a number of cases which need updated. Glasgow are working to amend these cases and these will be corrected in the following quarter’s submission</t>
  </si>
  <si>
    <t>Table 19: Number of placements that have been in breach of the Unsuitable Accommodation Order during April 2017 to end September 2018 (closed placements only)</t>
  </si>
  <si>
    <t xml:space="preserve">Table 18: Number of applications that have not been offered temporary accommodation during April 2017 to end September 2018 </t>
  </si>
  <si>
    <r>
      <t>Glasgow City</t>
    </r>
    <r>
      <rPr>
        <b/>
        <vertAlign val="superscript"/>
        <sz val="11"/>
        <color theme="1"/>
        <rFont val="Calibri"/>
        <family val="2"/>
        <scheme val="minor"/>
      </rPr>
      <t>1</t>
    </r>
  </si>
  <si>
    <r>
      <rPr>
        <vertAlign val="superscript"/>
        <sz val="11"/>
        <rFont val="Calibri"/>
        <family val="2"/>
        <scheme val="minor"/>
      </rPr>
      <t>1</t>
    </r>
    <r>
      <rPr>
        <sz val="11"/>
        <rFont val="Calibri"/>
        <family val="2"/>
        <scheme val="minor"/>
      </rPr>
      <t xml:space="preserve"> As a result of data quality concerns around the capture of all offers of temporary accommodation, all not accommodated cases from 1</t>
    </r>
    <r>
      <rPr>
        <vertAlign val="superscript"/>
        <sz val="11"/>
        <rFont val="Calibri"/>
        <family val="2"/>
        <scheme val="minor"/>
      </rPr>
      <t>st</t>
    </r>
    <r>
      <rPr>
        <sz val="11"/>
        <rFont val="Calibri"/>
        <family val="2"/>
        <scheme val="minor"/>
      </rPr>
      <t xml:space="preserve"> April 2018 are being reviewed by Glasgow City.  It is anticipated that this will result in a reduction in the reported number for Q1 and Q2 2018/19 when revised data is submitted.  The process for recording tenancy offers has also been reviewed and training is being undertaken.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</si>
</sst>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_-* #,##0_-;\-* #,##0_-;_-* &quot;-&quot;??_-;_-@_-"/>
    <numFmt numFmtId="166" formatCode="0.0"/>
    <numFmt numFmtId="167" formatCode="#,##0.0000_ ;\-#,##0.0000\ "/>
  </numFmts>
  <fonts count="23" x14ac:knownFonts="1">
    <font>
      <sz val="11"/>
      <color theme="1"/>
      <name val="Calibri"/>
      <family val="2"/>
      <scheme val="minor"/>
    </font>
    <font>
      <sz val="11"/>
      <color theme="1"/>
      <name val="Calibri"/>
      <family val="2"/>
      <scheme val="minor"/>
    </font>
    <font>
      <b/>
      <sz val="10"/>
      <name val="Arial"/>
      <family val="2"/>
    </font>
    <font>
      <sz val="10"/>
      <name val="Arial"/>
      <family val="2"/>
    </font>
    <font>
      <b/>
      <u/>
      <sz val="10"/>
      <name val="Arial"/>
      <family val="2"/>
    </font>
    <font>
      <sz val="10"/>
      <name val="Arial"/>
      <family val="2"/>
    </font>
    <font>
      <i/>
      <sz val="10"/>
      <name val="Arial"/>
      <family val="2"/>
    </font>
    <font>
      <u/>
      <sz val="10"/>
      <color indexed="12"/>
      <name val="Arial"/>
      <family val="2"/>
    </font>
    <font>
      <u/>
      <sz val="10"/>
      <name val="Arial"/>
      <family val="2"/>
    </font>
    <font>
      <b/>
      <sz val="12"/>
      <color theme="4"/>
      <name val="Arial"/>
      <family val="2"/>
    </font>
    <font>
      <b/>
      <sz val="10"/>
      <color indexed="12"/>
      <name val="Arial"/>
      <family val="2"/>
    </font>
    <font>
      <b/>
      <i/>
      <sz val="16"/>
      <color indexed="12"/>
      <name val="Times New Roman"/>
      <family val="1"/>
    </font>
    <font>
      <b/>
      <sz val="11"/>
      <color theme="1"/>
      <name val="Calibri"/>
      <family val="2"/>
      <scheme val="minor"/>
    </font>
    <font>
      <b/>
      <sz val="10"/>
      <color theme="1"/>
      <name val="Arial"/>
      <family val="2"/>
    </font>
    <font>
      <sz val="10"/>
      <color theme="1"/>
      <name val="Arial"/>
      <family val="2"/>
    </font>
    <font>
      <i/>
      <sz val="10"/>
      <color theme="1"/>
      <name val="Arial"/>
      <family val="2"/>
    </font>
    <font>
      <b/>
      <sz val="10"/>
      <color rgb="FFFF0000"/>
      <name val="Arial"/>
      <family val="2"/>
    </font>
    <font>
      <b/>
      <i/>
      <sz val="10"/>
      <color theme="1"/>
      <name val="Arial"/>
      <family val="2"/>
    </font>
    <font>
      <b/>
      <sz val="11"/>
      <color rgb="FFFF0000"/>
      <name val="Calibri"/>
      <family val="2"/>
      <scheme val="minor"/>
    </font>
    <font>
      <sz val="11"/>
      <color rgb="FFFF0000"/>
      <name val="Calibri"/>
      <family val="2"/>
      <scheme val="minor"/>
    </font>
    <font>
      <b/>
      <vertAlign val="superscript"/>
      <sz val="11"/>
      <color theme="1"/>
      <name val="Calibri"/>
      <family val="2"/>
      <scheme val="minor"/>
    </font>
    <font>
      <sz val="11"/>
      <name val="Calibri"/>
      <family val="2"/>
      <scheme val="minor"/>
    </font>
    <font>
      <vertAlign val="superscrip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cellStyleXfs>
  <cellXfs count="599">
    <xf numFmtId="0" fontId="0" fillId="0" borderId="0" xfId="0"/>
    <xf numFmtId="0" fontId="2" fillId="0" borderId="0" xfId="0" applyFont="1"/>
    <xf numFmtId="0" fontId="0" fillId="0" borderId="4" xfId="0" applyBorder="1"/>
    <xf numFmtId="0" fontId="0" fillId="0" borderId="5" xfId="0" applyBorder="1"/>
    <xf numFmtId="0" fontId="2" fillId="0" borderId="6" xfId="0" applyFont="1" applyBorder="1"/>
    <xf numFmtId="0" fontId="2" fillId="0" borderId="5" xfId="0" applyFont="1" applyBorder="1"/>
    <xf numFmtId="0" fontId="2" fillId="0" borderId="0" xfId="0" applyFont="1" applyBorder="1"/>
    <xf numFmtId="0" fontId="0" fillId="0" borderId="8" xfId="0" applyBorder="1"/>
    <xf numFmtId="0" fontId="0" fillId="0" borderId="9" xfId="0" applyBorder="1"/>
    <xf numFmtId="0" fontId="0" fillId="0" borderId="0" xfId="0" applyBorder="1"/>
    <xf numFmtId="0" fontId="3" fillId="0" borderId="0" xfId="0" applyFont="1" applyBorder="1" applyAlignment="1">
      <alignment wrapText="1"/>
    </xf>
    <xf numFmtId="0" fontId="0" fillId="0" borderId="10" xfId="0" applyBorder="1"/>
    <xf numFmtId="0" fontId="3" fillId="0" borderId="0" xfId="0" applyFont="1" applyBorder="1"/>
    <xf numFmtId="0" fontId="3" fillId="0" borderId="0" xfId="0" applyFont="1" applyFill="1" applyBorder="1"/>
    <xf numFmtId="0" fontId="3" fillId="0" borderId="10" xfId="0" applyFont="1" applyBorder="1" applyAlignment="1">
      <alignment wrapText="1"/>
    </xf>
    <xf numFmtId="0" fontId="4" fillId="0" borderId="10" xfId="0" applyFont="1" applyBorder="1"/>
    <xf numFmtId="0" fontId="3" fillId="0" borderId="10" xfId="0" applyFont="1" applyBorder="1"/>
    <xf numFmtId="0" fontId="3" fillId="0" borderId="9" xfId="0" applyFont="1" applyBorder="1"/>
    <xf numFmtId="0" fontId="3" fillId="0" borderId="0" xfId="0" applyFont="1" applyFill="1" applyBorder="1" applyAlignment="1">
      <alignment wrapText="1"/>
    </xf>
    <xf numFmtId="0" fontId="0" fillId="2" borderId="0" xfId="0" applyFill="1"/>
    <xf numFmtId="0" fontId="2" fillId="0" borderId="1" xfId="0" applyFont="1" applyBorder="1" applyAlignment="1">
      <alignment horizontal="center" vertical="top" wrapText="1"/>
    </xf>
    <xf numFmtId="0" fontId="5" fillId="0" borderId="0" xfId="0" applyFont="1"/>
    <xf numFmtId="0" fontId="2" fillId="0" borderId="0" xfId="0" applyFont="1" applyFill="1" applyBorder="1" applyAlignment="1">
      <alignment vertical="top" wrapText="1"/>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3" fontId="5" fillId="0" borderId="6" xfId="0" applyNumberFormat="1" applyFont="1" applyBorder="1"/>
    <xf numFmtId="3" fontId="5" fillId="0" borderId="10" xfId="0" applyNumberFormat="1" applyFont="1" applyBorder="1"/>
    <xf numFmtId="3" fontId="5" fillId="0" borderId="0" xfId="0" applyNumberFormat="1" applyFont="1" applyBorder="1"/>
    <xf numFmtId="3" fontId="5" fillId="0" borderId="8" xfId="0" applyNumberFormat="1" applyFont="1" applyBorder="1"/>
    <xf numFmtId="3" fontId="5" fillId="0" borderId="4" xfId="0" applyNumberFormat="1" applyFont="1" applyBorder="1"/>
    <xf numFmtId="165" fontId="0" fillId="0" borderId="14" xfId="1" applyNumberFormat="1" applyFont="1" applyBorder="1"/>
    <xf numFmtId="3" fontId="2" fillId="0" borderId="4" xfId="0" applyNumberFormat="1" applyFont="1" applyBorder="1"/>
    <xf numFmtId="3" fontId="2" fillId="0" borderId="13" xfId="0" applyNumberFormat="1" applyFont="1" applyBorder="1"/>
    <xf numFmtId="9" fontId="2" fillId="0" borderId="13" xfId="2" applyFont="1" applyBorder="1"/>
    <xf numFmtId="164" fontId="2" fillId="0" borderId="14" xfId="2" applyNumberFormat="1" applyFont="1" applyBorder="1"/>
    <xf numFmtId="3" fontId="5" fillId="0" borderId="10" xfId="0" applyNumberFormat="1" applyFont="1" applyFill="1" applyBorder="1"/>
    <xf numFmtId="3" fontId="5" fillId="0" borderId="0" xfId="0" applyNumberFormat="1" applyFont="1" applyFill="1" applyBorder="1"/>
    <xf numFmtId="3" fontId="0" fillId="0" borderId="6" xfId="0" applyNumberFormat="1" applyBorder="1"/>
    <xf numFmtId="3" fontId="0" fillId="0" borderId="12" xfId="0" applyNumberFormat="1" applyBorder="1"/>
    <xf numFmtId="9" fontId="0" fillId="0" borderId="12" xfId="2" applyFont="1" applyBorder="1"/>
    <xf numFmtId="9" fontId="0" fillId="0" borderId="10" xfId="2" applyFont="1" applyBorder="1"/>
    <xf numFmtId="9" fontId="0" fillId="0" borderId="6" xfId="2" applyFont="1" applyBorder="1"/>
    <xf numFmtId="9" fontId="5" fillId="0" borderId="0" xfId="2" applyFont="1" applyBorder="1"/>
    <xf numFmtId="165" fontId="5" fillId="0" borderId="6" xfId="1" applyNumberFormat="1" applyFont="1" applyBorder="1"/>
    <xf numFmtId="165" fontId="5" fillId="0" borderId="0" xfId="1" applyNumberFormat="1" applyFont="1" applyBorder="1"/>
    <xf numFmtId="165" fontId="0" fillId="0" borderId="10" xfId="1" applyNumberFormat="1" applyFont="1" applyBorder="1"/>
    <xf numFmtId="9" fontId="0" fillId="0" borderId="12" xfId="2" applyNumberFormat="1" applyFont="1" applyBorder="1"/>
    <xf numFmtId="9" fontId="0" fillId="0" borderId="0" xfId="2" applyFont="1"/>
    <xf numFmtId="164" fontId="0" fillId="0" borderId="12" xfId="2" applyNumberFormat="1" applyFont="1" applyBorder="1"/>
    <xf numFmtId="9" fontId="0" fillId="0" borderId="10" xfId="2" applyNumberFormat="1" applyFont="1" applyBorder="1"/>
    <xf numFmtId="0" fontId="5" fillId="0" borderId="6" xfId="0" applyNumberFormat="1" applyFont="1" applyBorder="1"/>
    <xf numFmtId="0" fontId="5" fillId="0" borderId="10" xfId="0" applyNumberFormat="1" applyFont="1" applyBorder="1"/>
    <xf numFmtId="0" fontId="5" fillId="0" borderId="0" xfId="0" applyNumberFormat="1" applyFont="1" applyBorder="1"/>
    <xf numFmtId="0" fontId="0" fillId="0" borderId="10" xfId="2" applyNumberFormat="1" applyFont="1" applyBorder="1"/>
    <xf numFmtId="164" fontId="5" fillId="0" borderId="0" xfId="2" applyNumberFormat="1" applyFont="1" applyBorder="1"/>
    <xf numFmtId="164" fontId="5" fillId="0" borderId="6" xfId="2" applyNumberFormat="1" applyFont="1" applyBorder="1"/>
    <xf numFmtId="164" fontId="5" fillId="0" borderId="10" xfId="2" applyNumberFormat="1" applyFont="1" applyBorder="1"/>
    <xf numFmtId="164" fontId="0" fillId="0" borderId="6" xfId="2" applyNumberFormat="1" applyFont="1" applyBorder="1"/>
    <xf numFmtId="3" fontId="3" fillId="0" borderId="6" xfId="0" quotePrefix="1" applyNumberFormat="1" applyFont="1" applyBorder="1"/>
    <xf numFmtId="9" fontId="6" fillId="0" borderId="6" xfId="2" applyFont="1" applyBorder="1"/>
    <xf numFmtId="9" fontId="6" fillId="0" borderId="10" xfId="2" applyFont="1" applyBorder="1"/>
    <xf numFmtId="9" fontId="6" fillId="0" borderId="0" xfId="2" applyFont="1" applyBorder="1"/>
    <xf numFmtId="165" fontId="5" fillId="0" borderId="10" xfId="1" applyNumberFormat="1" applyFont="1" applyBorder="1"/>
    <xf numFmtId="165" fontId="5" fillId="0" borderId="5" xfId="1" applyNumberFormat="1" applyFont="1" applyBorder="1"/>
    <xf numFmtId="165" fontId="5" fillId="0" borderId="15" xfId="1" applyNumberFormat="1" applyFont="1" applyBorder="1"/>
    <xf numFmtId="165" fontId="5" fillId="0" borderId="9" xfId="1" applyNumberFormat="1" applyFont="1" applyBorder="1"/>
    <xf numFmtId="165" fontId="0" fillId="0" borderId="15" xfId="1" applyNumberFormat="1" applyFont="1" applyBorder="1"/>
    <xf numFmtId="3" fontId="0" fillId="0" borderId="5" xfId="0" applyNumberFormat="1" applyBorder="1"/>
    <xf numFmtId="3" fontId="0" fillId="0" borderId="11" xfId="0" applyNumberFormat="1" applyBorder="1"/>
    <xf numFmtId="9" fontId="0" fillId="0" borderId="11" xfId="2" applyFont="1" applyBorder="1"/>
    <xf numFmtId="9" fontId="0" fillId="0" borderId="15" xfId="2" applyFont="1" applyBorder="1"/>
    <xf numFmtId="0" fontId="5" fillId="0" borderId="0" xfId="0" applyFont="1" applyBorder="1"/>
    <xf numFmtId="9" fontId="5" fillId="0" borderId="0" xfId="2" applyFont="1"/>
    <xf numFmtId="9" fontId="5" fillId="0" borderId="0" xfId="2" applyFont="1" applyAlignment="1">
      <alignment wrapText="1"/>
    </xf>
    <xf numFmtId="9" fontId="5" fillId="0" borderId="0" xfId="2" applyFont="1" applyBorder="1" applyAlignment="1">
      <alignment wrapText="1"/>
    </xf>
    <xf numFmtId="0" fontId="0" fillId="0" borderId="0" xfId="0" applyAlignment="1">
      <alignment wrapText="1"/>
    </xf>
    <xf numFmtId="0" fontId="2" fillId="0" borderId="7" xfId="0" applyFont="1" applyBorder="1" applyAlignment="1">
      <alignment horizontal="center" vertical="center"/>
    </xf>
    <xf numFmtId="0" fontId="2" fillId="0" borderId="4" xfId="0" applyFont="1" applyBorder="1" applyAlignment="1">
      <alignment horizontal="center" vertical="center" wrapText="1"/>
    </xf>
    <xf numFmtId="0" fontId="2" fillId="3" borderId="13" xfId="0" applyFont="1" applyFill="1" applyBorder="1" applyAlignment="1">
      <alignment horizontal="center" vertical="center"/>
    </xf>
    <xf numFmtId="0" fontId="2" fillId="0" borderId="13" xfId="0" applyFont="1" applyBorder="1" applyAlignment="1">
      <alignment horizontal="center" vertical="center"/>
    </xf>
    <xf numFmtId="0" fontId="2" fillId="0" borderId="8" xfId="0" applyFont="1" applyBorder="1" applyAlignment="1">
      <alignment horizontal="center" vertical="center" wrapText="1"/>
    </xf>
    <xf numFmtId="0" fontId="2" fillId="0" borderId="0" xfId="0" applyFont="1" applyBorder="1" applyAlignment="1"/>
    <xf numFmtId="0" fontId="0" fillId="0" borderId="13" xfId="0" applyBorder="1"/>
    <xf numFmtId="0" fontId="0" fillId="0" borderId="11" xfId="0" applyBorder="1"/>
    <xf numFmtId="0" fontId="2" fillId="0" borderId="13" xfId="0" applyFont="1" applyBorder="1" applyAlignment="1">
      <alignment horizontal="center" vertical="center" wrapText="1"/>
    </xf>
    <xf numFmtId="0" fontId="2" fillId="0" borderId="13" xfId="0" applyFont="1" applyFill="1" applyBorder="1" applyAlignment="1">
      <alignment horizontal="center" vertical="center"/>
    </xf>
    <xf numFmtId="165" fontId="2" fillId="0" borderId="4" xfId="1" applyNumberFormat="1" applyFont="1" applyBorder="1"/>
    <xf numFmtId="165" fontId="2" fillId="0" borderId="14" xfId="1" applyNumberFormat="1" applyFont="1" applyBorder="1"/>
    <xf numFmtId="3" fontId="2" fillId="0" borderId="8" xfId="0" applyNumberFormat="1" applyFont="1" applyBorder="1"/>
    <xf numFmtId="3" fontId="2" fillId="0" borderId="14" xfId="0" applyNumberFormat="1" applyFont="1" applyBorder="1"/>
    <xf numFmtId="3" fontId="2" fillId="0" borderId="13" xfId="0" applyNumberFormat="1" applyFont="1" applyFill="1" applyBorder="1" applyAlignment="1">
      <alignment horizontal="right" vertical="center" wrapText="1"/>
    </xf>
    <xf numFmtId="165" fontId="2" fillId="0" borderId="4" xfId="0" applyNumberFormat="1" applyFont="1" applyBorder="1" applyAlignment="1">
      <alignment horizontal="right" vertical="center" wrapText="1"/>
    </xf>
    <xf numFmtId="0" fontId="2" fillId="0" borderId="13" xfId="0" applyNumberFormat="1" applyFont="1" applyFill="1" applyBorder="1" applyAlignment="1">
      <alignment horizontal="right" vertical="center" wrapText="1"/>
    </xf>
    <xf numFmtId="9" fontId="2" fillId="0" borderId="14" xfId="2" applyFont="1" applyFill="1" applyBorder="1" applyAlignment="1">
      <alignment horizontal="right" vertical="center" wrapText="1"/>
    </xf>
    <xf numFmtId="165" fontId="0" fillId="0" borderId="4" xfId="0" applyNumberFormat="1" applyBorder="1"/>
    <xf numFmtId="3" fontId="0" fillId="0" borderId="4" xfId="0" applyNumberFormat="1" applyBorder="1"/>
    <xf numFmtId="165" fontId="0" fillId="0" borderId="13" xfId="0" applyNumberFormat="1" applyBorder="1"/>
    <xf numFmtId="9" fontId="0" fillId="0" borderId="14" xfId="2" applyFont="1" applyBorder="1"/>
    <xf numFmtId="0" fontId="3" fillId="0" borderId="6" xfId="0" applyFont="1" applyBorder="1"/>
    <xf numFmtId="3" fontId="0" fillId="0" borderId="0" xfId="0" applyNumberFormat="1" applyBorder="1"/>
    <xf numFmtId="3" fontId="0" fillId="3" borderId="0" xfId="0" applyNumberFormat="1" applyFill="1" applyBorder="1"/>
    <xf numFmtId="3" fontId="0" fillId="0" borderId="10" xfId="0" applyNumberFormat="1" applyBorder="1"/>
    <xf numFmtId="0" fontId="0" fillId="0" borderId="6" xfId="0" applyBorder="1"/>
    <xf numFmtId="0" fontId="0" fillId="3" borderId="0" xfId="0" applyFill="1" applyBorder="1"/>
    <xf numFmtId="3" fontId="3" fillId="0" borderId="12" xfId="0" applyNumberFormat="1" applyFont="1" applyFill="1" applyBorder="1" applyAlignment="1">
      <alignment horizontal="right" vertical="center" wrapText="1"/>
    </xf>
    <xf numFmtId="165" fontId="3" fillId="0" borderId="6" xfId="0" applyNumberFormat="1" applyFont="1" applyBorder="1" applyAlignment="1">
      <alignment horizontal="right" vertical="center" wrapText="1"/>
    </xf>
    <xf numFmtId="0" fontId="3" fillId="0" borderId="12" xfId="0" applyNumberFormat="1" applyFont="1" applyFill="1" applyBorder="1" applyAlignment="1">
      <alignment horizontal="right" vertical="center" wrapText="1"/>
    </xf>
    <xf numFmtId="9" fontId="3" fillId="0" borderId="10" xfId="2" applyFont="1" applyFill="1" applyBorder="1" applyAlignment="1">
      <alignment horizontal="right" vertical="center" wrapText="1"/>
    </xf>
    <xf numFmtId="165" fontId="0" fillId="0" borderId="6" xfId="0" applyNumberFormat="1" applyBorder="1"/>
    <xf numFmtId="165" fontId="0" fillId="0" borderId="12" xfId="0" applyNumberFormat="1" applyBorder="1"/>
    <xf numFmtId="0" fontId="3" fillId="0" borderId="5" xfId="0" applyFont="1" applyBorder="1"/>
    <xf numFmtId="3" fontId="0" fillId="0" borderId="9" xfId="0" applyNumberFormat="1" applyBorder="1"/>
    <xf numFmtId="3" fontId="0" fillId="0" borderId="15" xfId="0" applyNumberFormat="1" applyBorder="1"/>
    <xf numFmtId="3" fontId="3" fillId="0" borderId="11" xfId="0" applyNumberFormat="1" applyFont="1" applyFill="1" applyBorder="1" applyAlignment="1">
      <alignment horizontal="right" vertical="center" wrapText="1"/>
    </xf>
    <xf numFmtId="165" fontId="3" fillId="0" borderId="5" xfId="0" applyNumberFormat="1" applyFont="1" applyBorder="1" applyAlignment="1">
      <alignment horizontal="right" vertical="center" wrapText="1"/>
    </xf>
    <xf numFmtId="0" fontId="3" fillId="0" borderId="11" xfId="0" applyNumberFormat="1" applyFont="1" applyFill="1" applyBorder="1" applyAlignment="1">
      <alignment horizontal="right" vertical="center" wrapText="1"/>
    </xf>
    <xf numFmtId="9" fontId="3" fillId="0" borderId="15" xfId="2" applyFont="1" applyFill="1" applyBorder="1" applyAlignment="1">
      <alignment horizontal="right" vertical="center" wrapText="1"/>
    </xf>
    <xf numFmtId="165" fontId="0" fillId="0" borderId="5" xfId="0" applyNumberFormat="1" applyBorder="1"/>
    <xf numFmtId="165" fontId="0" fillId="0" borderId="11" xfId="0" applyNumberFormat="1" applyBorder="1"/>
    <xf numFmtId="3" fontId="3" fillId="0" borderId="0" xfId="0" applyNumberFormat="1" applyFont="1" applyFill="1" applyBorder="1" applyAlignment="1">
      <alignment horizontal="right" vertical="center" wrapText="1"/>
    </xf>
    <xf numFmtId="165" fontId="3" fillId="0" borderId="0" xfId="0" applyNumberFormat="1" applyFont="1" applyBorder="1" applyAlignment="1">
      <alignment horizontal="right" vertical="center" wrapText="1"/>
    </xf>
    <xf numFmtId="0" fontId="3" fillId="0" borderId="0" xfId="0" applyNumberFormat="1" applyFont="1" applyFill="1" applyBorder="1" applyAlignment="1">
      <alignment horizontal="right" vertical="center" wrapText="1"/>
    </xf>
    <xf numFmtId="9" fontId="3" fillId="0" borderId="0" xfId="2" applyFont="1" applyFill="1" applyBorder="1" applyAlignment="1">
      <alignment horizontal="right" vertical="center" wrapText="1"/>
    </xf>
    <xf numFmtId="0" fontId="3" fillId="2" borderId="0" xfId="0" applyFont="1" applyFill="1"/>
    <xf numFmtId="0" fontId="2" fillId="0" borderId="6" xfId="0" applyFont="1" applyBorder="1" applyAlignment="1">
      <alignment wrapText="1"/>
    </xf>
    <xf numFmtId="0" fontId="3" fillId="0" borderId="6" xfId="0" applyFont="1" applyBorder="1" applyAlignment="1">
      <alignment horizontal="left" wrapText="1" indent="1"/>
    </xf>
    <xf numFmtId="0" fontId="3" fillId="0" borderId="5" xfId="0" applyFont="1" applyBorder="1" applyAlignment="1">
      <alignment wrapText="1"/>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xf numFmtId="165" fontId="2" fillId="0" borderId="8" xfId="1" applyNumberFormat="1" applyFont="1" applyBorder="1"/>
    <xf numFmtId="165" fontId="2" fillId="0" borderId="13" xfId="1" applyNumberFormat="1" applyFont="1" applyBorder="1"/>
    <xf numFmtId="165" fontId="0" fillId="0" borderId="0" xfId="1" applyNumberFormat="1" applyFont="1" applyBorder="1"/>
    <xf numFmtId="165" fontId="0" fillId="0" borderId="12" xfId="1" applyNumberFormat="1" applyFont="1" applyBorder="1"/>
    <xf numFmtId="3" fontId="5" fillId="0" borderId="5" xfId="0" applyNumberFormat="1" applyFont="1" applyBorder="1"/>
    <xf numFmtId="165" fontId="0" fillId="0" borderId="9" xfId="1" applyNumberFormat="1" applyFont="1" applyBorder="1"/>
    <xf numFmtId="165" fontId="0" fillId="0" borderId="11" xfId="1" applyNumberFormat="1" applyFont="1" applyBorder="1"/>
    <xf numFmtId="0" fontId="2" fillId="0" borderId="0" xfId="0" applyFont="1" applyBorder="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9" fontId="0" fillId="0" borderId="4" xfId="2" applyFont="1" applyBorder="1"/>
    <xf numFmtId="9" fontId="0" fillId="0" borderId="8" xfId="2" applyFont="1" applyBorder="1"/>
    <xf numFmtId="9" fontId="0" fillId="0" borderId="13" xfId="2" applyFont="1" applyBorder="1"/>
    <xf numFmtId="9" fontId="0" fillId="0" borderId="0" xfId="2" applyFont="1" applyBorder="1"/>
    <xf numFmtId="9" fontId="0" fillId="0" borderId="5" xfId="2" applyFont="1" applyBorder="1"/>
    <xf numFmtId="9" fontId="0" fillId="0" borderId="9" xfId="2" applyFont="1" applyBorder="1"/>
    <xf numFmtId="0" fontId="2" fillId="0" borderId="6" xfId="0" applyFont="1" applyBorder="1" applyAlignment="1">
      <alignment vertical="center" wrapText="1"/>
    </xf>
    <xf numFmtId="0" fontId="2" fillId="0" borderId="4" xfId="0" applyFont="1" applyBorder="1" applyAlignment="1">
      <alignment wrapText="1"/>
    </xf>
    <xf numFmtId="0" fontId="2" fillId="0" borderId="5" xfId="0" applyFont="1" applyBorder="1" applyAlignment="1">
      <alignment wrapText="1"/>
    </xf>
    <xf numFmtId="0" fontId="2" fillId="0" borderId="15" xfId="0" applyFont="1" applyBorder="1" applyAlignment="1">
      <alignment horizontal="center" vertical="center" wrapText="1"/>
    </xf>
    <xf numFmtId="3" fontId="5" fillId="0" borderId="4" xfId="0" applyNumberFormat="1" applyFont="1" applyBorder="1" applyAlignment="1">
      <alignment horizontal="center"/>
    </xf>
    <xf numFmtId="3" fontId="5" fillId="0" borderId="14" xfId="0" applyNumberFormat="1" applyFont="1" applyBorder="1" applyAlignment="1">
      <alignment horizontal="center"/>
    </xf>
    <xf numFmtId="3" fontId="5" fillId="0" borderId="8" xfId="0" applyNumberFormat="1" applyFont="1" applyBorder="1" applyAlignment="1">
      <alignment horizontal="center"/>
    </xf>
    <xf numFmtId="165" fontId="0" fillId="0" borderId="4" xfId="1" applyNumberFormat="1" applyFont="1" applyBorder="1" applyAlignment="1">
      <alignment horizontal="center"/>
    </xf>
    <xf numFmtId="165" fontId="0" fillId="0" borderId="8" xfId="1" applyNumberFormat="1" applyFont="1" applyBorder="1" applyAlignment="1">
      <alignment horizontal="center"/>
    </xf>
    <xf numFmtId="165" fontId="0" fillId="0" borderId="14" xfId="1" applyNumberFormat="1" applyFont="1" applyBorder="1" applyAlignment="1">
      <alignment horizontal="center"/>
    </xf>
    <xf numFmtId="3" fontId="0" fillId="0" borderId="13" xfId="0" applyNumberFormat="1" applyBorder="1" applyAlignment="1">
      <alignment horizontal="right" vertical="center"/>
    </xf>
    <xf numFmtId="165" fontId="0" fillId="0" borderId="13" xfId="0" applyNumberFormat="1" applyBorder="1" applyAlignment="1">
      <alignment horizontal="right" vertical="center"/>
    </xf>
    <xf numFmtId="9" fontId="0" fillId="0" borderId="13" xfId="2" applyFont="1" applyBorder="1" applyAlignment="1">
      <alignment horizontal="right" vertical="center"/>
    </xf>
    <xf numFmtId="3" fontId="0" fillId="0" borderId="4" xfId="0" applyNumberFormat="1" applyBorder="1" applyAlignment="1">
      <alignment horizontal="right" vertical="center"/>
    </xf>
    <xf numFmtId="3" fontId="0" fillId="0" borderId="8" xfId="0" applyNumberFormat="1" applyBorder="1" applyAlignment="1">
      <alignment horizontal="right" vertical="center"/>
    </xf>
    <xf numFmtId="9" fontId="0" fillId="0" borderId="14" xfId="2" applyFont="1" applyBorder="1" applyAlignment="1">
      <alignment horizontal="right" vertical="center"/>
    </xf>
    <xf numFmtId="0" fontId="5" fillId="0" borderId="6" xfId="0" applyNumberFormat="1" applyFont="1" applyBorder="1" applyAlignment="1">
      <alignment horizontal="center"/>
    </xf>
    <xf numFmtId="0" fontId="5" fillId="0" borderId="10" xfId="0" applyNumberFormat="1" applyFont="1" applyBorder="1" applyAlignment="1">
      <alignment horizontal="center"/>
    </xf>
    <xf numFmtId="0" fontId="5" fillId="0" borderId="0" xfId="0" applyNumberFormat="1" applyFont="1" applyBorder="1" applyAlignment="1">
      <alignment horizontal="center"/>
    </xf>
    <xf numFmtId="165" fontId="0" fillId="0" borderId="6" xfId="1" applyNumberFormat="1" applyFont="1" applyBorder="1" applyAlignment="1">
      <alignment horizontal="center"/>
    </xf>
    <xf numFmtId="165" fontId="0" fillId="0" borderId="0" xfId="1" applyNumberFormat="1" applyFont="1" applyBorder="1" applyAlignment="1">
      <alignment horizontal="center"/>
    </xf>
    <xf numFmtId="165" fontId="0" fillId="0" borderId="10" xfId="1" applyNumberFormat="1" applyFont="1" applyBorder="1" applyAlignment="1">
      <alignment horizontal="center"/>
    </xf>
    <xf numFmtId="3" fontId="0" fillId="0" borderId="12" xfId="0" applyNumberFormat="1" applyBorder="1" applyAlignment="1">
      <alignment horizontal="right" vertical="center"/>
    </xf>
    <xf numFmtId="165" fontId="0" fillId="0" borderId="12" xfId="0" applyNumberFormat="1" applyBorder="1" applyAlignment="1">
      <alignment horizontal="right" vertical="center"/>
    </xf>
    <xf numFmtId="9" fontId="0" fillId="0" borderId="12" xfId="2" applyFont="1" applyBorder="1" applyAlignment="1">
      <alignment horizontal="right" vertical="center"/>
    </xf>
    <xf numFmtId="3" fontId="0" fillId="0" borderId="6" xfId="0" applyNumberFormat="1" applyBorder="1" applyAlignment="1">
      <alignment horizontal="right" vertical="center"/>
    </xf>
    <xf numFmtId="3" fontId="0" fillId="0" borderId="0" xfId="0" applyNumberFormat="1" applyBorder="1" applyAlignment="1">
      <alignment horizontal="right" vertical="center"/>
    </xf>
    <xf numFmtId="9" fontId="0" fillId="0" borderId="10" xfId="2" applyFont="1" applyBorder="1" applyAlignment="1">
      <alignment horizontal="right" vertical="center"/>
    </xf>
    <xf numFmtId="3" fontId="5" fillId="0" borderId="6" xfId="0" applyNumberFormat="1" applyFont="1" applyBorder="1" applyAlignment="1">
      <alignment horizontal="center"/>
    </xf>
    <xf numFmtId="3" fontId="5" fillId="0" borderId="10" xfId="0" applyNumberFormat="1" applyFont="1" applyBorder="1" applyAlignment="1">
      <alignment horizontal="center"/>
    </xf>
    <xf numFmtId="3" fontId="5" fillId="0" borderId="0" xfId="0" applyNumberFormat="1" applyFont="1" applyBorder="1" applyAlignment="1">
      <alignment horizontal="center"/>
    </xf>
    <xf numFmtId="3" fontId="3" fillId="0" borderId="6" xfId="0" applyNumberFormat="1" applyFont="1" applyFill="1" applyBorder="1" applyAlignment="1">
      <alignment horizontal="center"/>
    </xf>
    <xf numFmtId="3" fontId="3" fillId="0" borderId="10" xfId="0" applyNumberFormat="1" applyFont="1" applyFill="1" applyBorder="1" applyAlignment="1">
      <alignment horizontal="center"/>
    </xf>
    <xf numFmtId="3" fontId="3" fillId="0" borderId="0" xfId="0" applyNumberFormat="1" applyFont="1" applyFill="1" applyBorder="1" applyAlignment="1">
      <alignment horizontal="center"/>
    </xf>
    <xf numFmtId="165" fontId="3" fillId="0" borderId="6" xfId="1" applyNumberFormat="1" applyFont="1" applyBorder="1" applyAlignment="1">
      <alignment horizontal="center"/>
    </xf>
    <xf numFmtId="165" fontId="3" fillId="0" borderId="0" xfId="1" applyNumberFormat="1" applyFont="1" applyBorder="1" applyAlignment="1">
      <alignment horizontal="center"/>
    </xf>
    <xf numFmtId="165" fontId="3" fillId="0" borderId="10" xfId="1" applyNumberFormat="1" applyFont="1" applyBorder="1" applyAlignment="1">
      <alignment horizontal="center"/>
    </xf>
    <xf numFmtId="3" fontId="5" fillId="0" borderId="6" xfId="0" applyNumberFormat="1" applyFont="1" applyBorder="1" applyAlignment="1">
      <alignment horizontal="center" vertical="center"/>
    </xf>
    <xf numFmtId="3" fontId="5" fillId="0" borderId="10" xfId="0" applyNumberFormat="1" applyFont="1" applyBorder="1" applyAlignment="1">
      <alignment horizontal="center" vertical="center"/>
    </xf>
    <xf numFmtId="3" fontId="5" fillId="0" borderId="0" xfId="0" applyNumberFormat="1" applyFont="1" applyBorder="1" applyAlignment="1">
      <alignment horizontal="center" vertical="center"/>
    </xf>
    <xf numFmtId="165" fontId="0" fillId="0" borderId="6" xfId="1" applyNumberFormat="1" applyFont="1" applyBorder="1" applyAlignment="1">
      <alignment horizontal="center" vertical="center"/>
    </xf>
    <xf numFmtId="165" fontId="0" fillId="0" borderId="0" xfId="1" applyNumberFormat="1" applyFont="1" applyBorder="1" applyAlignment="1">
      <alignment horizontal="center" vertical="center"/>
    </xf>
    <xf numFmtId="165" fontId="0" fillId="0" borderId="10" xfId="1" applyNumberFormat="1" applyFont="1" applyBorder="1" applyAlignment="1">
      <alignment horizontal="center" vertical="center"/>
    </xf>
    <xf numFmtId="3" fontId="2" fillId="0" borderId="6" xfId="0" applyNumberFormat="1" applyFont="1" applyBorder="1" applyAlignment="1">
      <alignment horizontal="center"/>
    </xf>
    <xf numFmtId="3" fontId="2" fillId="0" borderId="0" xfId="0" applyNumberFormat="1" applyFont="1" applyBorder="1" applyAlignment="1">
      <alignment horizontal="center"/>
    </xf>
    <xf numFmtId="165" fontId="2" fillId="0" borderId="6" xfId="1" applyNumberFormat="1" applyFont="1" applyBorder="1" applyAlignment="1">
      <alignment horizontal="center"/>
    </xf>
    <xf numFmtId="165" fontId="2" fillId="0" borderId="0" xfId="1" applyNumberFormat="1" applyFont="1" applyBorder="1" applyAlignment="1">
      <alignment horizontal="center"/>
    </xf>
    <xf numFmtId="165" fontId="2" fillId="0" borderId="10" xfId="1" applyNumberFormat="1" applyFont="1" applyBorder="1" applyAlignment="1">
      <alignment horizontal="center"/>
    </xf>
    <xf numFmtId="3" fontId="2" fillId="0" borderId="12" xfId="0" applyNumberFormat="1" applyFont="1" applyBorder="1" applyAlignment="1">
      <alignment horizontal="right" vertical="center"/>
    </xf>
    <xf numFmtId="165" fontId="2" fillId="0" borderId="12" xfId="0" applyNumberFormat="1" applyFont="1" applyBorder="1" applyAlignment="1">
      <alignment horizontal="right" vertical="center"/>
    </xf>
    <xf numFmtId="9" fontId="2" fillId="0" borderId="12" xfId="2" applyFont="1" applyBorder="1" applyAlignment="1">
      <alignment horizontal="right" vertical="center"/>
    </xf>
    <xf numFmtId="3" fontId="2" fillId="0" borderId="6" xfId="0" applyNumberFormat="1" applyFont="1" applyBorder="1" applyAlignment="1">
      <alignment horizontal="right" vertical="center"/>
    </xf>
    <xf numFmtId="3" fontId="2" fillId="0" borderId="0" xfId="0" applyNumberFormat="1" applyFont="1" applyBorder="1" applyAlignment="1">
      <alignment horizontal="right" vertical="center"/>
    </xf>
    <xf numFmtId="9" fontId="2" fillId="0" borderId="10" xfId="2" applyFont="1" applyBorder="1" applyAlignment="1">
      <alignment horizontal="right" vertical="center"/>
    </xf>
    <xf numFmtId="9" fontId="5" fillId="0" borderId="5" xfId="2" applyFont="1" applyBorder="1" applyAlignment="1">
      <alignment horizontal="center" vertical="center"/>
    </xf>
    <xf numFmtId="9" fontId="5" fillId="0" borderId="9" xfId="2" applyFont="1" applyBorder="1" applyAlignment="1">
      <alignment horizontal="center" vertical="center"/>
    </xf>
    <xf numFmtId="9" fontId="5" fillId="0" borderId="15" xfId="2" applyFont="1" applyBorder="1" applyAlignment="1">
      <alignment horizontal="center" vertical="center"/>
    </xf>
    <xf numFmtId="9" fontId="0" fillId="0" borderId="11" xfId="2" applyFont="1" applyBorder="1" applyAlignment="1">
      <alignment horizontal="right" vertical="center"/>
    </xf>
    <xf numFmtId="9" fontId="0" fillId="0" borderId="5" xfId="2" applyFont="1" applyFill="1" applyBorder="1" applyAlignment="1">
      <alignment horizontal="right" vertical="center"/>
    </xf>
    <xf numFmtId="9" fontId="0" fillId="0" borderId="9" xfId="2" applyFont="1" applyFill="1" applyBorder="1" applyAlignment="1">
      <alignment horizontal="right" vertical="center"/>
    </xf>
    <xf numFmtId="3" fontId="0" fillId="0" borderId="9" xfId="0" applyNumberFormat="1" applyFill="1" applyBorder="1" applyAlignment="1">
      <alignment horizontal="right" vertical="center"/>
    </xf>
    <xf numFmtId="9" fontId="0" fillId="0" borderId="15" xfId="2" applyNumberFormat="1" applyFont="1" applyFill="1" applyBorder="1" applyAlignment="1">
      <alignment horizontal="right" vertical="center"/>
    </xf>
    <xf numFmtId="9" fontId="5" fillId="0" borderId="4" xfId="2" applyFont="1" applyBorder="1"/>
    <xf numFmtId="9" fontId="5" fillId="0" borderId="8" xfId="2" applyFont="1" applyBorder="1"/>
    <xf numFmtId="9" fontId="5" fillId="0" borderId="14" xfId="2" applyFont="1" applyBorder="1"/>
    <xf numFmtId="9" fontId="5" fillId="0" borderId="6" xfId="2" applyFont="1" applyBorder="1"/>
    <xf numFmtId="9" fontId="5" fillId="0" borderId="10" xfId="2" applyFont="1" applyBorder="1"/>
    <xf numFmtId="9" fontId="5" fillId="0" borderId="5" xfId="2" applyFont="1" applyBorder="1"/>
    <xf numFmtId="9" fontId="5" fillId="0" borderId="9" xfId="2" applyFont="1" applyBorder="1"/>
    <xf numFmtId="9" fontId="5" fillId="0" borderId="15" xfId="2" applyFont="1" applyBorder="1"/>
    <xf numFmtId="0" fontId="2" fillId="4" borderId="13" xfId="0" applyFont="1" applyFill="1" applyBorder="1" applyAlignment="1"/>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Alignment="1"/>
    <xf numFmtId="0" fontId="2" fillId="4" borderId="12" xfId="0" applyFont="1" applyFill="1" applyBorder="1" applyAlignment="1"/>
    <xf numFmtId="0" fontId="2" fillId="0" borderId="14" xfId="0" applyFont="1" applyBorder="1" applyAlignment="1">
      <alignment horizontal="center" vertical="center" wrapText="1"/>
    </xf>
    <xf numFmtId="0" fontId="2" fillId="5" borderId="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4" xfId="0" applyFont="1" applyFill="1" applyBorder="1" applyAlignment="1">
      <alignment horizontal="center" vertical="center" wrapText="1"/>
    </xf>
    <xf numFmtId="16" fontId="2" fillId="4" borderId="3" xfId="0" applyNumberFormat="1" applyFont="1" applyFill="1" applyBorder="1" applyAlignment="1">
      <alignment horizontal="center" vertical="center" wrapText="1"/>
    </xf>
    <xf numFmtId="16" fontId="2" fillId="4" borderId="7" xfId="0" applyNumberFormat="1" applyFont="1" applyFill="1" applyBorder="1" applyAlignment="1">
      <alignment horizontal="center" vertical="center" wrapText="1"/>
    </xf>
    <xf numFmtId="16" fontId="2" fillId="4" borderId="6" xfId="0" applyNumberFormat="1" applyFont="1" applyFill="1" applyBorder="1" applyAlignment="1">
      <alignment horizontal="center" vertical="center" wrapText="1"/>
    </xf>
    <xf numFmtId="9" fontId="0" fillId="0" borderId="0" xfId="2" applyFont="1" applyAlignment="1"/>
    <xf numFmtId="3" fontId="2" fillId="5" borderId="4" xfId="0" applyNumberFormat="1" applyFont="1" applyFill="1" applyBorder="1"/>
    <xf numFmtId="3" fontId="2" fillId="5" borderId="8" xfId="0" applyNumberFormat="1" applyFont="1" applyFill="1" applyBorder="1"/>
    <xf numFmtId="3" fontId="2" fillId="5" borderId="14" xfId="0" applyNumberFormat="1" applyFont="1" applyFill="1" applyBorder="1"/>
    <xf numFmtId="3" fontId="2" fillId="0" borderId="8" xfId="0" applyNumberFormat="1" applyFont="1" applyFill="1" applyBorder="1" applyAlignment="1"/>
    <xf numFmtId="3" fontId="2" fillId="0" borderId="14" xfId="0" applyNumberFormat="1" applyFont="1" applyFill="1" applyBorder="1" applyAlignment="1"/>
    <xf numFmtId="3" fontId="2" fillId="0" borderId="6" xfId="0" applyNumberFormat="1" applyFont="1" applyFill="1" applyBorder="1" applyAlignment="1"/>
    <xf numFmtId="9" fontId="2" fillId="5" borderId="4" xfId="2" applyNumberFormat="1" applyFont="1" applyFill="1" applyBorder="1"/>
    <xf numFmtId="9" fontId="2" fillId="5" borderId="14" xfId="2" applyFont="1" applyFill="1" applyBorder="1"/>
    <xf numFmtId="3" fontId="2" fillId="5" borderId="6" xfId="0" applyNumberFormat="1" applyFont="1" applyFill="1" applyBorder="1"/>
    <xf numFmtId="3" fontId="2" fillId="5" borderId="0" xfId="0" applyNumberFormat="1" applyFont="1" applyFill="1" applyBorder="1"/>
    <xf numFmtId="3" fontId="2" fillId="5" borderId="10" xfId="0" applyNumberFormat="1" applyFont="1" applyFill="1" applyBorder="1"/>
    <xf numFmtId="0" fontId="3" fillId="0" borderId="0" xfId="0" applyFont="1" applyFill="1" applyBorder="1" applyAlignment="1"/>
    <xf numFmtId="0" fontId="3" fillId="0" borderId="10" xfId="0" applyFont="1" applyFill="1" applyBorder="1" applyAlignment="1"/>
    <xf numFmtId="0" fontId="3" fillId="0" borderId="6" xfId="0" applyFont="1" applyFill="1" applyBorder="1" applyAlignment="1"/>
    <xf numFmtId="9" fontId="2" fillId="5" borderId="6" xfId="2" applyNumberFormat="1" applyFont="1" applyFill="1" applyBorder="1"/>
    <xf numFmtId="9" fontId="2" fillId="5" borderId="10" xfId="2" applyFont="1" applyFill="1" applyBorder="1"/>
    <xf numFmtId="3" fontId="3" fillId="0" borderId="0" xfId="0" applyNumberFormat="1" applyFont="1" applyFill="1" applyBorder="1" applyAlignment="1"/>
    <xf numFmtId="3" fontId="3" fillId="0" borderId="10" xfId="0" applyNumberFormat="1" applyFont="1" applyFill="1" applyBorder="1" applyAlignment="1"/>
    <xf numFmtId="3" fontId="3" fillId="0" borderId="6" xfId="0" applyNumberFormat="1" applyFont="1" applyFill="1" applyBorder="1" applyAlignment="1"/>
    <xf numFmtId="3" fontId="2" fillId="5" borderId="5" xfId="0" applyNumberFormat="1" applyFont="1" applyFill="1" applyBorder="1"/>
    <xf numFmtId="3" fontId="2" fillId="5" borderId="9" xfId="0" applyNumberFormat="1" applyFont="1" applyFill="1" applyBorder="1"/>
    <xf numFmtId="3" fontId="2" fillId="5" borderId="15" xfId="0" applyNumberFormat="1" applyFont="1" applyFill="1" applyBorder="1"/>
    <xf numFmtId="0" fontId="3" fillId="0" borderId="9" xfId="0" applyFont="1" applyFill="1" applyBorder="1" applyAlignment="1"/>
    <xf numFmtId="0" fontId="3" fillId="0" borderId="15" xfId="0" applyFont="1" applyFill="1" applyBorder="1" applyAlignment="1"/>
    <xf numFmtId="9" fontId="2" fillId="5" borderId="5" xfId="2" applyNumberFormat="1" applyFont="1" applyFill="1" applyBorder="1"/>
    <xf numFmtId="9" fontId="2" fillId="5" borderId="15" xfId="2" applyFont="1" applyFill="1" applyBorder="1"/>
    <xf numFmtId="0" fontId="2" fillId="0" borderId="0" xfId="0" applyFont="1" applyAlignment="1"/>
    <xf numFmtId="3" fontId="2" fillId="0" borderId="4" xfId="0" applyNumberFormat="1" applyFont="1" applyFill="1" applyBorder="1" applyAlignment="1"/>
    <xf numFmtId="165" fontId="0" fillId="0" borderId="0" xfId="1" applyNumberFormat="1" applyFont="1" applyAlignment="1"/>
    <xf numFmtId="9" fontId="0" fillId="0" borderId="0" xfId="2" applyNumberFormat="1" applyFont="1" applyAlignment="1"/>
    <xf numFmtId="3" fontId="0" fillId="0" borderId="0" xfId="0" applyNumberFormat="1" applyAlignment="1"/>
    <xf numFmtId="3" fontId="3" fillId="0" borderId="5" xfId="0" applyNumberFormat="1" applyFont="1" applyFill="1" applyBorder="1" applyAlignment="1"/>
    <xf numFmtId="1" fontId="2" fillId="0" borderId="4" xfId="0" applyNumberFormat="1" applyFont="1" applyFill="1" applyBorder="1" applyAlignment="1"/>
    <xf numFmtId="0" fontId="0" fillId="0" borderId="0" xfId="0" applyFont="1"/>
    <xf numFmtId="1" fontId="2" fillId="0" borderId="6" xfId="0" applyNumberFormat="1" applyFont="1" applyFill="1" applyBorder="1" applyAlignment="1"/>
    <xf numFmtId="16" fontId="2" fillId="0" borderId="1" xfId="0" applyNumberFormat="1" applyFont="1" applyBorder="1" applyAlignment="1">
      <alignment horizontal="center" vertical="center" wrapText="1"/>
    </xf>
    <xf numFmtId="16" fontId="2" fillId="0" borderId="13" xfId="0" applyNumberFormat="1" applyFont="1" applyBorder="1" applyAlignment="1">
      <alignment horizontal="center" vertical="center" wrapText="1"/>
    </xf>
    <xf numFmtId="1" fontId="2" fillId="0" borderId="5" xfId="0" applyNumberFormat="1" applyFont="1" applyFill="1" applyBorder="1" applyAlignment="1"/>
    <xf numFmtId="1" fontId="3" fillId="0" borderId="6" xfId="0" applyNumberFormat="1" applyFont="1" applyFill="1" applyBorder="1" applyAlignment="1"/>
    <xf numFmtId="3" fontId="2" fillId="0" borderId="13" xfId="0" applyNumberFormat="1" applyFont="1" applyFill="1" applyBorder="1" applyAlignment="1"/>
    <xf numFmtId="3" fontId="2" fillId="0" borderId="5" xfId="0" applyNumberFormat="1" applyFont="1" applyFill="1" applyBorder="1" applyAlignment="1"/>
    <xf numFmtId="3" fontId="3" fillId="0" borderId="0" xfId="0" applyNumberFormat="1" applyFont="1" applyFill="1" applyAlignment="1"/>
    <xf numFmtId="0" fontId="0" fillId="0" borderId="0" xfId="0" applyFont="1" applyBorder="1"/>
    <xf numFmtId="3" fontId="0" fillId="0" borderId="0" xfId="0" applyNumberFormat="1" applyFont="1"/>
    <xf numFmtId="3" fontId="2" fillId="0" borderId="0" xfId="0" applyNumberFormat="1" applyFont="1" applyFill="1" applyAlignment="1"/>
    <xf numFmtId="3" fontId="0" fillId="0" borderId="0" xfId="0" applyNumberFormat="1" applyFont="1" applyFill="1" applyAlignment="1"/>
    <xf numFmtId="3" fontId="0" fillId="0" borderId="0" xfId="0" applyNumberFormat="1" applyFont="1" applyFill="1" applyBorder="1" applyAlignment="1"/>
    <xf numFmtId="165" fontId="2" fillId="0" borderId="4" xfId="1" applyNumberFormat="1" applyFont="1" applyFill="1" applyBorder="1" applyAlignment="1"/>
    <xf numFmtId="9" fontId="2" fillId="0" borderId="14" xfId="0" applyNumberFormat="1" applyFont="1" applyBorder="1"/>
    <xf numFmtId="3" fontId="0" fillId="0" borderId="6" xfId="0" applyNumberFormat="1" applyFont="1" applyFill="1" applyBorder="1" applyAlignment="1"/>
    <xf numFmtId="3" fontId="0" fillId="0" borderId="10" xfId="0" applyNumberFormat="1" applyFont="1" applyFill="1" applyBorder="1" applyAlignment="1"/>
    <xf numFmtId="165" fontId="0" fillId="0" borderId="6" xfId="1" applyNumberFormat="1" applyFont="1" applyFill="1" applyBorder="1" applyAlignment="1"/>
    <xf numFmtId="165" fontId="0" fillId="0" borderId="0" xfId="1" applyNumberFormat="1" applyFont="1" applyBorder="1" applyAlignment="1"/>
    <xf numFmtId="165" fontId="0" fillId="0" borderId="10" xfId="1" applyNumberFormat="1" applyFont="1" applyBorder="1" applyAlignment="1"/>
    <xf numFmtId="0" fontId="0" fillId="0" borderId="0" xfId="0" applyFont="1" applyAlignment="1"/>
    <xf numFmtId="3" fontId="3" fillId="0" borderId="6" xfId="0" applyNumberFormat="1" applyFont="1" applyBorder="1"/>
    <xf numFmtId="9" fontId="3" fillId="0" borderId="10" xfId="0" applyNumberFormat="1" applyFont="1" applyBorder="1"/>
    <xf numFmtId="0" fontId="0" fillId="0" borderId="6" xfId="0" applyFont="1" applyFill="1" applyBorder="1" applyAlignment="1"/>
    <xf numFmtId="0" fontId="0" fillId="0" borderId="10" xfId="0" applyFont="1" applyFill="1" applyBorder="1" applyAlignment="1"/>
    <xf numFmtId="0" fontId="0" fillId="0" borderId="0" xfId="0" applyFont="1" applyFill="1" applyBorder="1" applyAlignment="1"/>
    <xf numFmtId="0" fontId="0" fillId="0" borderId="5" xfId="0" applyFont="1" applyFill="1" applyBorder="1" applyAlignment="1"/>
    <xf numFmtId="0" fontId="0" fillId="0" borderId="15" xfId="0" applyFont="1" applyFill="1" applyBorder="1" applyAlignment="1"/>
    <xf numFmtId="0" fontId="0" fillId="0" borderId="9" xfId="0" applyFont="1" applyFill="1" applyBorder="1" applyAlignment="1"/>
    <xf numFmtId="165" fontId="0" fillId="0" borderId="5" xfId="1" applyNumberFormat="1" applyFont="1" applyFill="1" applyBorder="1" applyAlignment="1"/>
    <xf numFmtId="165" fontId="0" fillId="0" borderId="9" xfId="1" applyNumberFormat="1" applyFont="1" applyBorder="1" applyAlignment="1"/>
    <xf numFmtId="165" fontId="0" fillId="0" borderId="15" xfId="1" applyNumberFormat="1" applyFont="1" applyBorder="1" applyAlignment="1"/>
    <xf numFmtId="3" fontId="3" fillId="0" borderId="5" xfId="0" applyNumberFormat="1" applyFont="1" applyBorder="1"/>
    <xf numFmtId="9" fontId="3" fillId="0" borderId="15" xfId="0" applyNumberFormat="1" applyFont="1" applyBorder="1"/>
    <xf numFmtId="9" fontId="0" fillId="0" borderId="0" xfId="2" applyNumberFormat="1" applyFont="1"/>
    <xf numFmtId="3" fontId="2" fillId="0" borderId="6" xfId="0" applyNumberFormat="1" applyFont="1" applyBorder="1"/>
    <xf numFmtId="9" fontId="2" fillId="0" borderId="10" xfId="0" applyNumberFormat="1" applyFont="1" applyBorder="1"/>
    <xf numFmtId="3" fontId="2" fillId="0" borderId="5" xfId="0" applyNumberFormat="1" applyFont="1" applyBorder="1"/>
    <xf numFmtId="9" fontId="2" fillId="0" borderId="15" xfId="0" applyNumberFormat="1" applyFont="1" applyBorder="1"/>
    <xf numFmtId="9" fontId="0" fillId="0" borderId="0" xfId="0" applyNumberFormat="1" applyFont="1"/>
    <xf numFmtId="165" fontId="0" fillId="0" borderId="0" xfId="0" applyNumberFormat="1" applyFont="1"/>
    <xf numFmtId="0" fontId="3" fillId="0" borderId="0" xfId="0" applyFont="1" applyAlignment="1"/>
    <xf numFmtId="165" fontId="2" fillId="0" borderId="4" xfId="1" applyNumberFormat="1" applyFont="1" applyBorder="1" applyAlignment="1"/>
    <xf numFmtId="165" fontId="2" fillId="0" borderId="8" xfId="1" applyNumberFormat="1" applyFont="1" applyBorder="1" applyAlignment="1"/>
    <xf numFmtId="165" fontId="2" fillId="0" borderId="14" xfId="1" applyNumberFormat="1" applyFont="1" applyBorder="1" applyAlignment="1"/>
    <xf numFmtId="9" fontId="2" fillId="0" borderId="14" xfId="2" applyFont="1" applyBorder="1"/>
    <xf numFmtId="165" fontId="0" fillId="0" borderId="6" xfId="1" applyNumberFormat="1" applyFont="1" applyBorder="1"/>
    <xf numFmtId="165" fontId="3" fillId="0" borderId="6" xfId="1" applyNumberFormat="1" applyFont="1" applyBorder="1" applyAlignment="1"/>
    <xf numFmtId="9" fontId="2" fillId="0" borderId="10" xfId="2" applyFont="1" applyBorder="1"/>
    <xf numFmtId="165" fontId="0" fillId="0" borderId="6" xfId="1" applyNumberFormat="1" applyFont="1" applyBorder="1" applyAlignment="1"/>
    <xf numFmtId="165" fontId="0" fillId="0" borderId="5" xfId="1" applyNumberFormat="1" applyFont="1" applyBorder="1"/>
    <xf numFmtId="165" fontId="3" fillId="0" borderId="5" xfId="1" applyNumberFormat="1" applyFont="1" applyBorder="1" applyAlignment="1"/>
    <xf numFmtId="9" fontId="2" fillId="0" borderId="15" xfId="2" applyFont="1" applyBorder="1"/>
    <xf numFmtId="3" fontId="3" fillId="0" borderId="0" xfId="0" applyNumberFormat="1" applyFont="1" applyBorder="1" applyAlignment="1"/>
    <xf numFmtId="9" fontId="3" fillId="0" borderId="0" xfId="0" applyNumberFormat="1" applyFont="1" applyBorder="1" applyAlignment="1"/>
    <xf numFmtId="3" fontId="0" fillId="0" borderId="0" xfId="0" applyNumberFormat="1" applyFill="1" applyAlignment="1"/>
    <xf numFmtId="3" fontId="0" fillId="0" borderId="0" xfId="0" applyNumberFormat="1" applyFill="1" applyBorder="1" applyAlignment="1"/>
    <xf numFmtId="0" fontId="2" fillId="0" borderId="0" xfId="0" applyFont="1" applyBorder="1" applyAlignment="1">
      <alignment vertical="center" wrapText="1"/>
    </xf>
    <xf numFmtId="0" fontId="2" fillId="4" borderId="11" xfId="0" applyFont="1" applyFill="1" applyBorder="1" applyAlignment="1"/>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3" fontId="0" fillId="3" borderId="10" xfId="0" applyNumberFormat="1" applyFill="1" applyBorder="1"/>
    <xf numFmtId="3" fontId="0" fillId="3" borderId="15" xfId="0" applyNumberFormat="1" applyFill="1" applyBorder="1"/>
    <xf numFmtId="0" fontId="3" fillId="0" borderId="0" xfId="0" applyFont="1"/>
    <xf numFmtId="0" fontId="2" fillId="0" borderId="4" xfId="0" applyFont="1" applyBorder="1"/>
    <xf numFmtId="3" fontId="3" fillId="0" borderId="0" xfId="0" applyNumberFormat="1" applyFont="1" applyBorder="1"/>
    <xf numFmtId="3" fontId="3" fillId="0" borderId="9" xfId="0" applyNumberFormat="1" applyFont="1" applyBorder="1"/>
    <xf numFmtId="9" fontId="2" fillId="0" borderId="4" xfId="2" applyNumberFormat="1" applyFont="1" applyBorder="1"/>
    <xf numFmtId="9" fontId="2" fillId="0" borderId="8" xfId="2" applyNumberFormat="1" applyFont="1" applyBorder="1"/>
    <xf numFmtId="164" fontId="2" fillId="0" borderId="14" xfId="0" applyNumberFormat="1" applyFont="1" applyBorder="1"/>
    <xf numFmtId="0" fontId="3" fillId="0" borderId="6" xfId="0" applyFont="1" applyBorder="1" applyAlignment="1"/>
    <xf numFmtId="0" fontId="3" fillId="0" borderId="10" xfId="0" applyFont="1" applyBorder="1" applyAlignment="1"/>
    <xf numFmtId="9" fontId="3" fillId="0" borderId="6" xfId="2" applyNumberFormat="1" applyFont="1" applyBorder="1"/>
    <xf numFmtId="9" fontId="3" fillId="0" borderId="0" xfId="2" applyNumberFormat="1" applyFont="1" applyBorder="1"/>
    <xf numFmtId="164" fontId="3" fillId="0" borderId="10" xfId="2" applyNumberFormat="1" applyFont="1" applyBorder="1"/>
    <xf numFmtId="164" fontId="3" fillId="0" borderId="10" xfId="0" applyNumberFormat="1" applyFont="1" applyBorder="1"/>
    <xf numFmtId="0" fontId="3" fillId="0" borderId="6" xfId="0" applyFont="1" applyBorder="1" applyAlignment="1">
      <alignment horizontal="right"/>
    </xf>
    <xf numFmtId="0" fontId="3" fillId="0" borderId="10" xfId="0" applyFont="1" applyBorder="1" applyAlignment="1">
      <alignment horizontal="right"/>
    </xf>
    <xf numFmtId="0" fontId="3" fillId="0" borderId="5" xfId="0" applyFont="1" applyBorder="1" applyAlignment="1">
      <alignment horizontal="right"/>
    </xf>
    <xf numFmtId="0" fontId="3" fillId="0" borderId="15" xfId="0" applyFont="1" applyBorder="1" applyAlignment="1">
      <alignment horizontal="right"/>
    </xf>
    <xf numFmtId="9" fontId="3" fillId="0" borderId="5" xfId="2" applyNumberFormat="1" applyFont="1" applyBorder="1"/>
    <xf numFmtId="9" fontId="3" fillId="0" borderId="9" xfId="2" applyNumberFormat="1" applyFont="1" applyBorder="1"/>
    <xf numFmtId="164" fontId="3" fillId="0" borderId="15" xfId="2" applyNumberFormat="1" applyFont="1" applyBorder="1"/>
    <xf numFmtId="164" fontId="3" fillId="0" borderId="15" xfId="0" applyNumberFormat="1" applyFont="1" applyBorder="1"/>
    <xf numFmtId="0" fontId="2" fillId="4" borderId="12" xfId="0" applyFont="1" applyFill="1" applyBorder="1" applyAlignment="1">
      <alignment horizontal="center"/>
    </xf>
    <xf numFmtId="0" fontId="2" fillId="6" borderId="13" xfId="0" applyFont="1" applyFill="1" applyBorder="1" applyAlignment="1">
      <alignment horizontal="center" vertical="center" wrapText="1"/>
    </xf>
    <xf numFmtId="0" fontId="2" fillId="0" borderId="12" xfId="0" applyFont="1" applyFill="1" applyBorder="1" applyAlignment="1">
      <alignment horizontal="center"/>
    </xf>
    <xf numFmtId="0" fontId="2" fillId="6" borderId="12" xfId="0" applyFont="1" applyFill="1" applyBorder="1" applyAlignment="1">
      <alignment horizontal="center"/>
    </xf>
    <xf numFmtId="0" fontId="2" fillId="4" borderId="11" xfId="0" applyFont="1" applyFill="1" applyBorder="1" applyAlignment="1">
      <alignment horizontal="center"/>
    </xf>
    <xf numFmtId="9" fontId="2" fillId="6" borderId="4" xfId="2" applyFont="1" applyFill="1" applyBorder="1"/>
    <xf numFmtId="9" fontId="2" fillId="6" borderId="8" xfId="2" applyFont="1" applyFill="1" applyBorder="1"/>
    <xf numFmtId="9" fontId="2" fillId="6" borderId="14" xfId="2" applyFont="1" applyFill="1" applyBorder="1"/>
    <xf numFmtId="9" fontId="2" fillId="6" borderId="6" xfId="2" applyFont="1" applyFill="1" applyBorder="1"/>
    <xf numFmtId="9" fontId="2" fillId="6" borderId="0" xfId="2" applyFont="1" applyFill="1" applyBorder="1"/>
    <xf numFmtId="9" fontId="2" fillId="6" borderId="10" xfId="2" applyFont="1" applyFill="1" applyBorder="1"/>
    <xf numFmtId="9" fontId="2" fillId="6" borderId="6" xfId="2" applyNumberFormat="1" applyFont="1" applyFill="1" applyBorder="1"/>
    <xf numFmtId="3" fontId="3" fillId="0" borderId="9" xfId="0" applyNumberFormat="1" applyFont="1" applyFill="1" applyBorder="1" applyAlignment="1"/>
    <xf numFmtId="9" fontId="2" fillId="6" borderId="5" xfId="2" applyFont="1" applyFill="1" applyBorder="1"/>
    <xf numFmtId="9" fontId="2" fillId="6" borderId="9" xfId="2" applyFont="1" applyFill="1" applyBorder="1"/>
    <xf numFmtId="9" fontId="2" fillId="6" borderId="15" xfId="2" applyFont="1" applyFill="1" applyBorder="1"/>
    <xf numFmtId="0" fontId="2" fillId="0" borderId="0" xfId="0" applyFont="1" applyBorder="1" applyAlignment="1">
      <alignment wrapText="1"/>
    </xf>
    <xf numFmtId="0" fontId="7" fillId="0" borderId="0" xfId="3" applyAlignment="1" applyProtection="1">
      <alignment horizontal="left" indent="2"/>
    </xf>
    <xf numFmtId="0" fontId="7" fillId="0" borderId="0" xfId="3" applyAlignment="1" applyProtection="1">
      <alignment horizontal="left" indent="1"/>
    </xf>
    <xf numFmtId="0" fontId="9" fillId="0" borderId="0" xfId="0" applyFont="1" applyAlignment="1">
      <alignment horizontal="left"/>
    </xf>
    <xf numFmtId="0" fontId="10" fillId="0" borderId="0" xfId="0" applyFont="1" applyAlignment="1">
      <alignment horizontal="center" vertical="center" wrapText="1"/>
    </xf>
    <xf numFmtId="0" fontId="11" fillId="0" borderId="0" xfId="0" applyFont="1"/>
    <xf numFmtId="0" fontId="7" fillId="0" borderId="0" xfId="3" applyAlignment="1" applyProtection="1"/>
    <xf numFmtId="3" fontId="7" fillId="0" borderId="0" xfId="3" applyNumberFormat="1" applyAlignment="1" applyProtection="1"/>
    <xf numFmtId="0" fontId="13" fillId="0" borderId="0" xfId="0" applyFont="1"/>
    <xf numFmtId="0" fontId="13" fillId="0" borderId="2"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2" xfId="0" applyBorder="1"/>
    <xf numFmtId="0" fontId="0" fillId="0" borderId="1" xfId="0" applyBorder="1"/>
    <xf numFmtId="165" fontId="13" fillId="0" borderId="4" xfId="1" applyNumberFormat="1" applyFont="1" applyFill="1" applyBorder="1"/>
    <xf numFmtId="165" fontId="13" fillId="0" borderId="4" xfId="1" applyNumberFormat="1" applyFont="1" applyBorder="1"/>
    <xf numFmtId="165" fontId="13" fillId="0" borderId="14" xfId="1" applyNumberFormat="1" applyFont="1" applyBorder="1"/>
    <xf numFmtId="165" fontId="2" fillId="0" borderId="12" xfId="0" applyNumberFormat="1" applyFont="1" applyBorder="1"/>
    <xf numFmtId="9" fontId="14" fillId="0" borderId="0" xfId="2" applyFont="1"/>
    <xf numFmtId="0" fontId="0" fillId="0" borderId="12" xfId="0" applyFill="1" applyBorder="1"/>
    <xf numFmtId="0" fontId="0" fillId="0" borderId="6" xfId="0" applyFill="1" applyBorder="1"/>
    <xf numFmtId="0" fontId="0" fillId="0" borderId="10" xfId="0" applyFill="1" applyBorder="1"/>
    <xf numFmtId="0" fontId="0" fillId="0" borderId="0" xfId="0" applyFill="1"/>
    <xf numFmtId="165" fontId="2" fillId="0" borderId="12" xfId="0" applyNumberFormat="1" applyFont="1" applyFill="1" applyBorder="1"/>
    <xf numFmtId="0" fontId="0" fillId="0" borderId="11" xfId="0" applyFill="1" applyBorder="1"/>
    <xf numFmtId="0" fontId="0" fillId="0" borderId="15" xfId="0" applyBorder="1"/>
    <xf numFmtId="165" fontId="2" fillId="0" borderId="11" xfId="0" applyNumberFormat="1" applyFont="1" applyBorder="1"/>
    <xf numFmtId="165" fontId="2" fillId="0" borderId="0" xfId="0" applyNumberFormat="1" applyFont="1" applyBorder="1"/>
    <xf numFmtId="0" fontId="15" fillId="0" borderId="0" xfId="0" applyFont="1" applyFill="1" applyBorder="1"/>
    <xf numFmtId="0" fontId="16" fillId="0" borderId="0" xfId="0" applyFont="1"/>
    <xf numFmtId="0" fontId="13" fillId="0" borderId="13" xfId="0" applyFont="1" applyBorder="1"/>
    <xf numFmtId="0" fontId="13" fillId="0" borderId="0" xfId="0" applyFont="1" applyBorder="1" applyAlignment="1">
      <alignment horizontal="center" vertical="top" wrapText="1"/>
    </xf>
    <xf numFmtId="0" fontId="13" fillId="0" borderId="0" xfId="0" applyFont="1" applyBorder="1"/>
    <xf numFmtId="0" fontId="13" fillId="0" borderId="0" xfId="0" applyFont="1" applyBorder="1" applyAlignment="1">
      <alignment horizontal="center"/>
    </xf>
    <xf numFmtId="0" fontId="0" fillId="0" borderId="11" xfId="0" applyBorder="1" applyAlignment="1">
      <alignment wrapText="1"/>
    </xf>
    <xf numFmtId="0" fontId="13" fillId="0" borderId="1" xfId="0" applyFont="1" applyBorder="1" applyAlignment="1">
      <alignment wrapText="1"/>
    </xf>
    <xf numFmtId="0" fontId="17" fillId="0" borderId="1" xfId="0" applyFont="1" applyBorder="1" applyAlignment="1">
      <alignment wrapText="1"/>
    </xf>
    <xf numFmtId="0" fontId="13" fillId="0" borderId="0" xfId="0" applyFont="1" applyBorder="1" applyAlignment="1">
      <alignment wrapText="1"/>
    </xf>
    <xf numFmtId="0" fontId="13" fillId="0" borderId="4" xfId="0" applyFont="1" applyBorder="1"/>
    <xf numFmtId="165" fontId="13" fillId="0" borderId="12" xfId="1" applyNumberFormat="1" applyFont="1" applyBorder="1"/>
    <xf numFmtId="165" fontId="13" fillId="0" borderId="0" xfId="1" applyNumberFormat="1" applyFont="1" applyBorder="1"/>
    <xf numFmtId="165" fontId="0" fillId="0" borderId="0" xfId="0" applyNumberFormat="1"/>
    <xf numFmtId="165" fontId="14" fillId="0" borderId="0" xfId="1" applyNumberFormat="1" applyFont="1" applyBorder="1"/>
    <xf numFmtId="165" fontId="13" fillId="0" borderId="12" xfId="1" applyNumberFormat="1" applyFont="1" applyFill="1" applyBorder="1"/>
    <xf numFmtId="165" fontId="14" fillId="0" borderId="0" xfId="1" applyNumberFormat="1" applyFont="1" applyFill="1" applyBorder="1"/>
    <xf numFmtId="0" fontId="0" fillId="0" borderId="0" xfId="0" applyFill="1" applyBorder="1"/>
    <xf numFmtId="0" fontId="15" fillId="0" borderId="12" xfId="0" applyFont="1" applyFill="1" applyBorder="1"/>
    <xf numFmtId="0" fontId="0" fillId="0" borderId="0" xfId="0" applyBorder="1" applyAlignment="1">
      <alignment vertical="top" wrapText="1"/>
    </xf>
    <xf numFmtId="0" fontId="13" fillId="0" borderId="12" xfId="0" applyFont="1" applyBorder="1"/>
    <xf numFmtId="0" fontId="0" fillId="0" borderId="0" xfId="0" applyBorder="1" applyAlignment="1"/>
    <xf numFmtId="0" fontId="13" fillId="0" borderId="11" xfId="0" applyFont="1" applyBorder="1" applyAlignment="1">
      <alignment wrapText="1"/>
    </xf>
    <xf numFmtId="0" fontId="13" fillId="0" borderId="13" xfId="0" applyFont="1" applyBorder="1" applyAlignment="1">
      <alignment wrapText="1"/>
    </xf>
    <xf numFmtId="0" fontId="0" fillId="0" borderId="0" xfId="0" applyBorder="1" applyAlignment="1">
      <alignment wrapText="1"/>
    </xf>
    <xf numFmtId="165" fontId="13" fillId="0" borderId="8" xfId="1" applyNumberFormat="1" applyFont="1" applyBorder="1"/>
    <xf numFmtId="0" fontId="14" fillId="0" borderId="6" xfId="1" applyNumberFormat="1" applyFont="1" applyBorder="1"/>
    <xf numFmtId="0" fontId="14" fillId="0" borderId="0" xfId="1" applyNumberFormat="1" applyFont="1" applyBorder="1"/>
    <xf numFmtId="0" fontId="13" fillId="0" borderId="10" xfId="1" applyNumberFormat="1" applyFont="1" applyBorder="1"/>
    <xf numFmtId="0" fontId="14" fillId="0" borderId="6" xfId="1" applyNumberFormat="1" applyFont="1" applyFill="1" applyBorder="1"/>
    <xf numFmtId="0" fontId="14" fillId="0" borderId="0" xfId="1" applyNumberFormat="1" applyFont="1" applyFill="1" applyBorder="1"/>
    <xf numFmtId="0" fontId="13" fillId="0" borderId="10" xfId="1" applyNumberFormat="1" applyFont="1" applyFill="1" applyBorder="1"/>
    <xf numFmtId="0" fontId="14" fillId="0" borderId="5" xfId="1" applyNumberFormat="1" applyFont="1" applyBorder="1"/>
    <xf numFmtId="0" fontId="14" fillId="0" borderId="9" xfId="1" applyNumberFormat="1" applyFont="1" applyBorder="1"/>
    <xf numFmtId="0" fontId="13" fillId="0" borderId="15" xfId="1" applyNumberFormat="1" applyFont="1" applyBorder="1"/>
    <xf numFmtId="0" fontId="15" fillId="0" borderId="0" xfId="0" applyFont="1"/>
    <xf numFmtId="0" fontId="15" fillId="0" borderId="1" xfId="0" applyFont="1" applyBorder="1"/>
    <xf numFmtId="0" fontId="18" fillId="0" borderId="0" xfId="0" applyFont="1"/>
    <xf numFmtId="0" fontId="0" fillId="0" borderId="13" xfId="0" applyBorder="1" applyAlignment="1">
      <alignment wrapText="1"/>
    </xf>
    <xf numFmtId="165" fontId="14" fillId="0" borderId="3" xfId="1" applyNumberFormat="1" applyFont="1" applyBorder="1"/>
    <xf numFmtId="0" fontId="0" fillId="0" borderId="3" xfId="0" applyBorder="1"/>
    <xf numFmtId="165" fontId="14" fillId="0" borderId="1" xfId="1" applyNumberFormat="1" applyFont="1" applyBorder="1"/>
    <xf numFmtId="165" fontId="14" fillId="0" borderId="2" xfId="1" applyNumberFormat="1" applyFont="1" applyBorder="1"/>
    <xf numFmtId="165" fontId="14" fillId="0" borderId="12" xfId="1" applyNumberFormat="1" applyFont="1" applyBorder="1"/>
    <xf numFmtId="165" fontId="14" fillId="0" borderId="4" xfId="1" applyNumberFormat="1" applyFont="1" applyBorder="1"/>
    <xf numFmtId="165" fontId="14" fillId="0" borderId="8" xfId="1" applyNumberFormat="1" applyFont="1" applyBorder="1"/>
    <xf numFmtId="165" fontId="14" fillId="0" borderId="6" xfId="1" applyNumberFormat="1" applyFont="1" applyBorder="1"/>
    <xf numFmtId="165" fontId="14" fillId="0" borderId="9" xfId="1" applyNumberFormat="1" applyFont="1" applyBorder="1"/>
    <xf numFmtId="165" fontId="14" fillId="0" borderId="11" xfId="1" applyNumberFormat="1" applyFont="1" applyBorder="1"/>
    <xf numFmtId="165" fontId="14" fillId="0" borderId="5" xfId="1" applyNumberFormat="1" applyFont="1" applyBorder="1"/>
    <xf numFmtId="0" fontId="0" fillId="0" borderId="2" xfId="0" applyBorder="1"/>
    <xf numFmtId="9" fontId="14" fillId="0" borderId="2" xfId="2" applyFont="1" applyBorder="1"/>
    <xf numFmtId="9" fontId="14" fillId="0" borderId="3" xfId="2" applyFont="1" applyBorder="1"/>
    <xf numFmtId="9" fontId="14" fillId="0" borderId="7" xfId="2" applyFont="1" applyBorder="1"/>
    <xf numFmtId="9" fontId="14" fillId="0" borderId="6" xfId="2" applyFont="1" applyBorder="1"/>
    <xf numFmtId="9" fontId="14" fillId="0" borderId="0" xfId="2" applyFont="1" applyBorder="1"/>
    <xf numFmtId="9" fontId="14" fillId="0" borderId="10" xfId="2" applyFont="1" applyBorder="1"/>
    <xf numFmtId="9" fontId="14" fillId="0" borderId="5" xfId="2" applyFont="1" applyBorder="1"/>
    <xf numFmtId="9" fontId="14" fillId="0" borderId="9" xfId="2" applyFont="1" applyBorder="1"/>
    <xf numFmtId="9" fontId="14" fillId="0" borderId="15" xfId="2" applyFont="1" applyBorder="1"/>
    <xf numFmtId="9" fontId="14" fillId="0" borderId="1" xfId="2" applyFont="1" applyBorder="1"/>
    <xf numFmtId="9" fontId="14" fillId="0" borderId="12" xfId="2" applyFont="1" applyBorder="1"/>
    <xf numFmtId="9" fontId="14" fillId="0" borderId="11" xfId="2" applyFont="1" applyBorder="1"/>
    <xf numFmtId="166" fontId="0" fillId="0" borderId="0" xfId="0" applyNumberFormat="1"/>
    <xf numFmtId="0" fontId="0" fillId="0" borderId="1" xfId="0" applyBorder="1" applyAlignment="1">
      <alignment horizontal="center" vertical="top" wrapText="1"/>
    </xf>
    <xf numFmtId="0" fontId="0" fillId="0" borderId="0" xfId="0" applyBorder="1" applyAlignment="1">
      <alignment horizontal="center" vertical="top" wrapText="1"/>
    </xf>
    <xf numFmtId="0" fontId="3" fillId="0" borderId="1" xfId="0" applyFont="1" applyBorder="1" applyAlignment="1">
      <alignment horizontal="center" vertical="top" wrapText="1"/>
    </xf>
    <xf numFmtId="1" fontId="0" fillId="0" borderId="0" xfId="0" applyNumberFormat="1" applyBorder="1"/>
    <xf numFmtId="1" fontId="3" fillId="0" borderId="1" xfId="0" applyNumberFormat="1" applyFont="1" applyBorder="1" applyAlignment="1">
      <alignment horizontal="right"/>
    </xf>
    <xf numFmtId="1" fontId="0" fillId="0" borderId="12" xfId="0" applyNumberFormat="1" applyBorder="1"/>
    <xf numFmtId="1" fontId="0" fillId="0" borderId="0" xfId="0" applyNumberFormat="1"/>
    <xf numFmtId="0" fontId="0" fillId="0" borderId="1" xfId="0" applyFill="1" applyBorder="1"/>
    <xf numFmtId="165" fontId="14" fillId="0" borderId="1" xfId="1" applyNumberFormat="1" applyFont="1" applyFill="1" applyBorder="1"/>
    <xf numFmtId="165" fontId="14" fillId="0" borderId="1" xfId="1" quotePrefix="1" applyNumberFormat="1" applyFont="1" applyFill="1" applyBorder="1"/>
    <xf numFmtId="1" fontId="0" fillId="0" borderId="0" xfId="0" quotePrefix="1" applyNumberFormat="1" applyFill="1" applyBorder="1"/>
    <xf numFmtId="1" fontId="3" fillId="0" borderId="1" xfId="0" applyNumberFormat="1" applyFont="1" applyFill="1" applyBorder="1" applyAlignment="1">
      <alignment horizontal="right"/>
    </xf>
    <xf numFmtId="165" fontId="14" fillId="0" borderId="1" xfId="1" quotePrefix="1" applyNumberFormat="1" applyFont="1" applyBorder="1"/>
    <xf numFmtId="1" fontId="0" fillId="0" borderId="0" xfId="0" quotePrefix="1" applyNumberFormat="1" applyBorder="1"/>
    <xf numFmtId="1" fontId="0" fillId="0" borderId="9" xfId="0" applyNumberFormat="1" applyBorder="1"/>
    <xf numFmtId="1" fontId="0" fillId="0" borderId="11" xfId="0" applyNumberFormat="1" applyBorder="1"/>
    <xf numFmtId="166" fontId="0" fillId="0" borderId="0" xfId="0" applyNumberFormat="1" applyBorder="1"/>
    <xf numFmtId="0" fontId="17" fillId="0" borderId="0" xfId="0" applyFont="1"/>
    <xf numFmtId="0" fontId="12" fillId="0" borderId="1" xfId="0" applyFont="1" applyBorder="1"/>
    <xf numFmtId="0" fontId="0" fillId="0" borderId="1" xfId="0" applyBorder="1" applyAlignment="1">
      <alignment horizontal="right"/>
    </xf>
    <xf numFmtId="0" fontId="13" fillId="0" borderId="1" xfId="0" applyFont="1" applyBorder="1" applyAlignment="1">
      <alignment horizontal="right"/>
    </xf>
    <xf numFmtId="0" fontId="12" fillId="0" borderId="1" xfId="0" applyFont="1" applyFill="1" applyBorder="1"/>
    <xf numFmtId="0" fontId="0" fillId="0" borderId="1" xfId="0" applyFill="1" applyBorder="1" applyAlignment="1">
      <alignment horizontal="right"/>
    </xf>
    <xf numFmtId="0" fontId="13" fillId="0" borderId="1" xfId="0" applyFont="1" applyFill="1" applyBorder="1" applyAlignment="1">
      <alignment horizontal="right"/>
    </xf>
    <xf numFmtId="165" fontId="13" fillId="0" borderId="1" xfId="1" applyNumberFormat="1" applyFont="1" applyBorder="1" applyAlignment="1">
      <alignment horizontal="right"/>
    </xf>
    <xf numFmtId="0" fontId="13" fillId="0" borderId="1" xfId="0" applyFont="1" applyBorder="1"/>
    <xf numFmtId="9" fontId="0" fillId="0" borderId="6" xfId="2" applyFont="1" applyFill="1" applyBorder="1"/>
    <xf numFmtId="9" fontId="0" fillId="0" borderId="10" xfId="2" applyFont="1" applyFill="1" applyBorder="1"/>
    <xf numFmtId="9" fontId="0" fillId="0" borderId="0" xfId="2" applyFont="1" applyFill="1" applyBorder="1"/>
    <xf numFmtId="9" fontId="0" fillId="0" borderId="12" xfId="2" applyFont="1" applyFill="1" applyBorder="1"/>
    <xf numFmtId="9" fontId="3" fillId="0" borderId="12" xfId="2" quotePrefix="1" applyFont="1" applyFill="1" applyBorder="1" applyAlignment="1">
      <alignment horizontal="right"/>
    </xf>
    <xf numFmtId="0" fontId="3" fillId="0" borderId="0" xfId="0" applyFont="1" applyBorder="1" applyAlignment="1">
      <alignment wrapText="1"/>
    </xf>
    <xf numFmtId="3" fontId="12" fillId="0" borderId="13" xfId="0" applyNumberFormat="1" applyFont="1" applyBorder="1"/>
    <xf numFmtId="9" fontId="12" fillId="0" borderId="14" xfId="2" applyFont="1" applyBorder="1"/>
    <xf numFmtId="0" fontId="12" fillId="0" borderId="0" xfId="0" applyFont="1"/>
    <xf numFmtId="3" fontId="12" fillId="0" borderId="4" xfId="0" applyNumberFormat="1" applyFont="1" applyBorder="1"/>
    <xf numFmtId="3" fontId="12" fillId="0" borderId="14" xfId="0" applyNumberFormat="1" applyFont="1" applyBorder="1"/>
    <xf numFmtId="0" fontId="0" fillId="0" borderId="1" xfId="0" applyFill="1" applyBorder="1" applyAlignment="1">
      <alignment horizontal="center"/>
    </xf>
    <xf numFmtId="9" fontId="14" fillId="0" borderId="13" xfId="2" applyFont="1" applyBorder="1"/>
    <xf numFmtId="167" fontId="13" fillId="0" borderId="0" xfId="1" applyNumberFormat="1" applyFont="1" applyBorder="1"/>
    <xf numFmtId="4" fontId="0" fillId="0" borderId="12" xfId="0" applyNumberFormat="1" applyBorder="1"/>
    <xf numFmtId="49" fontId="2" fillId="0" borderId="6" xfId="0" applyNumberFormat="1" applyFont="1" applyBorder="1" applyAlignment="1">
      <alignment wrapText="1"/>
    </xf>
    <xf numFmtId="165" fontId="0" fillId="0" borderId="5" xfId="0" applyNumberFormat="1" applyBorder="1" applyAlignment="1"/>
    <xf numFmtId="165" fontId="5" fillId="0" borderId="2" xfId="1" applyNumberFormat="1" applyFont="1" applyBorder="1"/>
    <xf numFmtId="165" fontId="0" fillId="0" borderId="7" xfId="1" applyNumberFormat="1" applyFont="1" applyBorder="1"/>
    <xf numFmtId="165" fontId="5" fillId="0" borderId="13" xfId="1" applyNumberFormat="1" applyFont="1" applyBorder="1" applyAlignment="1">
      <alignment wrapText="1"/>
    </xf>
    <xf numFmtId="165" fontId="0" fillId="0" borderId="10" xfId="1" applyNumberFormat="1" applyFont="1" applyBorder="1" applyAlignment="1">
      <alignment wrapText="1"/>
    </xf>
    <xf numFmtId="165" fontId="0" fillId="0" borderId="6" xfId="0" applyNumberFormat="1" applyBorder="1" applyAlignment="1">
      <alignment wrapText="1"/>
    </xf>
    <xf numFmtId="9" fontId="2" fillId="6" borderId="10" xfId="2" applyFont="1" applyFill="1" applyBorder="1" applyAlignment="1">
      <alignment wrapText="1"/>
    </xf>
    <xf numFmtId="165" fontId="5" fillId="0" borderId="12" xfId="1" applyNumberFormat="1" applyFont="1" applyBorder="1" applyAlignment="1">
      <alignment wrapText="1"/>
    </xf>
    <xf numFmtId="0" fontId="3" fillId="0" borderId="9" xfId="0" applyFont="1" applyBorder="1" applyAlignment="1">
      <alignment wrapText="1"/>
    </xf>
    <xf numFmtId="165" fontId="5" fillId="0" borderId="11" xfId="1" applyNumberFormat="1" applyFont="1" applyBorder="1" applyAlignment="1">
      <alignment wrapText="1"/>
    </xf>
    <xf numFmtId="165" fontId="0" fillId="0" borderId="15" xfId="1" applyNumberFormat="1" applyFont="1" applyBorder="1" applyAlignment="1">
      <alignment wrapText="1"/>
    </xf>
    <xf numFmtId="165" fontId="0" fillId="0" borderId="4" xfId="0" applyNumberFormat="1" applyBorder="1" applyAlignment="1">
      <alignment wrapText="1"/>
    </xf>
    <xf numFmtId="9" fontId="2" fillId="6" borderId="14" xfId="2" applyFont="1" applyFill="1" applyBorder="1" applyAlignment="1">
      <alignment wrapText="1"/>
    </xf>
    <xf numFmtId="165" fontId="0" fillId="0" borderId="5" xfId="0" applyNumberFormat="1" applyBorder="1" applyAlignment="1">
      <alignment wrapText="1"/>
    </xf>
    <xf numFmtId="9" fontId="2" fillId="6" borderId="15" xfId="2" applyFont="1" applyFill="1" applyBorder="1" applyAlignment="1">
      <alignment wrapText="1"/>
    </xf>
    <xf numFmtId="9" fontId="0" fillId="0" borderId="0" xfId="0" applyNumberFormat="1" applyAlignment="1"/>
    <xf numFmtId="9" fontId="0" fillId="0" borderId="0" xfId="0" applyNumberFormat="1" applyFont="1" applyAlignment="1"/>
    <xf numFmtId="0" fontId="3" fillId="0" borderId="12" xfId="0" applyFont="1" applyBorder="1"/>
    <xf numFmtId="0" fontId="3" fillId="0" borderId="11" xfId="0" applyFont="1" applyBorder="1"/>
    <xf numFmtId="0" fontId="19" fillId="0" borderId="0" xfId="0" applyFont="1"/>
    <xf numFmtId="0" fontId="2" fillId="0" borderId="1" xfId="0" applyFont="1" applyBorder="1" applyAlignment="1">
      <alignment horizontal="center"/>
    </xf>
    <xf numFmtId="0" fontId="2" fillId="0" borderId="1" xfId="0" applyFont="1" applyBorder="1" applyAlignment="1">
      <alignment horizontal="center" vertical="center" wrapText="1"/>
    </xf>
    <xf numFmtId="0" fontId="0" fillId="5" borderId="1" xfId="0" applyFill="1" applyBorder="1"/>
    <xf numFmtId="9" fontId="14" fillId="0" borderId="1" xfId="2" applyFont="1" applyFill="1" applyBorder="1"/>
    <xf numFmtId="3" fontId="0" fillId="5" borderId="1" xfId="0" applyNumberFormat="1" applyFill="1" applyBorder="1"/>
    <xf numFmtId="9" fontId="14" fillId="0" borderId="12" xfId="2" applyFont="1" applyFill="1" applyBorder="1"/>
    <xf numFmtId="3" fontId="13" fillId="5" borderId="1" xfId="0" applyNumberFormat="1" applyFont="1" applyFill="1" applyBorder="1"/>
    <xf numFmtId="3" fontId="0" fillId="3" borderId="12" xfId="0" applyNumberFormat="1" applyFill="1" applyBorder="1"/>
    <xf numFmtId="3" fontId="0" fillId="3" borderId="11" xfId="0" applyNumberFormat="1" applyFill="1" applyBorder="1"/>
    <xf numFmtId="165" fontId="13" fillId="0" borderId="13" xfId="1" applyNumberFormat="1" applyFont="1" applyBorder="1"/>
    <xf numFmtId="0" fontId="9" fillId="0" borderId="0" xfId="0" applyFont="1" applyAlignment="1">
      <alignment horizontal="left" wrapText="1"/>
    </xf>
    <xf numFmtId="0" fontId="13" fillId="0" borderId="1" xfId="0" applyFont="1" applyBorder="1" applyAlignment="1">
      <alignment horizontal="center"/>
    </xf>
    <xf numFmtId="0" fontId="3" fillId="0" borderId="0" xfId="0" applyFont="1" applyBorder="1" applyAlignment="1">
      <alignment horizontal="left" wrapText="1"/>
    </xf>
    <xf numFmtId="0" fontId="0" fillId="0" borderId="2" xfId="0" applyBorder="1" applyAlignment="1">
      <alignment horizontal="center"/>
    </xf>
    <xf numFmtId="0" fontId="0" fillId="0" borderId="7" xfId="0"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49" fontId="2" fillId="0" borderId="6" xfId="0" applyNumberFormat="1" applyFont="1" applyBorder="1" applyAlignment="1">
      <alignment horizontal="left" wrapText="1"/>
    </xf>
    <xf numFmtId="49" fontId="2" fillId="0" borderId="0" xfId="0" applyNumberFormat="1" applyFont="1" applyBorder="1" applyAlignment="1">
      <alignment horizontal="left"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3" fillId="0" borderId="0" xfId="0" applyFont="1" applyAlignment="1">
      <alignment horizontal="left" wrapText="1"/>
    </xf>
    <xf numFmtId="0" fontId="0" fillId="0" borderId="0" xfId="0" applyAlignment="1">
      <alignment horizontal="left" wrapText="1"/>
    </xf>
    <xf numFmtId="0" fontId="2" fillId="0" borderId="13" xfId="0" applyFont="1" applyBorder="1" applyAlignment="1">
      <alignment horizontal="center" vertical="center" wrapText="1"/>
    </xf>
    <xf numFmtId="0" fontId="2" fillId="0" borderId="1" xfId="0" applyFont="1" applyBorder="1" applyAlignment="1">
      <alignment horizontal="center" vertical="center" wrapText="1"/>
    </xf>
    <xf numFmtId="0" fontId="12" fillId="0" borderId="4" xfId="0" applyFont="1" applyBorder="1" applyAlignment="1">
      <alignment horizontal="center"/>
    </xf>
    <xf numFmtId="0" fontId="12" fillId="0" borderId="14" xfId="0" applyFont="1" applyBorder="1" applyAlignment="1">
      <alignment horizontal="center"/>
    </xf>
    <xf numFmtId="0" fontId="3" fillId="0" borderId="0" xfId="0" applyFont="1" applyBorder="1" applyAlignment="1">
      <alignment wrapText="1"/>
    </xf>
    <xf numFmtId="0" fontId="3" fillId="0" borderId="0" xfId="0" applyFont="1" applyAlignment="1">
      <alignment wrapText="1"/>
    </xf>
    <xf numFmtId="1" fontId="2" fillId="0" borderId="2" xfId="0" applyNumberFormat="1" applyFont="1" applyFill="1" applyBorder="1" applyAlignment="1">
      <alignment horizontal="center" vertical="center"/>
    </xf>
    <xf numFmtId="1" fontId="2" fillId="0" borderId="3" xfId="0" applyNumberFormat="1" applyFont="1" applyFill="1" applyBorder="1" applyAlignment="1">
      <alignment horizontal="center" vertical="center"/>
    </xf>
    <xf numFmtId="1" fontId="2" fillId="0" borderId="7" xfId="0" applyNumberFormat="1" applyFont="1" applyFill="1" applyBorder="1" applyAlignment="1">
      <alignment horizontal="center" vertical="center"/>
    </xf>
    <xf numFmtId="1" fontId="2" fillId="6" borderId="2" xfId="0" applyNumberFormat="1" applyFont="1" applyFill="1" applyBorder="1" applyAlignment="1">
      <alignment horizontal="center" vertical="center" wrapText="1"/>
    </xf>
    <xf numFmtId="0" fontId="0" fillId="6" borderId="3" xfId="0" applyFill="1" applyBorder="1" applyAlignment="1">
      <alignment horizontal="center" vertical="center" wrapText="1"/>
    </xf>
    <xf numFmtId="0" fontId="0" fillId="6" borderId="7" xfId="0" applyFill="1" applyBorder="1" applyAlignment="1">
      <alignment horizontal="center" vertical="center" wrapText="1"/>
    </xf>
    <xf numFmtId="0" fontId="7" fillId="0" borderId="0" xfId="3" applyFont="1" applyBorder="1" applyAlignment="1" applyProtection="1">
      <alignment wrapText="1"/>
    </xf>
    <xf numFmtId="1" fontId="2" fillId="0" borderId="2" xfId="0" applyNumberFormat="1" applyFont="1" applyFill="1" applyBorder="1" applyAlignment="1">
      <alignment horizontal="center" vertical="center" wrapText="1"/>
    </xf>
    <xf numFmtId="1" fontId="2" fillId="0" borderId="3" xfId="0" applyNumberFormat="1" applyFont="1" applyFill="1" applyBorder="1" applyAlignment="1">
      <alignment horizontal="center" vertical="center" wrapText="1"/>
    </xf>
    <xf numFmtId="1" fontId="2" fillId="0" borderId="7" xfId="0" applyNumberFormat="1"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7" xfId="0" applyFill="1" applyBorder="1" applyAlignment="1">
      <alignment horizontal="center" vertical="center" wrapText="1"/>
    </xf>
    <xf numFmtId="3" fontId="0" fillId="0" borderId="9" xfId="0" applyNumberFormat="1" applyFont="1" applyBorder="1" applyAlignment="1">
      <alignment horizontal="center"/>
    </xf>
    <xf numFmtId="3" fontId="7" fillId="0" borderId="4" xfId="3" applyNumberFormat="1" applyFill="1" applyBorder="1" applyAlignment="1" applyProtection="1">
      <alignment horizontal="left" wrapText="1"/>
    </xf>
    <xf numFmtId="3" fontId="7" fillId="0" borderId="8" xfId="3" applyNumberFormat="1" applyFill="1" applyBorder="1" applyAlignment="1" applyProtection="1">
      <alignment horizontal="left" wrapText="1"/>
    </xf>
    <xf numFmtId="3" fontId="7" fillId="0" borderId="0" xfId="3" applyNumberFormat="1" applyFill="1" applyBorder="1" applyAlignment="1" applyProtection="1">
      <alignment horizontal="left" wrapText="1"/>
    </xf>
    <xf numFmtId="0" fontId="13" fillId="0" borderId="1" xfId="0" applyFont="1" applyBorder="1" applyAlignment="1">
      <alignment horizontal="center" vertical="top" wrapText="1"/>
    </xf>
    <xf numFmtId="0" fontId="13" fillId="0" borderId="2" xfId="0" applyFont="1" applyBorder="1" applyAlignment="1">
      <alignment horizontal="center"/>
    </xf>
    <xf numFmtId="0" fontId="13" fillId="0" borderId="3" xfId="0" applyFont="1" applyBorder="1" applyAlignment="1">
      <alignment horizontal="center"/>
    </xf>
    <xf numFmtId="0" fontId="13" fillId="0" borderId="7"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2" fillId="0" borderId="2" xfId="0" applyFont="1" applyBorder="1" applyAlignment="1">
      <alignment horizontal="center"/>
    </xf>
    <xf numFmtId="0" fontId="12" fillId="0" borderId="3" xfId="0" applyFont="1" applyBorder="1" applyAlignment="1">
      <alignment horizontal="center"/>
    </xf>
    <xf numFmtId="0" fontId="12" fillId="0" borderId="7" xfId="0" applyFont="1" applyBorder="1" applyAlignment="1">
      <alignment horizontal="center"/>
    </xf>
    <xf numFmtId="0" fontId="12" fillId="0" borderId="13" xfId="0" applyFont="1" applyBorder="1" applyAlignment="1">
      <alignment horizontal="center" wrapText="1"/>
    </xf>
    <xf numFmtId="0" fontId="12" fillId="0" borderId="12" xfId="0" applyFont="1" applyBorder="1" applyAlignment="1">
      <alignment horizontal="center" wrapText="1"/>
    </xf>
    <xf numFmtId="0" fontId="12" fillId="0" borderId="11" xfId="0" applyFont="1" applyBorder="1" applyAlignment="1">
      <alignment horizontal="center" wrapText="1"/>
    </xf>
    <xf numFmtId="0" fontId="12" fillId="0" borderId="13" xfId="0" applyFont="1" applyBorder="1" applyAlignment="1">
      <alignment horizontal="center"/>
    </xf>
    <xf numFmtId="0" fontId="12" fillId="0" borderId="12" xfId="0" applyFont="1" applyBorder="1" applyAlignment="1">
      <alignment horizontal="center"/>
    </xf>
    <xf numFmtId="0" fontId="12" fillId="0" borderId="11" xfId="0" applyFont="1" applyBorder="1" applyAlignment="1">
      <alignment horizontal="center"/>
    </xf>
    <xf numFmtId="10" fontId="2" fillId="0" borderId="14" xfId="0" applyNumberFormat="1" applyFont="1" applyBorder="1"/>
    <xf numFmtId="0" fontId="21" fillId="0" borderId="0" xfId="0" applyFont="1" applyAlignment="1">
      <alignment horizontal="left" wrapText="1"/>
    </xf>
  </cellXfs>
  <cellStyles count="4">
    <cellStyle name="Comma" xfId="1" builtinId="3"/>
    <cellStyle name="Hyperlink" xfId="3" builtinId="8"/>
    <cellStyle name="Normal" xfId="0" builtinId="0"/>
    <cellStyle name="Percent" xfId="2" builtinId="5"/>
  </cellStyles>
  <dxfs count="2">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gov.scot/homelesssta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hyperlink" Target="http://www.legislation.gov.uk/ssi/2014/243/made"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legislation.gov.uk/ssi/2014/243/made"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otland.gov.uk/Topics/Statistics/Browse/Housing-Regeneration/HSfS/Stoc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scotland.gov.uk/Publications/2013/06/327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4" workbookViewId="0">
      <selection activeCell="B50" sqref="B50"/>
    </sheetView>
  </sheetViews>
  <sheetFormatPr defaultRowHeight="15" x14ac:dyDescent="0.25"/>
  <cols>
    <col min="1" max="1" width="14.42578125" customWidth="1"/>
    <col min="257" max="257" width="14.42578125" customWidth="1"/>
    <col min="513" max="513" width="14.42578125" customWidth="1"/>
    <col min="769" max="769" width="14.42578125" customWidth="1"/>
    <col min="1025" max="1025" width="14.42578125" customWidth="1"/>
    <col min="1281" max="1281" width="14.42578125" customWidth="1"/>
    <col min="1537" max="1537" width="14.42578125" customWidth="1"/>
    <col min="1793" max="1793" width="14.42578125" customWidth="1"/>
    <col min="2049" max="2049" width="14.42578125" customWidth="1"/>
    <col min="2305" max="2305" width="14.42578125" customWidth="1"/>
    <col min="2561" max="2561" width="14.42578125" customWidth="1"/>
    <col min="2817" max="2817" width="14.42578125" customWidth="1"/>
    <col min="3073" max="3073" width="14.42578125" customWidth="1"/>
    <col min="3329" max="3329" width="14.42578125" customWidth="1"/>
    <col min="3585" max="3585" width="14.42578125" customWidth="1"/>
    <col min="3841" max="3841" width="14.42578125" customWidth="1"/>
    <col min="4097" max="4097" width="14.42578125" customWidth="1"/>
    <col min="4353" max="4353" width="14.42578125" customWidth="1"/>
    <col min="4609" max="4609" width="14.42578125" customWidth="1"/>
    <col min="4865" max="4865" width="14.42578125" customWidth="1"/>
    <col min="5121" max="5121" width="14.42578125" customWidth="1"/>
    <col min="5377" max="5377" width="14.42578125" customWidth="1"/>
    <col min="5633" max="5633" width="14.42578125" customWidth="1"/>
    <col min="5889" max="5889" width="14.42578125" customWidth="1"/>
    <col min="6145" max="6145" width="14.42578125" customWidth="1"/>
    <col min="6401" max="6401" width="14.42578125" customWidth="1"/>
    <col min="6657" max="6657" width="14.42578125" customWidth="1"/>
    <col min="6913" max="6913" width="14.42578125" customWidth="1"/>
    <col min="7169" max="7169" width="14.42578125" customWidth="1"/>
    <col min="7425" max="7425" width="14.42578125" customWidth="1"/>
    <col min="7681" max="7681" width="14.42578125" customWidth="1"/>
    <col min="7937" max="7937" width="14.42578125" customWidth="1"/>
    <col min="8193" max="8193" width="14.42578125" customWidth="1"/>
    <col min="8449" max="8449" width="14.42578125" customWidth="1"/>
    <col min="8705" max="8705" width="14.42578125" customWidth="1"/>
    <col min="8961" max="8961" width="14.42578125" customWidth="1"/>
    <col min="9217" max="9217" width="14.42578125" customWidth="1"/>
    <col min="9473" max="9473" width="14.42578125" customWidth="1"/>
    <col min="9729" max="9729" width="14.42578125" customWidth="1"/>
    <col min="9985" max="9985" width="14.42578125" customWidth="1"/>
    <col min="10241" max="10241" width="14.42578125" customWidth="1"/>
    <col min="10497" max="10497" width="14.42578125" customWidth="1"/>
    <col min="10753" max="10753" width="14.42578125" customWidth="1"/>
    <col min="11009" max="11009" width="14.42578125" customWidth="1"/>
    <col min="11265" max="11265" width="14.42578125" customWidth="1"/>
    <col min="11521" max="11521" width="14.42578125" customWidth="1"/>
    <col min="11777" max="11777" width="14.42578125" customWidth="1"/>
    <col min="12033" max="12033" width="14.42578125" customWidth="1"/>
    <col min="12289" max="12289" width="14.42578125" customWidth="1"/>
    <col min="12545" max="12545" width="14.42578125" customWidth="1"/>
    <col min="12801" max="12801" width="14.42578125" customWidth="1"/>
    <col min="13057" max="13057" width="14.42578125" customWidth="1"/>
    <col min="13313" max="13313" width="14.42578125" customWidth="1"/>
    <col min="13569" max="13569" width="14.42578125" customWidth="1"/>
    <col min="13825" max="13825" width="14.42578125" customWidth="1"/>
    <col min="14081" max="14081" width="14.42578125" customWidth="1"/>
    <col min="14337" max="14337" width="14.42578125" customWidth="1"/>
    <col min="14593" max="14593" width="14.42578125" customWidth="1"/>
    <col min="14849" max="14849" width="14.42578125" customWidth="1"/>
    <col min="15105" max="15105" width="14.42578125" customWidth="1"/>
    <col min="15361" max="15361" width="14.42578125" customWidth="1"/>
    <col min="15617" max="15617" width="14.42578125" customWidth="1"/>
    <col min="15873" max="15873" width="14.42578125" customWidth="1"/>
    <col min="16129" max="16129" width="14.42578125" customWidth="1"/>
  </cols>
  <sheetData>
    <row r="1" spans="1:7" ht="36.75" customHeight="1" x14ac:dyDescent="0.25">
      <c r="A1" s="532" t="s">
        <v>264</v>
      </c>
      <c r="B1" s="532"/>
      <c r="C1" s="532"/>
      <c r="D1" s="532"/>
      <c r="E1" s="532"/>
      <c r="F1" s="532"/>
      <c r="G1" s="532"/>
    </row>
    <row r="2" spans="1:7" x14ac:dyDescent="0.25">
      <c r="A2" s="370" t="s">
        <v>167</v>
      </c>
    </row>
    <row r="3" spans="1:7" x14ac:dyDescent="0.25">
      <c r="A3" s="371"/>
    </row>
    <row r="4" spans="1:7" ht="15.75" x14ac:dyDescent="0.25">
      <c r="A4" s="372" t="s">
        <v>168</v>
      </c>
    </row>
    <row r="5" spans="1:7" ht="15.75" x14ac:dyDescent="0.25">
      <c r="A5" s="372"/>
      <c r="B5" s="375" t="s">
        <v>281</v>
      </c>
    </row>
    <row r="6" spans="1:7" ht="15.75" x14ac:dyDescent="0.25">
      <c r="A6" s="372"/>
    </row>
    <row r="7" spans="1:7" ht="20.25" x14ac:dyDescent="0.3">
      <c r="A7" s="373" t="s">
        <v>169</v>
      </c>
      <c r="B7" s="374" t="s">
        <v>0</v>
      </c>
    </row>
    <row r="8" spans="1:7" x14ac:dyDescent="0.25">
      <c r="B8" s="375" t="s">
        <v>241</v>
      </c>
    </row>
    <row r="10" spans="1:7" x14ac:dyDescent="0.25">
      <c r="B10" s="375" t="s">
        <v>242</v>
      </c>
    </row>
    <row r="12" spans="1:7" x14ac:dyDescent="0.25">
      <c r="B12" s="375" t="s">
        <v>243</v>
      </c>
    </row>
    <row r="13" spans="1:7" x14ac:dyDescent="0.25">
      <c r="B13" s="375" t="s">
        <v>244</v>
      </c>
    </row>
    <row r="15" spans="1:7" x14ac:dyDescent="0.25">
      <c r="B15" s="375" t="s">
        <v>245</v>
      </c>
    </row>
    <row r="16" spans="1:7" x14ac:dyDescent="0.25">
      <c r="B16" s="375" t="s">
        <v>246</v>
      </c>
    </row>
    <row r="18" spans="2:2" ht="20.25" x14ac:dyDescent="0.3">
      <c r="B18" s="374" t="s">
        <v>1</v>
      </c>
    </row>
    <row r="20" spans="2:2" x14ac:dyDescent="0.25">
      <c r="B20" s="375" t="s">
        <v>247</v>
      </c>
    </row>
    <row r="22" spans="2:2" x14ac:dyDescent="0.25">
      <c r="B22" s="375" t="s">
        <v>248</v>
      </c>
    </row>
    <row r="24" spans="2:2" x14ac:dyDescent="0.25">
      <c r="B24" s="375" t="s">
        <v>263</v>
      </c>
    </row>
    <row r="27" spans="2:2" ht="20.25" x14ac:dyDescent="0.3">
      <c r="B27" s="374" t="s">
        <v>170</v>
      </c>
    </row>
    <row r="28" spans="2:2" x14ac:dyDescent="0.25">
      <c r="B28" s="375" t="s">
        <v>249</v>
      </c>
    </row>
    <row r="29" spans="2:2" x14ac:dyDescent="0.25">
      <c r="B29" s="375" t="s">
        <v>250</v>
      </c>
    </row>
    <row r="30" spans="2:2" x14ac:dyDescent="0.25">
      <c r="B30" s="375" t="s">
        <v>251</v>
      </c>
    </row>
    <row r="32" spans="2:2" x14ac:dyDescent="0.25">
      <c r="B32" s="375" t="s">
        <v>252</v>
      </c>
    </row>
    <row r="34" spans="2:2" x14ac:dyDescent="0.25">
      <c r="B34" s="376" t="s">
        <v>253</v>
      </c>
    </row>
    <row r="36" spans="2:2" x14ac:dyDescent="0.25">
      <c r="B36" s="375" t="s">
        <v>254</v>
      </c>
    </row>
    <row r="38" spans="2:2" x14ac:dyDescent="0.25">
      <c r="B38" s="375" t="s">
        <v>255</v>
      </c>
    </row>
    <row r="40" spans="2:2" x14ac:dyDescent="0.25">
      <c r="B40" s="375" t="s">
        <v>234</v>
      </c>
    </row>
    <row r="42" spans="2:2" x14ac:dyDescent="0.25">
      <c r="B42" s="375" t="s">
        <v>235</v>
      </c>
    </row>
    <row r="44" spans="2:2" x14ac:dyDescent="0.25">
      <c r="B44" s="375" t="s">
        <v>236</v>
      </c>
    </row>
    <row r="46" spans="2:2" x14ac:dyDescent="0.25">
      <c r="B46" s="375" t="s">
        <v>237</v>
      </c>
    </row>
    <row r="48" spans="2:2" x14ac:dyDescent="0.25">
      <c r="B48" s="375" t="s">
        <v>238</v>
      </c>
    </row>
    <row r="50" spans="2:2" x14ac:dyDescent="0.25">
      <c r="B50" s="375" t="s">
        <v>239</v>
      </c>
    </row>
    <row r="52" spans="2:2" x14ac:dyDescent="0.25">
      <c r="B52" s="375" t="s">
        <v>240</v>
      </c>
    </row>
  </sheetData>
  <mergeCells count="1">
    <mergeCell ref="A1:G1"/>
  </mergeCells>
  <hyperlinks>
    <hyperlink ref="B8" location="'Table 1'!A1" display="Table 1:  Applications, assessments and cases closed"/>
    <hyperlink ref="B10" location="'Table 2'!A1" display="'Table 2'!A1"/>
    <hyperlink ref="B12" location="'Table 3'!A1" display="'Table 3'!A1"/>
    <hyperlink ref="B15" location="'Table 4'!A1" display="'Table 4'!A1"/>
    <hyperlink ref="B20" location="'Table 5'!A1" display="'Table 5'!A1"/>
    <hyperlink ref="B22" location="'Table 6'!A1" display="'Table 6'!A1"/>
    <hyperlink ref="B24" location="'Table 7'!A1" display="Table 7: Unintentionally homeless or threatened with homelessness assessed under Housing Support regulations"/>
    <hyperlink ref="B28" location="'Table 8'!A1" display="'Table 8'!A1"/>
    <hyperlink ref="B32" location="'Table 9'!A1" display="'Table 9'!A1"/>
    <hyperlink ref="B34" location="'Table 10'!A1" display="'Table 10'!A1"/>
    <hyperlink ref="B36" location="'Table 11'!A1" display="'Table 11'!A1"/>
    <hyperlink ref="B38" location="'Table 12'!A1" display="'Table 12'!A1"/>
    <hyperlink ref="B13" location="'Table 3'!A23" display="'Table 3'!A23"/>
    <hyperlink ref="B16" location="'Table 4'!A18" display="'Table 4'!A18"/>
    <hyperlink ref="B29" location="'Table 8'!A15" display="'Table 8'!A15"/>
    <hyperlink ref="B30" location="'Table 8'!A28" display="'Table 8'!A28"/>
    <hyperlink ref="A2" r:id="rId1" display="Found online at: http://www.gov.scot/homelessstats"/>
    <hyperlink ref="B40" location="'Table 13'!A1" display="Table 13: Number of households entering and exiting temporary accommodation"/>
    <hyperlink ref="B42" location="'Table 14'!A1" display="Table 14: Number of households entering and exiting temporary accommodation"/>
    <hyperlink ref="B44" location="'Table 15'!A1" display="Table 15: Number of households entering and exiting temporary accommodation"/>
    <hyperlink ref="B46" location="'Table 16'!A1" display="Table 16: Number of households entering and exiting temporary accommodation"/>
    <hyperlink ref="B48" location="'Table 17'!A1" display="Table 17: Average length of time in temporary accommodation"/>
    <hyperlink ref="B50" location="'Table 18'!A1" display="Table 18: Number of applications that have not been offered temporary accommodation"/>
    <hyperlink ref="B52" location="'Table 19'!A1" display="Table 19: Number of placements that have been in breach of the Unsuitable Accommodation Order"/>
    <hyperlink ref="B5" location="'HL3 Data Quality'!A1" display="HL3 Data Quality"/>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M4" sqref="M4"/>
    </sheetView>
  </sheetViews>
  <sheetFormatPr defaultRowHeight="15" x14ac:dyDescent="0.25"/>
  <cols>
    <col min="1" max="1" width="27.140625" style="268" customWidth="1"/>
    <col min="2" max="4" width="10.140625" style="268" bestFit="1" customWidth="1"/>
    <col min="5" max="5" width="9.140625" style="268"/>
    <col min="6" max="7" width="10.140625" style="268" bestFit="1" customWidth="1"/>
    <col min="8" max="8" width="11.28515625" style="268" customWidth="1"/>
    <col min="9" max="10" width="10" style="268" customWidth="1"/>
    <col min="11" max="11" width="7.5703125" style="268" customWidth="1"/>
    <col min="12" max="256" width="9.140625" style="268"/>
    <col min="257" max="257" width="27.140625" style="268" customWidth="1"/>
    <col min="258" max="260" width="10.140625" style="268" bestFit="1" customWidth="1"/>
    <col min="261" max="261" width="9.140625" style="268"/>
    <col min="262" max="263" width="10.140625" style="268" bestFit="1" customWidth="1"/>
    <col min="264" max="264" width="11.28515625" style="268" customWidth="1"/>
    <col min="265" max="266" width="10" style="268" customWidth="1"/>
    <col min="267" max="267" width="7.5703125" style="268" customWidth="1"/>
    <col min="268" max="512" width="9.140625" style="268"/>
    <col min="513" max="513" width="27.140625" style="268" customWidth="1"/>
    <col min="514" max="516" width="10.140625" style="268" bestFit="1" customWidth="1"/>
    <col min="517" max="517" width="9.140625" style="268"/>
    <col min="518" max="519" width="10.140625" style="268" bestFit="1" customWidth="1"/>
    <col min="520" max="520" width="11.28515625" style="268" customWidth="1"/>
    <col min="521" max="522" width="10" style="268" customWidth="1"/>
    <col min="523" max="523" width="7.5703125" style="268" customWidth="1"/>
    <col min="524" max="768" width="9.140625" style="268"/>
    <col min="769" max="769" width="27.140625" style="268" customWidth="1"/>
    <col min="770" max="772" width="10.140625" style="268" bestFit="1" customWidth="1"/>
    <col min="773" max="773" width="9.140625" style="268"/>
    <col min="774" max="775" width="10.140625" style="268" bestFit="1" customWidth="1"/>
    <col min="776" max="776" width="11.28515625" style="268" customWidth="1"/>
    <col min="777" max="778" width="10" style="268" customWidth="1"/>
    <col min="779" max="779" width="7.5703125" style="268" customWidth="1"/>
    <col min="780" max="1024" width="9.140625" style="268"/>
    <col min="1025" max="1025" width="27.140625" style="268" customWidth="1"/>
    <col min="1026" max="1028" width="10.140625" style="268" bestFit="1" customWidth="1"/>
    <col min="1029" max="1029" width="9.140625" style="268"/>
    <col min="1030" max="1031" width="10.140625" style="268" bestFit="1" customWidth="1"/>
    <col min="1032" max="1032" width="11.28515625" style="268" customWidth="1"/>
    <col min="1033" max="1034" width="10" style="268" customWidth="1"/>
    <col min="1035" max="1035" width="7.5703125" style="268" customWidth="1"/>
    <col min="1036" max="1280" width="9.140625" style="268"/>
    <col min="1281" max="1281" width="27.140625" style="268" customWidth="1"/>
    <col min="1282" max="1284" width="10.140625" style="268" bestFit="1" customWidth="1"/>
    <col min="1285" max="1285" width="9.140625" style="268"/>
    <col min="1286" max="1287" width="10.140625" style="268" bestFit="1" customWidth="1"/>
    <col min="1288" max="1288" width="11.28515625" style="268" customWidth="1"/>
    <col min="1289" max="1290" width="10" style="268" customWidth="1"/>
    <col min="1291" max="1291" width="7.5703125" style="268" customWidth="1"/>
    <col min="1292" max="1536" width="9.140625" style="268"/>
    <col min="1537" max="1537" width="27.140625" style="268" customWidth="1"/>
    <col min="1538" max="1540" width="10.140625" style="268" bestFit="1" customWidth="1"/>
    <col min="1541" max="1541" width="9.140625" style="268"/>
    <col min="1542" max="1543" width="10.140625" style="268" bestFit="1" customWidth="1"/>
    <col min="1544" max="1544" width="11.28515625" style="268" customWidth="1"/>
    <col min="1545" max="1546" width="10" style="268" customWidth="1"/>
    <col min="1547" max="1547" width="7.5703125" style="268" customWidth="1"/>
    <col min="1548" max="1792" width="9.140625" style="268"/>
    <col min="1793" max="1793" width="27.140625" style="268" customWidth="1"/>
    <col min="1794" max="1796" width="10.140625" style="268" bestFit="1" customWidth="1"/>
    <col min="1797" max="1797" width="9.140625" style="268"/>
    <col min="1798" max="1799" width="10.140625" style="268" bestFit="1" customWidth="1"/>
    <col min="1800" max="1800" width="11.28515625" style="268" customWidth="1"/>
    <col min="1801" max="1802" width="10" style="268" customWidth="1"/>
    <col min="1803" max="1803" width="7.5703125" style="268" customWidth="1"/>
    <col min="1804" max="2048" width="9.140625" style="268"/>
    <col min="2049" max="2049" width="27.140625" style="268" customWidth="1"/>
    <col min="2050" max="2052" width="10.140625" style="268" bestFit="1" customWidth="1"/>
    <col min="2053" max="2053" width="9.140625" style="268"/>
    <col min="2054" max="2055" width="10.140625" style="268" bestFit="1" customWidth="1"/>
    <col min="2056" max="2056" width="11.28515625" style="268" customWidth="1"/>
    <col min="2057" max="2058" width="10" style="268" customWidth="1"/>
    <col min="2059" max="2059" width="7.5703125" style="268" customWidth="1"/>
    <col min="2060" max="2304" width="9.140625" style="268"/>
    <col min="2305" max="2305" width="27.140625" style="268" customWidth="1"/>
    <col min="2306" max="2308" width="10.140625" style="268" bestFit="1" customWidth="1"/>
    <col min="2309" max="2309" width="9.140625" style="268"/>
    <col min="2310" max="2311" width="10.140625" style="268" bestFit="1" customWidth="1"/>
    <col min="2312" max="2312" width="11.28515625" style="268" customWidth="1"/>
    <col min="2313" max="2314" width="10" style="268" customWidth="1"/>
    <col min="2315" max="2315" width="7.5703125" style="268" customWidth="1"/>
    <col min="2316" max="2560" width="9.140625" style="268"/>
    <col min="2561" max="2561" width="27.140625" style="268" customWidth="1"/>
    <col min="2562" max="2564" width="10.140625" style="268" bestFit="1" customWidth="1"/>
    <col min="2565" max="2565" width="9.140625" style="268"/>
    <col min="2566" max="2567" width="10.140625" style="268" bestFit="1" customWidth="1"/>
    <col min="2568" max="2568" width="11.28515625" style="268" customWidth="1"/>
    <col min="2569" max="2570" width="10" style="268" customWidth="1"/>
    <col min="2571" max="2571" width="7.5703125" style="268" customWidth="1"/>
    <col min="2572" max="2816" width="9.140625" style="268"/>
    <col min="2817" max="2817" width="27.140625" style="268" customWidth="1"/>
    <col min="2818" max="2820" width="10.140625" style="268" bestFit="1" customWidth="1"/>
    <col min="2821" max="2821" width="9.140625" style="268"/>
    <col min="2822" max="2823" width="10.140625" style="268" bestFit="1" customWidth="1"/>
    <col min="2824" max="2824" width="11.28515625" style="268" customWidth="1"/>
    <col min="2825" max="2826" width="10" style="268" customWidth="1"/>
    <col min="2827" max="2827" width="7.5703125" style="268" customWidth="1"/>
    <col min="2828" max="3072" width="9.140625" style="268"/>
    <col min="3073" max="3073" width="27.140625" style="268" customWidth="1"/>
    <col min="3074" max="3076" width="10.140625" style="268" bestFit="1" customWidth="1"/>
    <col min="3077" max="3077" width="9.140625" style="268"/>
    <col min="3078" max="3079" width="10.140625" style="268" bestFit="1" customWidth="1"/>
    <col min="3080" max="3080" width="11.28515625" style="268" customWidth="1"/>
    <col min="3081" max="3082" width="10" style="268" customWidth="1"/>
    <col min="3083" max="3083" width="7.5703125" style="268" customWidth="1"/>
    <col min="3084" max="3328" width="9.140625" style="268"/>
    <col min="3329" max="3329" width="27.140625" style="268" customWidth="1"/>
    <col min="3330" max="3332" width="10.140625" style="268" bestFit="1" customWidth="1"/>
    <col min="3333" max="3333" width="9.140625" style="268"/>
    <col min="3334" max="3335" width="10.140625" style="268" bestFit="1" customWidth="1"/>
    <col min="3336" max="3336" width="11.28515625" style="268" customWidth="1"/>
    <col min="3337" max="3338" width="10" style="268" customWidth="1"/>
    <col min="3339" max="3339" width="7.5703125" style="268" customWidth="1"/>
    <col min="3340" max="3584" width="9.140625" style="268"/>
    <col min="3585" max="3585" width="27.140625" style="268" customWidth="1"/>
    <col min="3586" max="3588" width="10.140625" style="268" bestFit="1" customWidth="1"/>
    <col min="3589" max="3589" width="9.140625" style="268"/>
    <col min="3590" max="3591" width="10.140625" style="268" bestFit="1" customWidth="1"/>
    <col min="3592" max="3592" width="11.28515625" style="268" customWidth="1"/>
    <col min="3593" max="3594" width="10" style="268" customWidth="1"/>
    <col min="3595" max="3595" width="7.5703125" style="268" customWidth="1"/>
    <col min="3596" max="3840" width="9.140625" style="268"/>
    <col min="3841" max="3841" width="27.140625" style="268" customWidth="1"/>
    <col min="3842" max="3844" width="10.140625" style="268" bestFit="1" customWidth="1"/>
    <col min="3845" max="3845" width="9.140625" style="268"/>
    <col min="3846" max="3847" width="10.140625" style="268" bestFit="1" customWidth="1"/>
    <col min="3848" max="3848" width="11.28515625" style="268" customWidth="1"/>
    <col min="3849" max="3850" width="10" style="268" customWidth="1"/>
    <col min="3851" max="3851" width="7.5703125" style="268" customWidth="1"/>
    <col min="3852" max="4096" width="9.140625" style="268"/>
    <col min="4097" max="4097" width="27.140625" style="268" customWidth="1"/>
    <col min="4098" max="4100" width="10.140625" style="268" bestFit="1" customWidth="1"/>
    <col min="4101" max="4101" width="9.140625" style="268"/>
    <col min="4102" max="4103" width="10.140625" style="268" bestFit="1" customWidth="1"/>
    <col min="4104" max="4104" width="11.28515625" style="268" customWidth="1"/>
    <col min="4105" max="4106" width="10" style="268" customWidth="1"/>
    <col min="4107" max="4107" width="7.5703125" style="268" customWidth="1"/>
    <col min="4108" max="4352" width="9.140625" style="268"/>
    <col min="4353" max="4353" width="27.140625" style="268" customWidth="1"/>
    <col min="4354" max="4356" width="10.140625" style="268" bestFit="1" customWidth="1"/>
    <col min="4357" max="4357" width="9.140625" style="268"/>
    <col min="4358" max="4359" width="10.140625" style="268" bestFit="1" customWidth="1"/>
    <col min="4360" max="4360" width="11.28515625" style="268" customWidth="1"/>
    <col min="4361" max="4362" width="10" style="268" customWidth="1"/>
    <col min="4363" max="4363" width="7.5703125" style="268" customWidth="1"/>
    <col min="4364" max="4608" width="9.140625" style="268"/>
    <col min="4609" max="4609" width="27.140625" style="268" customWidth="1"/>
    <col min="4610" max="4612" width="10.140625" style="268" bestFit="1" customWidth="1"/>
    <col min="4613" max="4613" width="9.140625" style="268"/>
    <col min="4614" max="4615" width="10.140625" style="268" bestFit="1" customWidth="1"/>
    <col min="4616" max="4616" width="11.28515625" style="268" customWidth="1"/>
    <col min="4617" max="4618" width="10" style="268" customWidth="1"/>
    <col min="4619" max="4619" width="7.5703125" style="268" customWidth="1"/>
    <col min="4620" max="4864" width="9.140625" style="268"/>
    <col min="4865" max="4865" width="27.140625" style="268" customWidth="1"/>
    <col min="4866" max="4868" width="10.140625" style="268" bestFit="1" customWidth="1"/>
    <col min="4869" max="4869" width="9.140625" style="268"/>
    <col min="4870" max="4871" width="10.140625" style="268" bestFit="1" customWidth="1"/>
    <col min="4872" max="4872" width="11.28515625" style="268" customWidth="1"/>
    <col min="4873" max="4874" width="10" style="268" customWidth="1"/>
    <col min="4875" max="4875" width="7.5703125" style="268" customWidth="1"/>
    <col min="4876" max="5120" width="9.140625" style="268"/>
    <col min="5121" max="5121" width="27.140625" style="268" customWidth="1"/>
    <col min="5122" max="5124" width="10.140625" style="268" bestFit="1" customWidth="1"/>
    <col min="5125" max="5125" width="9.140625" style="268"/>
    <col min="5126" max="5127" width="10.140625" style="268" bestFit="1" customWidth="1"/>
    <col min="5128" max="5128" width="11.28515625" style="268" customWidth="1"/>
    <col min="5129" max="5130" width="10" style="268" customWidth="1"/>
    <col min="5131" max="5131" width="7.5703125" style="268" customWidth="1"/>
    <col min="5132" max="5376" width="9.140625" style="268"/>
    <col min="5377" max="5377" width="27.140625" style="268" customWidth="1"/>
    <col min="5378" max="5380" width="10.140625" style="268" bestFit="1" customWidth="1"/>
    <col min="5381" max="5381" width="9.140625" style="268"/>
    <col min="5382" max="5383" width="10.140625" style="268" bestFit="1" customWidth="1"/>
    <col min="5384" max="5384" width="11.28515625" style="268" customWidth="1"/>
    <col min="5385" max="5386" width="10" style="268" customWidth="1"/>
    <col min="5387" max="5387" width="7.5703125" style="268" customWidth="1"/>
    <col min="5388" max="5632" width="9.140625" style="268"/>
    <col min="5633" max="5633" width="27.140625" style="268" customWidth="1"/>
    <col min="5634" max="5636" width="10.140625" style="268" bestFit="1" customWidth="1"/>
    <col min="5637" max="5637" width="9.140625" style="268"/>
    <col min="5638" max="5639" width="10.140625" style="268" bestFit="1" customWidth="1"/>
    <col min="5640" max="5640" width="11.28515625" style="268" customWidth="1"/>
    <col min="5641" max="5642" width="10" style="268" customWidth="1"/>
    <col min="5643" max="5643" width="7.5703125" style="268" customWidth="1"/>
    <col min="5644" max="5888" width="9.140625" style="268"/>
    <col min="5889" max="5889" width="27.140625" style="268" customWidth="1"/>
    <col min="5890" max="5892" width="10.140625" style="268" bestFit="1" customWidth="1"/>
    <col min="5893" max="5893" width="9.140625" style="268"/>
    <col min="5894" max="5895" width="10.140625" style="268" bestFit="1" customWidth="1"/>
    <col min="5896" max="5896" width="11.28515625" style="268" customWidth="1"/>
    <col min="5897" max="5898" width="10" style="268" customWidth="1"/>
    <col min="5899" max="5899" width="7.5703125" style="268" customWidth="1"/>
    <col min="5900" max="6144" width="9.140625" style="268"/>
    <col min="6145" max="6145" width="27.140625" style="268" customWidth="1"/>
    <col min="6146" max="6148" width="10.140625" style="268" bestFit="1" customWidth="1"/>
    <col min="6149" max="6149" width="9.140625" style="268"/>
    <col min="6150" max="6151" width="10.140625" style="268" bestFit="1" customWidth="1"/>
    <col min="6152" max="6152" width="11.28515625" style="268" customWidth="1"/>
    <col min="6153" max="6154" width="10" style="268" customWidth="1"/>
    <col min="6155" max="6155" width="7.5703125" style="268" customWidth="1"/>
    <col min="6156" max="6400" width="9.140625" style="268"/>
    <col min="6401" max="6401" width="27.140625" style="268" customWidth="1"/>
    <col min="6402" max="6404" width="10.140625" style="268" bestFit="1" customWidth="1"/>
    <col min="6405" max="6405" width="9.140625" style="268"/>
    <col min="6406" max="6407" width="10.140625" style="268" bestFit="1" customWidth="1"/>
    <col min="6408" max="6408" width="11.28515625" style="268" customWidth="1"/>
    <col min="6409" max="6410" width="10" style="268" customWidth="1"/>
    <col min="6411" max="6411" width="7.5703125" style="268" customWidth="1"/>
    <col min="6412" max="6656" width="9.140625" style="268"/>
    <col min="6657" max="6657" width="27.140625" style="268" customWidth="1"/>
    <col min="6658" max="6660" width="10.140625" style="268" bestFit="1" customWidth="1"/>
    <col min="6661" max="6661" width="9.140625" style="268"/>
    <col min="6662" max="6663" width="10.140625" style="268" bestFit="1" customWidth="1"/>
    <col min="6664" max="6664" width="11.28515625" style="268" customWidth="1"/>
    <col min="6665" max="6666" width="10" style="268" customWidth="1"/>
    <col min="6667" max="6667" width="7.5703125" style="268" customWidth="1"/>
    <col min="6668" max="6912" width="9.140625" style="268"/>
    <col min="6913" max="6913" width="27.140625" style="268" customWidth="1"/>
    <col min="6914" max="6916" width="10.140625" style="268" bestFit="1" customWidth="1"/>
    <col min="6917" max="6917" width="9.140625" style="268"/>
    <col min="6918" max="6919" width="10.140625" style="268" bestFit="1" customWidth="1"/>
    <col min="6920" max="6920" width="11.28515625" style="268" customWidth="1"/>
    <col min="6921" max="6922" width="10" style="268" customWidth="1"/>
    <col min="6923" max="6923" width="7.5703125" style="268" customWidth="1"/>
    <col min="6924" max="7168" width="9.140625" style="268"/>
    <col min="7169" max="7169" width="27.140625" style="268" customWidth="1"/>
    <col min="7170" max="7172" width="10.140625" style="268" bestFit="1" customWidth="1"/>
    <col min="7173" max="7173" width="9.140625" style="268"/>
    <col min="7174" max="7175" width="10.140625" style="268" bestFit="1" customWidth="1"/>
    <col min="7176" max="7176" width="11.28515625" style="268" customWidth="1"/>
    <col min="7177" max="7178" width="10" style="268" customWidth="1"/>
    <col min="7179" max="7179" width="7.5703125" style="268" customWidth="1"/>
    <col min="7180" max="7424" width="9.140625" style="268"/>
    <col min="7425" max="7425" width="27.140625" style="268" customWidth="1"/>
    <col min="7426" max="7428" width="10.140625" style="268" bestFit="1" customWidth="1"/>
    <col min="7429" max="7429" width="9.140625" style="268"/>
    <col min="7430" max="7431" width="10.140625" style="268" bestFit="1" customWidth="1"/>
    <col min="7432" max="7432" width="11.28515625" style="268" customWidth="1"/>
    <col min="7433" max="7434" width="10" style="268" customWidth="1"/>
    <col min="7435" max="7435" width="7.5703125" style="268" customWidth="1"/>
    <col min="7436" max="7680" width="9.140625" style="268"/>
    <col min="7681" max="7681" width="27.140625" style="268" customWidth="1"/>
    <col min="7682" max="7684" width="10.140625" style="268" bestFit="1" customWidth="1"/>
    <col min="7685" max="7685" width="9.140625" style="268"/>
    <col min="7686" max="7687" width="10.140625" style="268" bestFit="1" customWidth="1"/>
    <col min="7688" max="7688" width="11.28515625" style="268" customWidth="1"/>
    <col min="7689" max="7690" width="10" style="268" customWidth="1"/>
    <col min="7691" max="7691" width="7.5703125" style="268" customWidth="1"/>
    <col min="7692" max="7936" width="9.140625" style="268"/>
    <col min="7937" max="7937" width="27.140625" style="268" customWidth="1"/>
    <col min="7938" max="7940" width="10.140625" style="268" bestFit="1" customWidth="1"/>
    <col min="7941" max="7941" width="9.140625" style="268"/>
    <col min="7942" max="7943" width="10.140625" style="268" bestFit="1" customWidth="1"/>
    <col min="7944" max="7944" width="11.28515625" style="268" customWidth="1"/>
    <col min="7945" max="7946" width="10" style="268" customWidth="1"/>
    <col min="7947" max="7947" width="7.5703125" style="268" customWidth="1"/>
    <col min="7948" max="8192" width="9.140625" style="268"/>
    <col min="8193" max="8193" width="27.140625" style="268" customWidth="1"/>
    <col min="8194" max="8196" width="10.140625" style="268" bestFit="1" customWidth="1"/>
    <col min="8197" max="8197" width="9.140625" style="268"/>
    <col min="8198" max="8199" width="10.140625" style="268" bestFit="1" customWidth="1"/>
    <col min="8200" max="8200" width="11.28515625" style="268" customWidth="1"/>
    <col min="8201" max="8202" width="10" style="268" customWidth="1"/>
    <col min="8203" max="8203" width="7.5703125" style="268" customWidth="1"/>
    <col min="8204" max="8448" width="9.140625" style="268"/>
    <col min="8449" max="8449" width="27.140625" style="268" customWidth="1"/>
    <col min="8450" max="8452" width="10.140625" style="268" bestFit="1" customWidth="1"/>
    <col min="8453" max="8453" width="9.140625" style="268"/>
    <col min="8454" max="8455" width="10.140625" style="268" bestFit="1" customWidth="1"/>
    <col min="8456" max="8456" width="11.28515625" style="268" customWidth="1"/>
    <col min="8457" max="8458" width="10" style="268" customWidth="1"/>
    <col min="8459" max="8459" width="7.5703125" style="268" customWidth="1"/>
    <col min="8460" max="8704" width="9.140625" style="268"/>
    <col min="8705" max="8705" width="27.140625" style="268" customWidth="1"/>
    <col min="8706" max="8708" width="10.140625" style="268" bestFit="1" customWidth="1"/>
    <col min="8709" max="8709" width="9.140625" style="268"/>
    <col min="8710" max="8711" width="10.140625" style="268" bestFit="1" customWidth="1"/>
    <col min="8712" max="8712" width="11.28515625" style="268" customWidth="1"/>
    <col min="8713" max="8714" width="10" style="268" customWidth="1"/>
    <col min="8715" max="8715" width="7.5703125" style="268" customWidth="1"/>
    <col min="8716" max="8960" width="9.140625" style="268"/>
    <col min="8961" max="8961" width="27.140625" style="268" customWidth="1"/>
    <col min="8962" max="8964" width="10.140625" style="268" bestFit="1" customWidth="1"/>
    <col min="8965" max="8965" width="9.140625" style="268"/>
    <col min="8966" max="8967" width="10.140625" style="268" bestFit="1" customWidth="1"/>
    <col min="8968" max="8968" width="11.28515625" style="268" customWidth="1"/>
    <col min="8969" max="8970" width="10" style="268" customWidth="1"/>
    <col min="8971" max="8971" width="7.5703125" style="268" customWidth="1"/>
    <col min="8972" max="9216" width="9.140625" style="268"/>
    <col min="9217" max="9217" width="27.140625" style="268" customWidth="1"/>
    <col min="9218" max="9220" width="10.140625" style="268" bestFit="1" customWidth="1"/>
    <col min="9221" max="9221" width="9.140625" style="268"/>
    <col min="9222" max="9223" width="10.140625" style="268" bestFit="1" customWidth="1"/>
    <col min="9224" max="9224" width="11.28515625" style="268" customWidth="1"/>
    <col min="9225" max="9226" width="10" style="268" customWidth="1"/>
    <col min="9227" max="9227" width="7.5703125" style="268" customWidth="1"/>
    <col min="9228" max="9472" width="9.140625" style="268"/>
    <col min="9473" max="9473" width="27.140625" style="268" customWidth="1"/>
    <col min="9474" max="9476" width="10.140625" style="268" bestFit="1" customWidth="1"/>
    <col min="9477" max="9477" width="9.140625" style="268"/>
    <col min="9478" max="9479" width="10.140625" style="268" bestFit="1" customWidth="1"/>
    <col min="9480" max="9480" width="11.28515625" style="268" customWidth="1"/>
    <col min="9481" max="9482" width="10" style="268" customWidth="1"/>
    <col min="9483" max="9483" width="7.5703125" style="268" customWidth="1"/>
    <col min="9484" max="9728" width="9.140625" style="268"/>
    <col min="9729" max="9729" width="27.140625" style="268" customWidth="1"/>
    <col min="9730" max="9732" width="10.140625" style="268" bestFit="1" customWidth="1"/>
    <col min="9733" max="9733" width="9.140625" style="268"/>
    <col min="9734" max="9735" width="10.140625" style="268" bestFit="1" customWidth="1"/>
    <col min="9736" max="9736" width="11.28515625" style="268" customWidth="1"/>
    <col min="9737" max="9738" width="10" style="268" customWidth="1"/>
    <col min="9739" max="9739" width="7.5703125" style="268" customWidth="1"/>
    <col min="9740" max="9984" width="9.140625" style="268"/>
    <col min="9985" max="9985" width="27.140625" style="268" customWidth="1"/>
    <col min="9986" max="9988" width="10.140625" style="268" bestFit="1" customWidth="1"/>
    <col min="9989" max="9989" width="9.140625" style="268"/>
    <col min="9990" max="9991" width="10.140625" style="268" bestFit="1" customWidth="1"/>
    <col min="9992" max="9992" width="11.28515625" style="268" customWidth="1"/>
    <col min="9993" max="9994" width="10" style="268" customWidth="1"/>
    <col min="9995" max="9995" width="7.5703125" style="268" customWidth="1"/>
    <col min="9996" max="10240" width="9.140625" style="268"/>
    <col min="10241" max="10241" width="27.140625" style="268" customWidth="1"/>
    <col min="10242" max="10244" width="10.140625" style="268" bestFit="1" customWidth="1"/>
    <col min="10245" max="10245" width="9.140625" style="268"/>
    <col min="10246" max="10247" width="10.140625" style="268" bestFit="1" customWidth="1"/>
    <col min="10248" max="10248" width="11.28515625" style="268" customWidth="1"/>
    <col min="10249" max="10250" width="10" style="268" customWidth="1"/>
    <col min="10251" max="10251" width="7.5703125" style="268" customWidth="1"/>
    <col min="10252" max="10496" width="9.140625" style="268"/>
    <col min="10497" max="10497" width="27.140625" style="268" customWidth="1"/>
    <col min="10498" max="10500" width="10.140625" style="268" bestFit="1" customWidth="1"/>
    <col min="10501" max="10501" width="9.140625" style="268"/>
    <col min="10502" max="10503" width="10.140625" style="268" bestFit="1" customWidth="1"/>
    <col min="10504" max="10504" width="11.28515625" style="268" customWidth="1"/>
    <col min="10505" max="10506" width="10" style="268" customWidth="1"/>
    <col min="10507" max="10507" width="7.5703125" style="268" customWidth="1"/>
    <col min="10508" max="10752" width="9.140625" style="268"/>
    <col min="10753" max="10753" width="27.140625" style="268" customWidth="1"/>
    <col min="10754" max="10756" width="10.140625" style="268" bestFit="1" customWidth="1"/>
    <col min="10757" max="10757" width="9.140625" style="268"/>
    <col min="10758" max="10759" width="10.140625" style="268" bestFit="1" customWidth="1"/>
    <col min="10760" max="10760" width="11.28515625" style="268" customWidth="1"/>
    <col min="10761" max="10762" width="10" style="268" customWidth="1"/>
    <col min="10763" max="10763" width="7.5703125" style="268" customWidth="1"/>
    <col min="10764" max="11008" width="9.140625" style="268"/>
    <col min="11009" max="11009" width="27.140625" style="268" customWidth="1"/>
    <col min="11010" max="11012" width="10.140625" style="268" bestFit="1" customWidth="1"/>
    <col min="11013" max="11013" width="9.140625" style="268"/>
    <col min="11014" max="11015" width="10.140625" style="268" bestFit="1" customWidth="1"/>
    <col min="11016" max="11016" width="11.28515625" style="268" customWidth="1"/>
    <col min="11017" max="11018" width="10" style="268" customWidth="1"/>
    <col min="11019" max="11019" width="7.5703125" style="268" customWidth="1"/>
    <col min="11020" max="11264" width="9.140625" style="268"/>
    <col min="11265" max="11265" width="27.140625" style="268" customWidth="1"/>
    <col min="11266" max="11268" width="10.140625" style="268" bestFit="1" customWidth="1"/>
    <col min="11269" max="11269" width="9.140625" style="268"/>
    <col min="11270" max="11271" width="10.140625" style="268" bestFit="1" customWidth="1"/>
    <col min="11272" max="11272" width="11.28515625" style="268" customWidth="1"/>
    <col min="11273" max="11274" width="10" style="268" customWidth="1"/>
    <col min="11275" max="11275" width="7.5703125" style="268" customWidth="1"/>
    <col min="11276" max="11520" width="9.140625" style="268"/>
    <col min="11521" max="11521" width="27.140625" style="268" customWidth="1"/>
    <col min="11522" max="11524" width="10.140625" style="268" bestFit="1" customWidth="1"/>
    <col min="11525" max="11525" width="9.140625" style="268"/>
    <col min="11526" max="11527" width="10.140625" style="268" bestFit="1" customWidth="1"/>
    <col min="11528" max="11528" width="11.28515625" style="268" customWidth="1"/>
    <col min="11529" max="11530" width="10" style="268" customWidth="1"/>
    <col min="11531" max="11531" width="7.5703125" style="268" customWidth="1"/>
    <col min="11532" max="11776" width="9.140625" style="268"/>
    <col min="11777" max="11777" width="27.140625" style="268" customWidth="1"/>
    <col min="11778" max="11780" width="10.140625" style="268" bestFit="1" customWidth="1"/>
    <col min="11781" max="11781" width="9.140625" style="268"/>
    <col min="11782" max="11783" width="10.140625" style="268" bestFit="1" customWidth="1"/>
    <col min="11784" max="11784" width="11.28515625" style="268" customWidth="1"/>
    <col min="11785" max="11786" width="10" style="268" customWidth="1"/>
    <col min="11787" max="11787" width="7.5703125" style="268" customWidth="1"/>
    <col min="11788" max="12032" width="9.140625" style="268"/>
    <col min="12033" max="12033" width="27.140625" style="268" customWidth="1"/>
    <col min="12034" max="12036" width="10.140625" style="268" bestFit="1" customWidth="1"/>
    <col min="12037" max="12037" width="9.140625" style="268"/>
    <col min="12038" max="12039" width="10.140625" style="268" bestFit="1" customWidth="1"/>
    <col min="12040" max="12040" width="11.28515625" style="268" customWidth="1"/>
    <col min="12041" max="12042" width="10" style="268" customWidth="1"/>
    <col min="12043" max="12043" width="7.5703125" style="268" customWidth="1"/>
    <col min="12044" max="12288" width="9.140625" style="268"/>
    <col min="12289" max="12289" width="27.140625" style="268" customWidth="1"/>
    <col min="12290" max="12292" width="10.140625" style="268" bestFit="1" customWidth="1"/>
    <col min="12293" max="12293" width="9.140625" style="268"/>
    <col min="12294" max="12295" width="10.140625" style="268" bestFit="1" customWidth="1"/>
    <col min="12296" max="12296" width="11.28515625" style="268" customWidth="1"/>
    <col min="12297" max="12298" width="10" style="268" customWidth="1"/>
    <col min="12299" max="12299" width="7.5703125" style="268" customWidth="1"/>
    <col min="12300" max="12544" width="9.140625" style="268"/>
    <col min="12545" max="12545" width="27.140625" style="268" customWidth="1"/>
    <col min="12546" max="12548" width="10.140625" style="268" bestFit="1" customWidth="1"/>
    <col min="12549" max="12549" width="9.140625" style="268"/>
    <col min="12550" max="12551" width="10.140625" style="268" bestFit="1" customWidth="1"/>
    <col min="12552" max="12552" width="11.28515625" style="268" customWidth="1"/>
    <col min="12553" max="12554" width="10" style="268" customWidth="1"/>
    <col min="12555" max="12555" width="7.5703125" style="268" customWidth="1"/>
    <col min="12556" max="12800" width="9.140625" style="268"/>
    <col min="12801" max="12801" width="27.140625" style="268" customWidth="1"/>
    <col min="12802" max="12804" width="10.140625" style="268" bestFit="1" customWidth="1"/>
    <col min="12805" max="12805" width="9.140625" style="268"/>
    <col min="12806" max="12807" width="10.140625" style="268" bestFit="1" customWidth="1"/>
    <col min="12808" max="12808" width="11.28515625" style="268" customWidth="1"/>
    <col min="12809" max="12810" width="10" style="268" customWidth="1"/>
    <col min="12811" max="12811" width="7.5703125" style="268" customWidth="1"/>
    <col min="12812" max="13056" width="9.140625" style="268"/>
    <col min="13057" max="13057" width="27.140625" style="268" customWidth="1"/>
    <col min="13058" max="13060" width="10.140625" style="268" bestFit="1" customWidth="1"/>
    <col min="13061" max="13061" width="9.140625" style="268"/>
    <col min="13062" max="13063" width="10.140625" style="268" bestFit="1" customWidth="1"/>
    <col min="13064" max="13064" width="11.28515625" style="268" customWidth="1"/>
    <col min="13065" max="13066" width="10" style="268" customWidth="1"/>
    <col min="13067" max="13067" width="7.5703125" style="268" customWidth="1"/>
    <col min="13068" max="13312" width="9.140625" style="268"/>
    <col min="13313" max="13313" width="27.140625" style="268" customWidth="1"/>
    <col min="13314" max="13316" width="10.140625" style="268" bestFit="1" customWidth="1"/>
    <col min="13317" max="13317" width="9.140625" style="268"/>
    <col min="13318" max="13319" width="10.140625" style="268" bestFit="1" customWidth="1"/>
    <col min="13320" max="13320" width="11.28515625" style="268" customWidth="1"/>
    <col min="13321" max="13322" width="10" style="268" customWidth="1"/>
    <col min="13323" max="13323" width="7.5703125" style="268" customWidth="1"/>
    <col min="13324" max="13568" width="9.140625" style="268"/>
    <col min="13569" max="13569" width="27.140625" style="268" customWidth="1"/>
    <col min="13570" max="13572" width="10.140625" style="268" bestFit="1" customWidth="1"/>
    <col min="13573" max="13573" width="9.140625" style="268"/>
    <col min="13574" max="13575" width="10.140625" style="268" bestFit="1" customWidth="1"/>
    <col min="13576" max="13576" width="11.28515625" style="268" customWidth="1"/>
    <col min="13577" max="13578" width="10" style="268" customWidth="1"/>
    <col min="13579" max="13579" width="7.5703125" style="268" customWidth="1"/>
    <col min="13580" max="13824" width="9.140625" style="268"/>
    <col min="13825" max="13825" width="27.140625" style="268" customWidth="1"/>
    <col min="13826" max="13828" width="10.140625" style="268" bestFit="1" customWidth="1"/>
    <col min="13829" max="13829" width="9.140625" style="268"/>
    <col min="13830" max="13831" width="10.140625" style="268" bestFit="1" customWidth="1"/>
    <col min="13832" max="13832" width="11.28515625" style="268" customWidth="1"/>
    <col min="13833" max="13834" width="10" style="268" customWidth="1"/>
    <col min="13835" max="13835" width="7.5703125" style="268" customWidth="1"/>
    <col min="13836" max="14080" width="9.140625" style="268"/>
    <col min="14081" max="14081" width="27.140625" style="268" customWidth="1"/>
    <col min="14082" max="14084" width="10.140625" style="268" bestFit="1" customWidth="1"/>
    <col min="14085" max="14085" width="9.140625" style="268"/>
    <col min="14086" max="14087" width="10.140625" style="268" bestFit="1" customWidth="1"/>
    <col min="14088" max="14088" width="11.28515625" style="268" customWidth="1"/>
    <col min="14089" max="14090" width="10" style="268" customWidth="1"/>
    <col min="14091" max="14091" width="7.5703125" style="268" customWidth="1"/>
    <col min="14092" max="14336" width="9.140625" style="268"/>
    <col min="14337" max="14337" width="27.140625" style="268" customWidth="1"/>
    <col min="14338" max="14340" width="10.140625" style="268" bestFit="1" customWidth="1"/>
    <col min="14341" max="14341" width="9.140625" style="268"/>
    <col min="14342" max="14343" width="10.140625" style="268" bestFit="1" customWidth="1"/>
    <col min="14344" max="14344" width="11.28515625" style="268" customWidth="1"/>
    <col min="14345" max="14346" width="10" style="268" customWidth="1"/>
    <col min="14347" max="14347" width="7.5703125" style="268" customWidth="1"/>
    <col min="14348" max="14592" width="9.140625" style="268"/>
    <col min="14593" max="14593" width="27.140625" style="268" customWidth="1"/>
    <col min="14594" max="14596" width="10.140625" style="268" bestFit="1" customWidth="1"/>
    <col min="14597" max="14597" width="9.140625" style="268"/>
    <col min="14598" max="14599" width="10.140625" style="268" bestFit="1" customWidth="1"/>
    <col min="14600" max="14600" width="11.28515625" style="268" customWidth="1"/>
    <col min="14601" max="14602" width="10" style="268" customWidth="1"/>
    <col min="14603" max="14603" width="7.5703125" style="268" customWidth="1"/>
    <col min="14604" max="14848" width="9.140625" style="268"/>
    <col min="14849" max="14849" width="27.140625" style="268" customWidth="1"/>
    <col min="14850" max="14852" width="10.140625" style="268" bestFit="1" customWidth="1"/>
    <col min="14853" max="14853" width="9.140625" style="268"/>
    <col min="14854" max="14855" width="10.140625" style="268" bestFit="1" customWidth="1"/>
    <col min="14856" max="14856" width="11.28515625" style="268" customWidth="1"/>
    <col min="14857" max="14858" width="10" style="268" customWidth="1"/>
    <col min="14859" max="14859" width="7.5703125" style="268" customWidth="1"/>
    <col min="14860" max="15104" width="9.140625" style="268"/>
    <col min="15105" max="15105" width="27.140625" style="268" customWidth="1"/>
    <col min="15106" max="15108" width="10.140625" style="268" bestFit="1" customWidth="1"/>
    <col min="15109" max="15109" width="9.140625" style="268"/>
    <col min="15110" max="15111" width="10.140625" style="268" bestFit="1" customWidth="1"/>
    <col min="15112" max="15112" width="11.28515625" style="268" customWidth="1"/>
    <col min="15113" max="15114" width="10" style="268" customWidth="1"/>
    <col min="15115" max="15115" width="7.5703125" style="268" customWidth="1"/>
    <col min="15116" max="15360" width="9.140625" style="268"/>
    <col min="15361" max="15361" width="27.140625" style="268" customWidth="1"/>
    <col min="15362" max="15364" width="10.140625" style="268" bestFit="1" customWidth="1"/>
    <col min="15365" max="15365" width="9.140625" style="268"/>
    <col min="15366" max="15367" width="10.140625" style="268" bestFit="1" customWidth="1"/>
    <col min="15368" max="15368" width="11.28515625" style="268" customWidth="1"/>
    <col min="15369" max="15370" width="10" style="268" customWidth="1"/>
    <col min="15371" max="15371" width="7.5703125" style="268" customWidth="1"/>
    <col min="15372" max="15616" width="9.140625" style="268"/>
    <col min="15617" max="15617" width="27.140625" style="268" customWidth="1"/>
    <col min="15618" max="15620" width="10.140625" style="268" bestFit="1" customWidth="1"/>
    <col min="15621" max="15621" width="9.140625" style="268"/>
    <col min="15622" max="15623" width="10.140625" style="268" bestFit="1" customWidth="1"/>
    <col min="15624" max="15624" width="11.28515625" style="268" customWidth="1"/>
    <col min="15625" max="15626" width="10" style="268" customWidth="1"/>
    <col min="15627" max="15627" width="7.5703125" style="268" customWidth="1"/>
    <col min="15628" max="15872" width="9.140625" style="268"/>
    <col min="15873" max="15873" width="27.140625" style="268" customWidth="1"/>
    <col min="15874" max="15876" width="10.140625" style="268" bestFit="1" customWidth="1"/>
    <col min="15877" max="15877" width="9.140625" style="268"/>
    <col min="15878" max="15879" width="10.140625" style="268" bestFit="1" customWidth="1"/>
    <col min="15880" max="15880" width="11.28515625" style="268" customWidth="1"/>
    <col min="15881" max="15882" width="10" style="268" customWidth="1"/>
    <col min="15883" max="15883" width="7.5703125" style="268" customWidth="1"/>
    <col min="15884" max="16128" width="9.140625" style="268"/>
    <col min="16129" max="16129" width="27.140625" style="268" customWidth="1"/>
    <col min="16130" max="16132" width="10.140625" style="268" bestFit="1" customWidth="1"/>
    <col min="16133" max="16133" width="9.140625" style="268"/>
    <col min="16134" max="16135" width="10.140625" style="268" bestFit="1" customWidth="1"/>
    <col min="16136" max="16136" width="11.28515625" style="268" customWidth="1"/>
    <col min="16137" max="16138" width="10" style="268" customWidth="1"/>
    <col min="16139" max="16139" width="7.5703125" style="268" customWidth="1"/>
    <col min="16140" max="16384" width="9.140625" style="268"/>
  </cols>
  <sheetData>
    <row r="1" spans="1:16" x14ac:dyDescent="0.25">
      <c r="A1" s="1" t="s">
        <v>134</v>
      </c>
      <c r="L1" s="537"/>
      <c r="M1" s="539"/>
    </row>
    <row r="2" spans="1:16" ht="40.5" customHeight="1" x14ac:dyDescent="0.25">
      <c r="A2" s="267"/>
      <c r="B2" s="549">
        <v>2016</v>
      </c>
      <c r="C2" s="551"/>
      <c r="D2" s="549">
        <v>2017</v>
      </c>
      <c r="E2" s="550"/>
      <c r="F2" s="550"/>
      <c r="G2" s="551"/>
      <c r="H2" s="549">
        <v>2018</v>
      </c>
      <c r="I2" s="550"/>
      <c r="J2" s="551"/>
      <c r="L2" s="549" t="s">
        <v>138</v>
      </c>
      <c r="M2" s="551"/>
    </row>
    <row r="3" spans="1:16" ht="23.25" customHeight="1" x14ac:dyDescent="0.25">
      <c r="A3" s="269"/>
      <c r="B3" s="270">
        <v>42277</v>
      </c>
      <c r="C3" s="270">
        <v>42369</v>
      </c>
      <c r="D3" s="270">
        <v>42094</v>
      </c>
      <c r="E3" s="270">
        <v>42185</v>
      </c>
      <c r="F3" s="270">
        <v>42277</v>
      </c>
      <c r="G3" s="270">
        <v>42369</v>
      </c>
      <c r="H3" s="271">
        <v>42460</v>
      </c>
      <c r="I3" s="271">
        <v>42551</v>
      </c>
      <c r="J3" s="271">
        <v>42643</v>
      </c>
      <c r="L3" s="83" t="s">
        <v>62</v>
      </c>
      <c r="M3" s="227" t="s">
        <v>106</v>
      </c>
    </row>
    <row r="4" spans="1:16" ht="17.25" customHeight="1" x14ac:dyDescent="0.25">
      <c r="A4" s="267" t="s">
        <v>61</v>
      </c>
      <c r="B4" s="262">
        <v>10760</v>
      </c>
      <c r="C4" s="239">
        <v>10661</v>
      </c>
      <c r="D4" s="262">
        <v>10873</v>
      </c>
      <c r="E4" s="238">
        <v>10916</v>
      </c>
      <c r="F4" s="238">
        <v>10899</v>
      </c>
      <c r="G4" s="238">
        <v>10843</v>
      </c>
      <c r="H4" s="282">
        <v>10933</v>
      </c>
      <c r="I4" s="135">
        <v>11143</v>
      </c>
      <c r="J4" s="93">
        <v>10955</v>
      </c>
      <c r="L4" s="37">
        <f>J4-F4</f>
        <v>56</v>
      </c>
      <c r="M4" s="597">
        <f>L4/F4</f>
        <v>5.1380860629415539E-3</v>
      </c>
    </row>
    <row r="5" spans="1:16" s="289" customFormat="1" ht="19.5" customHeight="1" x14ac:dyDescent="0.25">
      <c r="A5" s="269" t="s">
        <v>63</v>
      </c>
      <c r="B5" s="284">
        <v>4758</v>
      </c>
      <c r="C5" s="285">
        <v>4730</v>
      </c>
      <c r="D5" s="284">
        <v>4526</v>
      </c>
      <c r="E5" s="281">
        <v>4609</v>
      </c>
      <c r="F5" s="281">
        <v>4563</v>
      </c>
      <c r="G5" s="281">
        <v>4542</v>
      </c>
      <c r="H5" s="286">
        <v>4505</v>
      </c>
      <c r="I5" s="287">
        <v>4761</v>
      </c>
      <c r="J5" s="288">
        <v>4734</v>
      </c>
      <c r="L5" s="290">
        <f t="shared" ref="L5:L12" si="0">J5-F5</f>
        <v>171</v>
      </c>
      <c r="M5" s="291">
        <f t="shared" ref="M5:M12" si="1">L5/F5</f>
        <v>3.7475345167652857E-2</v>
      </c>
      <c r="P5" s="518"/>
    </row>
    <row r="6" spans="1:16" s="289" customFormat="1" x14ac:dyDescent="0.25">
      <c r="A6" s="269" t="s">
        <v>64</v>
      </c>
      <c r="B6" s="292">
        <v>167</v>
      </c>
      <c r="C6" s="293">
        <v>161</v>
      </c>
      <c r="D6" s="292">
        <v>179</v>
      </c>
      <c r="E6" s="294">
        <v>172</v>
      </c>
      <c r="F6" s="294">
        <v>193</v>
      </c>
      <c r="G6" s="294">
        <v>169</v>
      </c>
      <c r="H6" s="286">
        <v>170</v>
      </c>
      <c r="I6" s="287">
        <v>145</v>
      </c>
      <c r="J6" s="288">
        <v>145</v>
      </c>
      <c r="L6" s="290">
        <f t="shared" si="0"/>
        <v>-48</v>
      </c>
      <c r="M6" s="291">
        <f t="shared" si="1"/>
        <v>-0.24870466321243523</v>
      </c>
      <c r="P6" s="518"/>
    </row>
    <row r="7" spans="1:16" s="289" customFormat="1" x14ac:dyDescent="0.25">
      <c r="A7" s="269" t="s">
        <v>65</v>
      </c>
      <c r="B7" s="284">
        <v>1637</v>
      </c>
      <c r="C7" s="285">
        <v>1774</v>
      </c>
      <c r="D7" s="284">
        <v>1932</v>
      </c>
      <c r="E7" s="281">
        <v>1890</v>
      </c>
      <c r="F7" s="281">
        <v>1851</v>
      </c>
      <c r="G7" s="281">
        <v>1848</v>
      </c>
      <c r="H7" s="286">
        <v>1804</v>
      </c>
      <c r="I7" s="287">
        <v>1858</v>
      </c>
      <c r="J7" s="288">
        <v>1824</v>
      </c>
      <c r="L7" s="290">
        <f t="shared" si="0"/>
        <v>-27</v>
      </c>
      <c r="M7" s="291">
        <f t="shared" si="1"/>
        <v>-1.4586709886547812E-2</v>
      </c>
      <c r="P7" s="518"/>
    </row>
    <row r="8" spans="1:16" s="289" customFormat="1" ht="19.5" customHeight="1" x14ac:dyDescent="0.25">
      <c r="A8" s="269" t="s">
        <v>66</v>
      </c>
      <c r="B8" s="292">
        <v>810</v>
      </c>
      <c r="C8" s="293">
        <v>735</v>
      </c>
      <c r="D8" s="292">
        <v>738</v>
      </c>
      <c r="E8" s="294">
        <v>774</v>
      </c>
      <c r="F8" s="294">
        <v>814</v>
      </c>
      <c r="G8" s="294">
        <v>812</v>
      </c>
      <c r="H8" s="286">
        <v>807</v>
      </c>
      <c r="I8" s="287">
        <v>768</v>
      </c>
      <c r="J8" s="288">
        <v>734</v>
      </c>
      <c r="L8" s="290">
        <f t="shared" si="0"/>
        <v>-80</v>
      </c>
      <c r="M8" s="291">
        <f t="shared" si="1"/>
        <v>-9.8280098280098274E-2</v>
      </c>
      <c r="P8" s="518"/>
    </row>
    <row r="9" spans="1:16" s="289" customFormat="1" x14ac:dyDescent="0.25">
      <c r="A9" s="269" t="s">
        <v>67</v>
      </c>
      <c r="B9" s="292">
        <v>982</v>
      </c>
      <c r="C9" s="293">
        <v>956</v>
      </c>
      <c r="D9" s="292">
        <v>1000</v>
      </c>
      <c r="E9" s="294">
        <v>993</v>
      </c>
      <c r="F9" s="294">
        <v>976</v>
      </c>
      <c r="G9" s="294">
        <v>950</v>
      </c>
      <c r="H9" s="286">
        <v>930</v>
      </c>
      <c r="I9" s="287">
        <v>904</v>
      </c>
      <c r="J9" s="288">
        <v>872</v>
      </c>
      <c r="L9" s="290">
        <f t="shared" si="0"/>
        <v>-104</v>
      </c>
      <c r="M9" s="291">
        <f t="shared" si="1"/>
        <v>-0.10655737704918032</v>
      </c>
      <c r="P9" s="518"/>
    </row>
    <row r="10" spans="1:16" s="289" customFormat="1" ht="18.75" customHeight="1" x14ac:dyDescent="0.25">
      <c r="A10" s="269" t="s">
        <v>68</v>
      </c>
      <c r="B10" s="284">
        <v>1071</v>
      </c>
      <c r="C10" s="285">
        <v>1012</v>
      </c>
      <c r="D10" s="284">
        <v>1113</v>
      </c>
      <c r="E10" s="281">
        <v>1084</v>
      </c>
      <c r="F10" s="281">
        <v>1103</v>
      </c>
      <c r="G10" s="281">
        <v>1030</v>
      </c>
      <c r="H10" s="286">
        <v>1215</v>
      </c>
      <c r="I10" s="287">
        <v>1157</v>
      </c>
      <c r="J10" s="288">
        <v>1129</v>
      </c>
      <c r="L10" s="290">
        <f t="shared" si="0"/>
        <v>26</v>
      </c>
      <c r="M10" s="291">
        <f t="shared" si="1"/>
        <v>2.357207615593835E-2</v>
      </c>
      <c r="P10" s="518"/>
    </row>
    <row r="11" spans="1:16" s="289" customFormat="1" x14ac:dyDescent="0.25">
      <c r="A11" s="269" t="s">
        <v>69</v>
      </c>
      <c r="B11" s="292">
        <v>156</v>
      </c>
      <c r="C11" s="293">
        <v>152</v>
      </c>
      <c r="D11" s="292">
        <v>147</v>
      </c>
      <c r="E11" s="294">
        <v>148</v>
      </c>
      <c r="F11" s="294">
        <v>149</v>
      </c>
      <c r="G11" s="294">
        <v>129</v>
      </c>
      <c r="H11" s="286">
        <v>113</v>
      </c>
      <c r="I11" s="287">
        <v>132</v>
      </c>
      <c r="J11" s="288">
        <v>127</v>
      </c>
      <c r="L11" s="290">
        <f t="shared" si="0"/>
        <v>-22</v>
      </c>
      <c r="M11" s="291">
        <f t="shared" si="1"/>
        <v>-0.1476510067114094</v>
      </c>
      <c r="P11" s="518"/>
    </row>
    <row r="12" spans="1:16" s="289" customFormat="1" x14ac:dyDescent="0.25">
      <c r="A12" s="272" t="s">
        <v>70</v>
      </c>
      <c r="B12" s="295">
        <v>1179</v>
      </c>
      <c r="C12" s="296">
        <v>1141</v>
      </c>
      <c r="D12" s="295">
        <v>1238</v>
      </c>
      <c r="E12" s="297">
        <v>1246</v>
      </c>
      <c r="F12" s="297">
        <v>1250</v>
      </c>
      <c r="G12" s="297">
        <v>1363</v>
      </c>
      <c r="H12" s="298">
        <v>1389</v>
      </c>
      <c r="I12" s="299">
        <v>1418</v>
      </c>
      <c r="J12" s="300">
        <v>1390</v>
      </c>
      <c r="L12" s="301">
        <f t="shared" si="0"/>
        <v>140</v>
      </c>
      <c r="M12" s="302">
        <f t="shared" si="1"/>
        <v>0.112</v>
      </c>
      <c r="P12" s="518"/>
    </row>
    <row r="13" spans="1:16" x14ac:dyDescent="0.25">
      <c r="A13" s="273" t="s">
        <v>135</v>
      </c>
      <c r="H13" s="277"/>
    </row>
    <row r="14" spans="1:16" x14ac:dyDescent="0.25">
      <c r="B14" s="278"/>
      <c r="C14" s="278"/>
      <c r="D14" s="278"/>
      <c r="E14" s="278"/>
      <c r="F14" s="278"/>
      <c r="G14" s="278"/>
      <c r="H14" s="278"/>
    </row>
    <row r="15" spans="1:16" x14ac:dyDescent="0.25">
      <c r="A15" s="1" t="s">
        <v>136</v>
      </c>
      <c r="B15" s="279"/>
      <c r="C15" s="279"/>
      <c r="D15" s="279"/>
      <c r="E15" s="279"/>
      <c r="F15" s="279"/>
      <c r="G15" s="279"/>
      <c r="H15" s="279"/>
      <c r="I15" s="279"/>
      <c r="J15" s="1"/>
    </row>
    <row r="16" spans="1:16" ht="40.5" customHeight="1" x14ac:dyDescent="0.25">
      <c r="A16" s="274"/>
      <c r="B16" s="549">
        <v>2016</v>
      </c>
      <c r="C16" s="551"/>
      <c r="D16" s="549">
        <v>2017</v>
      </c>
      <c r="E16" s="550"/>
      <c r="F16" s="550"/>
      <c r="G16" s="551"/>
      <c r="H16" s="549">
        <v>2018</v>
      </c>
      <c r="I16" s="550"/>
      <c r="J16" s="551"/>
      <c r="L16" s="549" t="s">
        <v>138</v>
      </c>
      <c r="M16" s="551"/>
    </row>
    <row r="17" spans="1:17" ht="23.25" customHeight="1" x14ac:dyDescent="0.25">
      <c r="A17" s="269"/>
      <c r="B17" s="271">
        <v>42277</v>
      </c>
      <c r="C17" s="271">
        <v>42369</v>
      </c>
      <c r="D17" s="271">
        <v>42094</v>
      </c>
      <c r="E17" s="271">
        <v>42185</v>
      </c>
      <c r="F17" s="271">
        <v>42277</v>
      </c>
      <c r="G17" s="271">
        <v>42369</v>
      </c>
      <c r="H17" s="271">
        <v>42460</v>
      </c>
      <c r="I17" s="271">
        <v>42551</v>
      </c>
      <c r="J17" s="271">
        <v>42643</v>
      </c>
      <c r="L17" s="83" t="s">
        <v>62</v>
      </c>
      <c r="M17" s="227" t="s">
        <v>106</v>
      </c>
    </row>
    <row r="18" spans="1:17" x14ac:dyDescent="0.25">
      <c r="A18" s="262" t="s">
        <v>61</v>
      </c>
      <c r="B18" s="262">
        <v>3339</v>
      </c>
      <c r="C18" s="239">
        <v>3123</v>
      </c>
      <c r="D18" s="262">
        <v>3231</v>
      </c>
      <c r="E18" s="238">
        <v>3346</v>
      </c>
      <c r="F18" s="238">
        <v>3426</v>
      </c>
      <c r="G18" s="239">
        <v>3246</v>
      </c>
      <c r="H18" s="282">
        <v>3349</v>
      </c>
      <c r="I18" s="135">
        <v>3482</v>
      </c>
      <c r="J18" s="93">
        <v>3315</v>
      </c>
      <c r="L18" s="37">
        <f>J18-F18</f>
        <v>-111</v>
      </c>
      <c r="M18" s="283">
        <f>L18/F18</f>
        <v>-3.2399299474605951E-2</v>
      </c>
      <c r="O18" s="303"/>
      <c r="P18" s="303"/>
    </row>
    <row r="19" spans="1:17" ht="20.25" customHeight="1" x14ac:dyDescent="0.25">
      <c r="A19" s="240" t="s">
        <v>63</v>
      </c>
      <c r="B19" s="284">
        <v>1861</v>
      </c>
      <c r="C19" s="285">
        <v>1798</v>
      </c>
      <c r="D19" s="284">
        <v>1663</v>
      </c>
      <c r="E19" s="281">
        <v>1758</v>
      </c>
      <c r="F19" s="281">
        <v>1801</v>
      </c>
      <c r="G19" s="285">
        <v>1658</v>
      </c>
      <c r="H19" s="286">
        <v>1703</v>
      </c>
      <c r="I19" s="287">
        <v>1792</v>
      </c>
      <c r="J19" s="288">
        <v>1635</v>
      </c>
      <c r="L19" s="304">
        <f t="shared" ref="L19:L26" si="2">J19-F19</f>
        <v>-166</v>
      </c>
      <c r="M19" s="305">
        <f t="shared" ref="M19:M26" si="3">L19/F19</f>
        <v>-9.2171016102165465E-2</v>
      </c>
      <c r="O19" s="53"/>
    </row>
    <row r="20" spans="1:17" x14ac:dyDescent="0.25">
      <c r="A20" s="240" t="s">
        <v>64</v>
      </c>
      <c r="B20" s="292">
        <v>58</v>
      </c>
      <c r="C20" s="293">
        <v>43</v>
      </c>
      <c r="D20" s="292">
        <v>56</v>
      </c>
      <c r="E20" s="294">
        <v>56</v>
      </c>
      <c r="F20" s="294">
        <v>61</v>
      </c>
      <c r="G20" s="293">
        <v>50</v>
      </c>
      <c r="H20" s="286">
        <v>53</v>
      </c>
      <c r="I20" s="287">
        <v>35</v>
      </c>
      <c r="J20" s="288">
        <v>41</v>
      </c>
      <c r="L20" s="304">
        <f t="shared" si="2"/>
        <v>-20</v>
      </c>
      <c r="M20" s="305">
        <f t="shared" si="3"/>
        <v>-0.32786885245901637</v>
      </c>
      <c r="O20" s="53"/>
    </row>
    <row r="21" spans="1:17" x14ac:dyDescent="0.25">
      <c r="A21" s="240" t="s">
        <v>65</v>
      </c>
      <c r="B21" s="284">
        <v>856</v>
      </c>
      <c r="C21" s="285">
        <v>827</v>
      </c>
      <c r="D21" s="284">
        <v>917</v>
      </c>
      <c r="E21" s="281">
        <v>932</v>
      </c>
      <c r="F21" s="281">
        <v>947</v>
      </c>
      <c r="G21" s="285">
        <v>924</v>
      </c>
      <c r="H21" s="286">
        <v>919</v>
      </c>
      <c r="I21" s="287">
        <v>945</v>
      </c>
      <c r="J21" s="288">
        <v>916</v>
      </c>
      <c r="L21" s="304">
        <f t="shared" si="2"/>
        <v>-31</v>
      </c>
      <c r="M21" s="305">
        <f t="shared" si="3"/>
        <v>-3.2734952481520592E-2</v>
      </c>
      <c r="O21" s="53"/>
    </row>
    <row r="22" spans="1:17" x14ac:dyDescent="0.25">
      <c r="A22" s="240" t="s">
        <v>66</v>
      </c>
      <c r="B22" s="292">
        <v>49</v>
      </c>
      <c r="C22" s="293">
        <v>33</v>
      </c>
      <c r="D22" s="292">
        <v>25</v>
      </c>
      <c r="E22" s="294">
        <v>26</v>
      </c>
      <c r="F22" s="294">
        <v>29</v>
      </c>
      <c r="G22" s="293">
        <v>28</v>
      </c>
      <c r="H22" s="286">
        <v>25</v>
      </c>
      <c r="I22" s="287">
        <v>18</v>
      </c>
      <c r="J22" s="288">
        <v>20</v>
      </c>
      <c r="L22" s="304">
        <f t="shared" si="2"/>
        <v>-9</v>
      </c>
      <c r="M22" s="305">
        <f t="shared" si="3"/>
        <v>-0.31034482758620691</v>
      </c>
      <c r="O22" s="53"/>
    </row>
    <row r="23" spans="1:17" x14ac:dyDescent="0.25">
      <c r="A23" s="240" t="s">
        <v>67</v>
      </c>
      <c r="B23" s="292">
        <v>13</v>
      </c>
      <c r="C23" s="293">
        <v>10</v>
      </c>
      <c r="D23" s="292">
        <v>8</v>
      </c>
      <c r="E23" s="294">
        <v>14</v>
      </c>
      <c r="F23" s="294">
        <v>16</v>
      </c>
      <c r="G23" s="293">
        <v>13</v>
      </c>
      <c r="H23" s="286">
        <v>11</v>
      </c>
      <c r="I23" s="287">
        <v>12</v>
      </c>
      <c r="J23" s="288">
        <v>11</v>
      </c>
      <c r="L23" s="304">
        <f t="shared" si="2"/>
        <v>-5</v>
      </c>
      <c r="M23" s="305">
        <f t="shared" si="3"/>
        <v>-0.3125</v>
      </c>
      <c r="O23" s="53"/>
    </row>
    <row r="24" spans="1:17" x14ac:dyDescent="0.25">
      <c r="A24" s="240" t="s">
        <v>68</v>
      </c>
      <c r="B24" s="284">
        <v>37</v>
      </c>
      <c r="C24" s="285">
        <v>8</v>
      </c>
      <c r="D24" s="284">
        <v>33</v>
      </c>
      <c r="E24" s="281">
        <v>34</v>
      </c>
      <c r="F24" s="281">
        <v>37</v>
      </c>
      <c r="G24" s="285">
        <v>10</v>
      </c>
      <c r="H24" s="286">
        <v>39</v>
      </c>
      <c r="I24" s="287">
        <v>41</v>
      </c>
      <c r="J24" s="288">
        <v>37</v>
      </c>
      <c r="L24" s="304">
        <f t="shared" si="2"/>
        <v>0</v>
      </c>
      <c r="M24" s="305">
        <f t="shared" si="3"/>
        <v>0</v>
      </c>
      <c r="O24" s="303"/>
    </row>
    <row r="25" spans="1:17" x14ac:dyDescent="0.25">
      <c r="A25" s="240" t="s">
        <v>69</v>
      </c>
      <c r="B25" s="292">
        <v>78</v>
      </c>
      <c r="C25" s="293">
        <v>60</v>
      </c>
      <c r="D25" s="292">
        <v>75</v>
      </c>
      <c r="E25" s="294">
        <v>61</v>
      </c>
      <c r="F25" s="294">
        <v>60</v>
      </c>
      <c r="G25" s="293">
        <v>52</v>
      </c>
      <c r="H25" s="286">
        <v>49</v>
      </c>
      <c r="I25" s="287">
        <v>53</v>
      </c>
      <c r="J25" s="288">
        <v>55</v>
      </c>
      <c r="L25" s="304">
        <f t="shared" si="2"/>
        <v>-5</v>
      </c>
      <c r="M25" s="305">
        <f t="shared" si="3"/>
        <v>-8.3333333333333329E-2</v>
      </c>
      <c r="O25" s="53"/>
    </row>
    <row r="26" spans="1:17" x14ac:dyDescent="0.25">
      <c r="A26" s="275" t="s">
        <v>70</v>
      </c>
      <c r="B26" s="295">
        <v>387</v>
      </c>
      <c r="C26" s="296">
        <v>344</v>
      </c>
      <c r="D26" s="295">
        <v>454</v>
      </c>
      <c r="E26" s="297">
        <v>465</v>
      </c>
      <c r="F26" s="297">
        <v>475</v>
      </c>
      <c r="G26" s="296">
        <v>511</v>
      </c>
      <c r="H26" s="298">
        <v>550</v>
      </c>
      <c r="I26" s="299">
        <v>586</v>
      </c>
      <c r="J26" s="300">
        <v>600</v>
      </c>
      <c r="L26" s="306">
        <f t="shared" si="2"/>
        <v>125</v>
      </c>
      <c r="M26" s="307">
        <f t="shared" si="3"/>
        <v>0.26315789473684209</v>
      </c>
      <c r="O26" s="53"/>
      <c r="Q26" s="308"/>
    </row>
    <row r="27" spans="1:17" x14ac:dyDescent="0.25">
      <c r="A27" s="276" t="s">
        <v>135</v>
      </c>
      <c r="B27" s="280"/>
      <c r="C27" s="280"/>
      <c r="D27" s="280"/>
      <c r="E27" s="280"/>
      <c r="F27" s="280"/>
      <c r="G27" s="280"/>
      <c r="H27" s="281"/>
      <c r="I27" s="280"/>
    </row>
    <row r="28" spans="1:17" x14ac:dyDescent="0.25">
      <c r="A28" s="276"/>
      <c r="B28" s="280"/>
      <c r="C28" s="280"/>
      <c r="D28" s="280"/>
      <c r="E28" s="280"/>
      <c r="F28" s="280"/>
      <c r="G28" s="280"/>
      <c r="H28" s="281"/>
      <c r="I28" s="280"/>
    </row>
    <row r="29" spans="1:17" x14ac:dyDescent="0.25">
      <c r="A29" s="1" t="s">
        <v>137</v>
      </c>
      <c r="B29" s="280"/>
      <c r="C29" s="280"/>
      <c r="D29" s="280"/>
      <c r="E29" s="280"/>
      <c r="F29" s="280"/>
      <c r="G29" s="280"/>
      <c r="H29" s="280"/>
      <c r="I29" s="280"/>
      <c r="L29" s="573"/>
      <c r="M29" s="573"/>
    </row>
    <row r="30" spans="1:17" ht="40.5" customHeight="1" x14ac:dyDescent="0.25">
      <c r="A30" s="274"/>
      <c r="B30" s="549">
        <v>2016</v>
      </c>
      <c r="C30" s="551"/>
      <c r="D30" s="549">
        <v>2017</v>
      </c>
      <c r="E30" s="550"/>
      <c r="F30" s="550"/>
      <c r="G30" s="551"/>
      <c r="H30" s="549">
        <v>2018</v>
      </c>
      <c r="I30" s="550"/>
      <c r="J30" s="551"/>
      <c r="L30" s="549" t="s">
        <v>138</v>
      </c>
      <c r="M30" s="551"/>
    </row>
    <row r="31" spans="1:17" ht="23.25" customHeight="1" x14ac:dyDescent="0.25">
      <c r="A31" s="269"/>
      <c r="B31" s="271">
        <v>42277</v>
      </c>
      <c r="C31" s="271">
        <v>42369</v>
      </c>
      <c r="D31" s="271">
        <v>42094</v>
      </c>
      <c r="E31" s="271">
        <v>42185</v>
      </c>
      <c r="F31" s="271">
        <v>42277</v>
      </c>
      <c r="G31" s="271">
        <v>42369</v>
      </c>
      <c r="H31" s="271">
        <v>42460</v>
      </c>
      <c r="I31" s="271">
        <v>42551</v>
      </c>
      <c r="J31" s="271">
        <v>42643</v>
      </c>
      <c r="L31" s="83" t="s">
        <v>62</v>
      </c>
      <c r="M31" s="227" t="s">
        <v>106</v>
      </c>
    </row>
    <row r="32" spans="1:17" x14ac:dyDescent="0.25">
      <c r="A32" s="262" t="s">
        <v>61</v>
      </c>
      <c r="B32" s="262">
        <v>5987</v>
      </c>
      <c r="C32" s="239">
        <v>5666</v>
      </c>
      <c r="D32" s="262">
        <v>6058</v>
      </c>
      <c r="E32" s="238">
        <v>6332</v>
      </c>
      <c r="F32" s="238">
        <v>6581</v>
      </c>
      <c r="G32" s="239">
        <v>6378</v>
      </c>
      <c r="H32" s="282">
        <v>6615</v>
      </c>
      <c r="I32" s="135">
        <v>6815</v>
      </c>
      <c r="J32" s="93">
        <v>6826</v>
      </c>
      <c r="L32" s="37">
        <f>J32-F32</f>
        <v>245</v>
      </c>
      <c r="M32" s="283">
        <f>L32/F32</f>
        <v>3.7228384743959883E-2</v>
      </c>
    </row>
    <row r="33" spans="1:13" ht="21" customHeight="1" x14ac:dyDescent="0.25">
      <c r="A33" s="240" t="s">
        <v>63</v>
      </c>
      <c r="B33" s="284">
        <v>3129</v>
      </c>
      <c r="C33" s="285">
        <v>3053</v>
      </c>
      <c r="D33" s="284">
        <v>2954</v>
      </c>
      <c r="E33" s="281">
        <v>3163</v>
      </c>
      <c r="F33" s="281">
        <v>3267</v>
      </c>
      <c r="G33" s="285">
        <v>3078</v>
      </c>
      <c r="H33" s="286">
        <v>3173</v>
      </c>
      <c r="I33" s="287">
        <v>3349</v>
      </c>
      <c r="J33" s="288">
        <v>3336</v>
      </c>
      <c r="L33" s="304">
        <f t="shared" ref="L33:L40" si="4">J33-F33</f>
        <v>69</v>
      </c>
      <c r="M33" s="305">
        <f t="shared" ref="M33:M40" si="5">L33/F33</f>
        <v>2.1120293847566574E-2</v>
      </c>
    </row>
    <row r="34" spans="1:13" x14ac:dyDescent="0.25">
      <c r="A34" s="240" t="s">
        <v>64</v>
      </c>
      <c r="B34" s="292">
        <v>108</v>
      </c>
      <c r="C34" s="293">
        <v>89</v>
      </c>
      <c r="D34" s="292">
        <v>118</v>
      </c>
      <c r="E34" s="294">
        <v>112</v>
      </c>
      <c r="F34" s="294">
        <v>120</v>
      </c>
      <c r="G34" s="293">
        <v>75</v>
      </c>
      <c r="H34" s="286">
        <v>119</v>
      </c>
      <c r="I34" s="287">
        <v>93</v>
      </c>
      <c r="J34" s="288">
        <v>111</v>
      </c>
      <c r="L34" s="304">
        <f t="shared" si="4"/>
        <v>-9</v>
      </c>
      <c r="M34" s="305">
        <f t="shared" si="5"/>
        <v>-7.4999999999999997E-2</v>
      </c>
    </row>
    <row r="35" spans="1:13" x14ac:dyDescent="0.25">
      <c r="A35" s="240" t="s">
        <v>65</v>
      </c>
      <c r="B35" s="284">
        <v>1773</v>
      </c>
      <c r="C35" s="285">
        <v>1715</v>
      </c>
      <c r="D35" s="284">
        <v>1919</v>
      </c>
      <c r="E35" s="281">
        <v>1980</v>
      </c>
      <c r="F35" s="281">
        <v>2054</v>
      </c>
      <c r="G35" s="285">
        <v>2071</v>
      </c>
      <c r="H35" s="286">
        <v>2041</v>
      </c>
      <c r="I35" s="287">
        <v>2098</v>
      </c>
      <c r="J35" s="288">
        <v>2062</v>
      </c>
      <c r="L35" s="304">
        <f t="shared" si="4"/>
        <v>8</v>
      </c>
      <c r="M35" s="305">
        <f t="shared" si="5"/>
        <v>3.8948393378773127E-3</v>
      </c>
    </row>
    <row r="36" spans="1:13" x14ac:dyDescent="0.25">
      <c r="A36" s="240" t="s">
        <v>66</v>
      </c>
      <c r="B36" s="292">
        <v>71</v>
      </c>
      <c r="C36" s="293">
        <v>45</v>
      </c>
      <c r="D36" s="292">
        <v>41</v>
      </c>
      <c r="E36" s="294">
        <v>36</v>
      </c>
      <c r="F36" s="294">
        <v>49</v>
      </c>
      <c r="G36" s="293">
        <v>35</v>
      </c>
      <c r="H36" s="286">
        <v>28</v>
      </c>
      <c r="I36" s="287">
        <v>25</v>
      </c>
      <c r="J36" s="288">
        <v>22</v>
      </c>
      <c r="L36" s="304">
        <f t="shared" si="4"/>
        <v>-27</v>
      </c>
      <c r="M36" s="305">
        <f t="shared" si="5"/>
        <v>-0.55102040816326525</v>
      </c>
    </row>
    <row r="37" spans="1:13" x14ac:dyDescent="0.25">
      <c r="A37" s="240" t="s">
        <v>67</v>
      </c>
      <c r="B37" s="292">
        <v>12</v>
      </c>
      <c r="C37" s="293">
        <v>9</v>
      </c>
      <c r="D37" s="292">
        <v>7</v>
      </c>
      <c r="E37" s="294">
        <v>18</v>
      </c>
      <c r="F37" s="294">
        <v>18</v>
      </c>
      <c r="G37" s="293">
        <v>18</v>
      </c>
      <c r="H37" s="286">
        <v>13</v>
      </c>
      <c r="I37" s="287">
        <v>19</v>
      </c>
      <c r="J37" s="288">
        <v>15</v>
      </c>
      <c r="L37" s="304">
        <f t="shared" si="4"/>
        <v>-3</v>
      </c>
      <c r="M37" s="305">
        <f t="shared" si="5"/>
        <v>-0.16666666666666666</v>
      </c>
    </row>
    <row r="38" spans="1:13" x14ac:dyDescent="0.25">
      <c r="A38" s="240" t="s">
        <v>68</v>
      </c>
      <c r="B38" s="284">
        <v>60</v>
      </c>
      <c r="C38" s="285">
        <v>13</v>
      </c>
      <c r="D38" s="284">
        <v>58</v>
      </c>
      <c r="E38" s="281">
        <v>80</v>
      </c>
      <c r="F38" s="281">
        <v>61</v>
      </c>
      <c r="G38" s="285">
        <v>9</v>
      </c>
      <c r="H38" s="286">
        <v>69</v>
      </c>
      <c r="I38" s="287">
        <v>59</v>
      </c>
      <c r="J38" s="288">
        <v>61</v>
      </c>
      <c r="L38" s="304">
        <f t="shared" si="4"/>
        <v>0</v>
      </c>
      <c r="M38" s="305">
        <f t="shared" si="5"/>
        <v>0</v>
      </c>
    </row>
    <row r="39" spans="1:13" x14ac:dyDescent="0.25">
      <c r="A39" s="240" t="s">
        <v>69</v>
      </c>
      <c r="B39" s="292">
        <v>144</v>
      </c>
      <c r="C39" s="293">
        <v>111</v>
      </c>
      <c r="D39" s="292">
        <v>135</v>
      </c>
      <c r="E39" s="294">
        <v>111</v>
      </c>
      <c r="F39" s="294">
        <v>116</v>
      </c>
      <c r="G39" s="293">
        <v>94</v>
      </c>
      <c r="H39" s="286">
        <v>87</v>
      </c>
      <c r="I39" s="287">
        <v>94</v>
      </c>
      <c r="J39" s="288">
        <v>112</v>
      </c>
      <c r="L39" s="304">
        <f t="shared" si="4"/>
        <v>-4</v>
      </c>
      <c r="M39" s="305">
        <f t="shared" si="5"/>
        <v>-3.4482758620689655E-2</v>
      </c>
    </row>
    <row r="40" spans="1:13" x14ac:dyDescent="0.25">
      <c r="A40" s="275" t="s">
        <v>70</v>
      </c>
      <c r="B40" s="295">
        <v>690</v>
      </c>
      <c r="C40" s="296">
        <v>631</v>
      </c>
      <c r="D40" s="295">
        <v>826</v>
      </c>
      <c r="E40" s="297">
        <v>832</v>
      </c>
      <c r="F40" s="297">
        <v>896</v>
      </c>
      <c r="G40" s="296">
        <v>998</v>
      </c>
      <c r="H40" s="298">
        <v>1085</v>
      </c>
      <c r="I40" s="299">
        <v>1078</v>
      </c>
      <c r="J40" s="300">
        <v>1107</v>
      </c>
      <c r="L40" s="306">
        <f t="shared" si="4"/>
        <v>211</v>
      </c>
      <c r="M40" s="307">
        <f t="shared" si="5"/>
        <v>0.23549107142857142</v>
      </c>
    </row>
    <row r="41" spans="1:13" x14ac:dyDescent="0.25">
      <c r="A41" s="268" t="s">
        <v>135</v>
      </c>
    </row>
    <row r="42" spans="1:13" x14ac:dyDescent="0.25">
      <c r="B42" s="53"/>
      <c r="C42" s="53"/>
      <c r="D42" s="53"/>
      <c r="E42" s="53"/>
      <c r="F42" s="53"/>
      <c r="G42" s="53"/>
    </row>
    <row r="44" spans="1:13" x14ac:dyDescent="0.25">
      <c r="J44" s="309"/>
    </row>
  </sheetData>
  <mergeCells count="14">
    <mergeCell ref="L1:M1"/>
    <mergeCell ref="D2:G2"/>
    <mergeCell ref="D16:G16"/>
    <mergeCell ref="D30:G30"/>
    <mergeCell ref="B2:C2"/>
    <mergeCell ref="H2:J2"/>
    <mergeCell ref="L2:M2"/>
    <mergeCell ref="B16:C16"/>
    <mergeCell ref="H16:J16"/>
    <mergeCell ref="L16:M16"/>
    <mergeCell ref="L29:M29"/>
    <mergeCell ref="B30:C30"/>
    <mergeCell ref="H30:J30"/>
    <mergeCell ref="L30:M3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workbookViewId="0"/>
  </sheetViews>
  <sheetFormatPr defaultRowHeight="15" x14ac:dyDescent="0.25"/>
  <cols>
    <col min="1" max="1" width="23.140625" style="225" customWidth="1"/>
    <col min="2" max="7" width="11.28515625" style="225" bestFit="1" customWidth="1"/>
    <col min="8" max="8" width="10.7109375" style="225" customWidth="1"/>
    <col min="9" max="10" width="9.85546875" style="225" customWidth="1"/>
    <col min="11" max="11" width="3.28515625" style="225" customWidth="1"/>
    <col min="12" max="12" width="10.5703125" style="225" customWidth="1"/>
    <col min="13" max="256" width="9.140625" style="225"/>
    <col min="257" max="257" width="23.140625" style="225" customWidth="1"/>
    <col min="258" max="263" width="11.28515625" style="225" bestFit="1" customWidth="1"/>
    <col min="264" max="264" width="10.7109375" style="225" customWidth="1"/>
    <col min="265" max="266" width="9.85546875" style="225" customWidth="1"/>
    <col min="267" max="267" width="3.28515625" style="225" customWidth="1"/>
    <col min="268" max="268" width="10.5703125" style="225" customWidth="1"/>
    <col min="269" max="512" width="9.140625" style="225"/>
    <col min="513" max="513" width="23.140625" style="225" customWidth="1"/>
    <col min="514" max="519" width="11.28515625" style="225" bestFit="1" customWidth="1"/>
    <col min="520" max="520" width="10.7109375" style="225" customWidth="1"/>
    <col min="521" max="522" width="9.85546875" style="225" customWidth="1"/>
    <col min="523" max="523" width="3.28515625" style="225" customWidth="1"/>
    <col min="524" max="524" width="10.5703125" style="225" customWidth="1"/>
    <col min="525" max="768" width="9.140625" style="225"/>
    <col min="769" max="769" width="23.140625" style="225" customWidth="1"/>
    <col min="770" max="775" width="11.28515625" style="225" bestFit="1" customWidth="1"/>
    <col min="776" max="776" width="10.7109375" style="225" customWidth="1"/>
    <col min="777" max="778" width="9.85546875" style="225" customWidth="1"/>
    <col min="779" max="779" width="3.28515625" style="225" customWidth="1"/>
    <col min="780" max="780" width="10.5703125" style="225" customWidth="1"/>
    <col min="781" max="1024" width="9.140625" style="225"/>
    <col min="1025" max="1025" width="23.140625" style="225" customWidth="1"/>
    <col min="1026" max="1031" width="11.28515625" style="225" bestFit="1" customWidth="1"/>
    <col min="1032" max="1032" width="10.7109375" style="225" customWidth="1"/>
    <col min="1033" max="1034" width="9.85546875" style="225" customWidth="1"/>
    <col min="1035" max="1035" width="3.28515625" style="225" customWidth="1"/>
    <col min="1036" max="1036" width="10.5703125" style="225" customWidth="1"/>
    <col min="1037" max="1280" width="9.140625" style="225"/>
    <col min="1281" max="1281" width="23.140625" style="225" customWidth="1"/>
    <col min="1282" max="1287" width="11.28515625" style="225" bestFit="1" customWidth="1"/>
    <col min="1288" max="1288" width="10.7109375" style="225" customWidth="1"/>
    <col min="1289" max="1290" width="9.85546875" style="225" customWidth="1"/>
    <col min="1291" max="1291" width="3.28515625" style="225" customWidth="1"/>
    <col min="1292" max="1292" width="10.5703125" style="225" customWidth="1"/>
    <col min="1293" max="1536" width="9.140625" style="225"/>
    <col min="1537" max="1537" width="23.140625" style="225" customWidth="1"/>
    <col min="1538" max="1543" width="11.28515625" style="225" bestFit="1" customWidth="1"/>
    <col min="1544" max="1544" width="10.7109375" style="225" customWidth="1"/>
    <col min="1545" max="1546" width="9.85546875" style="225" customWidth="1"/>
    <col min="1547" max="1547" width="3.28515625" style="225" customWidth="1"/>
    <col min="1548" max="1548" width="10.5703125" style="225" customWidth="1"/>
    <col min="1549" max="1792" width="9.140625" style="225"/>
    <col min="1793" max="1793" width="23.140625" style="225" customWidth="1"/>
    <col min="1794" max="1799" width="11.28515625" style="225" bestFit="1" customWidth="1"/>
    <col min="1800" max="1800" width="10.7109375" style="225" customWidth="1"/>
    <col min="1801" max="1802" width="9.85546875" style="225" customWidth="1"/>
    <col min="1803" max="1803" width="3.28515625" style="225" customWidth="1"/>
    <col min="1804" max="1804" width="10.5703125" style="225" customWidth="1"/>
    <col min="1805" max="2048" width="9.140625" style="225"/>
    <col min="2049" max="2049" width="23.140625" style="225" customWidth="1"/>
    <col min="2050" max="2055" width="11.28515625" style="225" bestFit="1" customWidth="1"/>
    <col min="2056" max="2056" width="10.7109375" style="225" customWidth="1"/>
    <col min="2057" max="2058" width="9.85546875" style="225" customWidth="1"/>
    <col min="2059" max="2059" width="3.28515625" style="225" customWidth="1"/>
    <col min="2060" max="2060" width="10.5703125" style="225" customWidth="1"/>
    <col min="2061" max="2304" width="9.140625" style="225"/>
    <col min="2305" max="2305" width="23.140625" style="225" customWidth="1"/>
    <col min="2306" max="2311" width="11.28515625" style="225" bestFit="1" customWidth="1"/>
    <col min="2312" max="2312" width="10.7109375" style="225" customWidth="1"/>
    <col min="2313" max="2314" width="9.85546875" style="225" customWidth="1"/>
    <col min="2315" max="2315" width="3.28515625" style="225" customWidth="1"/>
    <col min="2316" max="2316" width="10.5703125" style="225" customWidth="1"/>
    <col min="2317" max="2560" width="9.140625" style="225"/>
    <col min="2561" max="2561" width="23.140625" style="225" customWidth="1"/>
    <col min="2562" max="2567" width="11.28515625" style="225" bestFit="1" customWidth="1"/>
    <col min="2568" max="2568" width="10.7109375" style="225" customWidth="1"/>
    <col min="2569" max="2570" width="9.85546875" style="225" customWidth="1"/>
    <col min="2571" max="2571" width="3.28515625" style="225" customWidth="1"/>
    <col min="2572" max="2572" width="10.5703125" style="225" customWidth="1"/>
    <col min="2573" max="2816" width="9.140625" style="225"/>
    <col min="2817" max="2817" width="23.140625" style="225" customWidth="1"/>
    <col min="2818" max="2823" width="11.28515625" style="225" bestFit="1" customWidth="1"/>
    <col min="2824" max="2824" width="10.7109375" style="225" customWidth="1"/>
    <col min="2825" max="2826" width="9.85546875" style="225" customWidth="1"/>
    <col min="2827" max="2827" width="3.28515625" style="225" customWidth="1"/>
    <col min="2828" max="2828" width="10.5703125" style="225" customWidth="1"/>
    <col min="2829" max="3072" width="9.140625" style="225"/>
    <col min="3073" max="3073" width="23.140625" style="225" customWidth="1"/>
    <col min="3074" max="3079" width="11.28515625" style="225" bestFit="1" customWidth="1"/>
    <col min="3080" max="3080" width="10.7109375" style="225" customWidth="1"/>
    <col min="3081" max="3082" width="9.85546875" style="225" customWidth="1"/>
    <col min="3083" max="3083" width="3.28515625" style="225" customWidth="1"/>
    <col min="3084" max="3084" width="10.5703125" style="225" customWidth="1"/>
    <col min="3085" max="3328" width="9.140625" style="225"/>
    <col min="3329" max="3329" width="23.140625" style="225" customWidth="1"/>
    <col min="3330" max="3335" width="11.28515625" style="225" bestFit="1" customWidth="1"/>
    <col min="3336" max="3336" width="10.7109375" style="225" customWidth="1"/>
    <col min="3337" max="3338" width="9.85546875" style="225" customWidth="1"/>
    <col min="3339" max="3339" width="3.28515625" style="225" customWidth="1"/>
    <col min="3340" max="3340" width="10.5703125" style="225" customWidth="1"/>
    <col min="3341" max="3584" width="9.140625" style="225"/>
    <col min="3585" max="3585" width="23.140625" style="225" customWidth="1"/>
    <col min="3586" max="3591" width="11.28515625" style="225" bestFit="1" customWidth="1"/>
    <col min="3592" max="3592" width="10.7109375" style="225" customWidth="1"/>
    <col min="3593" max="3594" width="9.85546875" style="225" customWidth="1"/>
    <col min="3595" max="3595" width="3.28515625" style="225" customWidth="1"/>
    <col min="3596" max="3596" width="10.5703125" style="225" customWidth="1"/>
    <col min="3597" max="3840" width="9.140625" style="225"/>
    <col min="3841" max="3841" width="23.140625" style="225" customWidth="1"/>
    <col min="3842" max="3847" width="11.28515625" style="225" bestFit="1" customWidth="1"/>
    <col min="3848" max="3848" width="10.7109375" style="225" customWidth="1"/>
    <col min="3849" max="3850" width="9.85546875" style="225" customWidth="1"/>
    <col min="3851" max="3851" width="3.28515625" style="225" customWidth="1"/>
    <col min="3852" max="3852" width="10.5703125" style="225" customWidth="1"/>
    <col min="3853" max="4096" width="9.140625" style="225"/>
    <col min="4097" max="4097" width="23.140625" style="225" customWidth="1"/>
    <col min="4098" max="4103" width="11.28515625" style="225" bestFit="1" customWidth="1"/>
    <col min="4104" max="4104" width="10.7109375" style="225" customWidth="1"/>
    <col min="4105" max="4106" width="9.85546875" style="225" customWidth="1"/>
    <col min="4107" max="4107" width="3.28515625" style="225" customWidth="1"/>
    <col min="4108" max="4108" width="10.5703125" style="225" customWidth="1"/>
    <col min="4109" max="4352" width="9.140625" style="225"/>
    <col min="4353" max="4353" width="23.140625" style="225" customWidth="1"/>
    <col min="4354" max="4359" width="11.28515625" style="225" bestFit="1" customWidth="1"/>
    <col min="4360" max="4360" width="10.7109375" style="225" customWidth="1"/>
    <col min="4361" max="4362" width="9.85546875" style="225" customWidth="1"/>
    <col min="4363" max="4363" width="3.28515625" style="225" customWidth="1"/>
    <col min="4364" max="4364" width="10.5703125" style="225" customWidth="1"/>
    <col min="4365" max="4608" width="9.140625" style="225"/>
    <col min="4609" max="4609" width="23.140625" style="225" customWidth="1"/>
    <col min="4610" max="4615" width="11.28515625" style="225" bestFit="1" customWidth="1"/>
    <col min="4616" max="4616" width="10.7109375" style="225" customWidth="1"/>
    <col min="4617" max="4618" width="9.85546875" style="225" customWidth="1"/>
    <col min="4619" max="4619" width="3.28515625" style="225" customWidth="1"/>
    <col min="4620" max="4620" width="10.5703125" style="225" customWidth="1"/>
    <col min="4621" max="4864" width="9.140625" style="225"/>
    <col min="4865" max="4865" width="23.140625" style="225" customWidth="1"/>
    <col min="4866" max="4871" width="11.28515625" style="225" bestFit="1" customWidth="1"/>
    <col min="4872" max="4872" width="10.7109375" style="225" customWidth="1"/>
    <col min="4873" max="4874" width="9.85546875" style="225" customWidth="1"/>
    <col min="4875" max="4875" width="3.28515625" style="225" customWidth="1"/>
    <col min="4876" max="4876" width="10.5703125" style="225" customWidth="1"/>
    <col min="4877" max="5120" width="9.140625" style="225"/>
    <col min="5121" max="5121" width="23.140625" style="225" customWidth="1"/>
    <col min="5122" max="5127" width="11.28515625" style="225" bestFit="1" customWidth="1"/>
    <col min="5128" max="5128" width="10.7109375" style="225" customWidth="1"/>
    <col min="5129" max="5130" width="9.85546875" style="225" customWidth="1"/>
    <col min="5131" max="5131" width="3.28515625" style="225" customWidth="1"/>
    <col min="5132" max="5132" width="10.5703125" style="225" customWidth="1"/>
    <col min="5133" max="5376" width="9.140625" style="225"/>
    <col min="5377" max="5377" width="23.140625" style="225" customWidth="1"/>
    <col min="5378" max="5383" width="11.28515625" style="225" bestFit="1" customWidth="1"/>
    <col min="5384" max="5384" width="10.7109375" style="225" customWidth="1"/>
    <col min="5385" max="5386" width="9.85546875" style="225" customWidth="1"/>
    <col min="5387" max="5387" width="3.28515625" style="225" customWidth="1"/>
    <col min="5388" max="5388" width="10.5703125" style="225" customWidth="1"/>
    <col min="5389" max="5632" width="9.140625" style="225"/>
    <col min="5633" max="5633" width="23.140625" style="225" customWidth="1"/>
    <col min="5634" max="5639" width="11.28515625" style="225" bestFit="1" customWidth="1"/>
    <col min="5640" max="5640" width="10.7109375" style="225" customWidth="1"/>
    <col min="5641" max="5642" width="9.85546875" style="225" customWidth="1"/>
    <col min="5643" max="5643" width="3.28515625" style="225" customWidth="1"/>
    <col min="5644" max="5644" width="10.5703125" style="225" customWidth="1"/>
    <col min="5645" max="5888" width="9.140625" style="225"/>
    <col min="5889" max="5889" width="23.140625" style="225" customWidth="1"/>
    <col min="5890" max="5895" width="11.28515625" style="225" bestFit="1" customWidth="1"/>
    <col min="5896" max="5896" width="10.7109375" style="225" customWidth="1"/>
    <col min="5897" max="5898" width="9.85546875" style="225" customWidth="1"/>
    <col min="5899" max="5899" width="3.28515625" style="225" customWidth="1"/>
    <col min="5900" max="5900" width="10.5703125" style="225" customWidth="1"/>
    <col min="5901" max="6144" width="9.140625" style="225"/>
    <col min="6145" max="6145" width="23.140625" style="225" customWidth="1"/>
    <col min="6146" max="6151" width="11.28515625" style="225" bestFit="1" customWidth="1"/>
    <col min="6152" max="6152" width="10.7109375" style="225" customWidth="1"/>
    <col min="6153" max="6154" width="9.85546875" style="225" customWidth="1"/>
    <col min="6155" max="6155" width="3.28515625" style="225" customWidth="1"/>
    <col min="6156" max="6156" width="10.5703125" style="225" customWidth="1"/>
    <col min="6157" max="6400" width="9.140625" style="225"/>
    <col min="6401" max="6401" width="23.140625" style="225" customWidth="1"/>
    <col min="6402" max="6407" width="11.28515625" style="225" bestFit="1" customWidth="1"/>
    <col min="6408" max="6408" width="10.7109375" style="225" customWidth="1"/>
    <col min="6409" max="6410" width="9.85546875" style="225" customWidth="1"/>
    <col min="6411" max="6411" width="3.28515625" style="225" customWidth="1"/>
    <col min="6412" max="6412" width="10.5703125" style="225" customWidth="1"/>
    <col min="6413" max="6656" width="9.140625" style="225"/>
    <col min="6657" max="6657" width="23.140625" style="225" customWidth="1"/>
    <col min="6658" max="6663" width="11.28515625" style="225" bestFit="1" customWidth="1"/>
    <col min="6664" max="6664" width="10.7109375" style="225" customWidth="1"/>
    <col min="6665" max="6666" width="9.85546875" style="225" customWidth="1"/>
    <col min="6667" max="6667" width="3.28515625" style="225" customWidth="1"/>
    <col min="6668" max="6668" width="10.5703125" style="225" customWidth="1"/>
    <col min="6669" max="6912" width="9.140625" style="225"/>
    <col min="6913" max="6913" width="23.140625" style="225" customWidth="1"/>
    <col min="6914" max="6919" width="11.28515625" style="225" bestFit="1" customWidth="1"/>
    <col min="6920" max="6920" width="10.7109375" style="225" customWidth="1"/>
    <col min="6921" max="6922" width="9.85546875" style="225" customWidth="1"/>
    <col min="6923" max="6923" width="3.28515625" style="225" customWidth="1"/>
    <col min="6924" max="6924" width="10.5703125" style="225" customWidth="1"/>
    <col min="6925" max="7168" width="9.140625" style="225"/>
    <col min="7169" max="7169" width="23.140625" style="225" customWidth="1"/>
    <col min="7170" max="7175" width="11.28515625" style="225" bestFit="1" customWidth="1"/>
    <col min="7176" max="7176" width="10.7109375" style="225" customWidth="1"/>
    <col min="7177" max="7178" width="9.85546875" style="225" customWidth="1"/>
    <col min="7179" max="7179" width="3.28515625" style="225" customWidth="1"/>
    <col min="7180" max="7180" width="10.5703125" style="225" customWidth="1"/>
    <col min="7181" max="7424" width="9.140625" style="225"/>
    <col min="7425" max="7425" width="23.140625" style="225" customWidth="1"/>
    <col min="7426" max="7431" width="11.28515625" style="225" bestFit="1" customWidth="1"/>
    <col min="7432" max="7432" width="10.7109375" style="225" customWidth="1"/>
    <col min="7433" max="7434" width="9.85546875" style="225" customWidth="1"/>
    <col min="7435" max="7435" width="3.28515625" style="225" customWidth="1"/>
    <col min="7436" max="7436" width="10.5703125" style="225" customWidth="1"/>
    <col min="7437" max="7680" width="9.140625" style="225"/>
    <col min="7681" max="7681" width="23.140625" style="225" customWidth="1"/>
    <col min="7682" max="7687" width="11.28515625" style="225" bestFit="1" customWidth="1"/>
    <col min="7688" max="7688" width="10.7109375" style="225" customWidth="1"/>
    <col min="7689" max="7690" width="9.85546875" style="225" customWidth="1"/>
    <col min="7691" max="7691" width="3.28515625" style="225" customWidth="1"/>
    <col min="7692" max="7692" width="10.5703125" style="225" customWidth="1"/>
    <col min="7693" max="7936" width="9.140625" style="225"/>
    <col min="7937" max="7937" width="23.140625" style="225" customWidth="1"/>
    <col min="7938" max="7943" width="11.28515625" style="225" bestFit="1" customWidth="1"/>
    <col min="7944" max="7944" width="10.7109375" style="225" customWidth="1"/>
    <col min="7945" max="7946" width="9.85546875" style="225" customWidth="1"/>
    <col min="7947" max="7947" width="3.28515625" style="225" customWidth="1"/>
    <col min="7948" max="7948" width="10.5703125" style="225" customWidth="1"/>
    <col min="7949" max="8192" width="9.140625" style="225"/>
    <col min="8193" max="8193" width="23.140625" style="225" customWidth="1"/>
    <col min="8194" max="8199" width="11.28515625" style="225" bestFit="1" customWidth="1"/>
    <col min="8200" max="8200" width="10.7109375" style="225" customWidth="1"/>
    <col min="8201" max="8202" width="9.85546875" style="225" customWidth="1"/>
    <col min="8203" max="8203" width="3.28515625" style="225" customWidth="1"/>
    <col min="8204" max="8204" width="10.5703125" style="225" customWidth="1"/>
    <col min="8205" max="8448" width="9.140625" style="225"/>
    <col min="8449" max="8449" width="23.140625" style="225" customWidth="1"/>
    <col min="8450" max="8455" width="11.28515625" style="225" bestFit="1" customWidth="1"/>
    <col min="8456" max="8456" width="10.7109375" style="225" customWidth="1"/>
    <col min="8457" max="8458" width="9.85546875" style="225" customWidth="1"/>
    <col min="8459" max="8459" width="3.28515625" style="225" customWidth="1"/>
    <col min="8460" max="8460" width="10.5703125" style="225" customWidth="1"/>
    <col min="8461" max="8704" width="9.140625" style="225"/>
    <col min="8705" max="8705" width="23.140625" style="225" customWidth="1"/>
    <col min="8706" max="8711" width="11.28515625" style="225" bestFit="1" customWidth="1"/>
    <col min="8712" max="8712" width="10.7109375" style="225" customWidth="1"/>
    <col min="8713" max="8714" width="9.85546875" style="225" customWidth="1"/>
    <col min="8715" max="8715" width="3.28515625" style="225" customWidth="1"/>
    <col min="8716" max="8716" width="10.5703125" style="225" customWidth="1"/>
    <col min="8717" max="8960" width="9.140625" style="225"/>
    <col min="8961" max="8961" width="23.140625" style="225" customWidth="1"/>
    <col min="8962" max="8967" width="11.28515625" style="225" bestFit="1" customWidth="1"/>
    <col min="8968" max="8968" width="10.7109375" style="225" customWidth="1"/>
    <col min="8969" max="8970" width="9.85546875" style="225" customWidth="1"/>
    <col min="8971" max="8971" width="3.28515625" style="225" customWidth="1"/>
    <col min="8972" max="8972" width="10.5703125" style="225" customWidth="1"/>
    <col min="8973" max="9216" width="9.140625" style="225"/>
    <col min="9217" max="9217" width="23.140625" style="225" customWidth="1"/>
    <col min="9218" max="9223" width="11.28515625" style="225" bestFit="1" customWidth="1"/>
    <col min="9224" max="9224" width="10.7109375" style="225" customWidth="1"/>
    <col min="9225" max="9226" width="9.85546875" style="225" customWidth="1"/>
    <col min="9227" max="9227" width="3.28515625" style="225" customWidth="1"/>
    <col min="9228" max="9228" width="10.5703125" style="225" customWidth="1"/>
    <col min="9229" max="9472" width="9.140625" style="225"/>
    <col min="9473" max="9473" width="23.140625" style="225" customWidth="1"/>
    <col min="9474" max="9479" width="11.28515625" style="225" bestFit="1" customWidth="1"/>
    <col min="9480" max="9480" width="10.7109375" style="225" customWidth="1"/>
    <col min="9481" max="9482" width="9.85546875" style="225" customWidth="1"/>
    <col min="9483" max="9483" width="3.28515625" style="225" customWidth="1"/>
    <col min="9484" max="9484" width="10.5703125" style="225" customWidth="1"/>
    <col min="9485" max="9728" width="9.140625" style="225"/>
    <col min="9729" max="9729" width="23.140625" style="225" customWidth="1"/>
    <col min="9730" max="9735" width="11.28515625" style="225" bestFit="1" customWidth="1"/>
    <col min="9736" max="9736" width="10.7109375" style="225" customWidth="1"/>
    <col min="9737" max="9738" width="9.85546875" style="225" customWidth="1"/>
    <col min="9739" max="9739" width="3.28515625" style="225" customWidth="1"/>
    <col min="9740" max="9740" width="10.5703125" style="225" customWidth="1"/>
    <col min="9741" max="9984" width="9.140625" style="225"/>
    <col min="9985" max="9985" width="23.140625" style="225" customWidth="1"/>
    <col min="9986" max="9991" width="11.28515625" style="225" bestFit="1" customWidth="1"/>
    <col min="9992" max="9992" width="10.7109375" style="225" customWidth="1"/>
    <col min="9993" max="9994" width="9.85546875" style="225" customWidth="1"/>
    <col min="9995" max="9995" width="3.28515625" style="225" customWidth="1"/>
    <col min="9996" max="9996" width="10.5703125" style="225" customWidth="1"/>
    <col min="9997" max="10240" width="9.140625" style="225"/>
    <col min="10241" max="10241" width="23.140625" style="225" customWidth="1"/>
    <col min="10242" max="10247" width="11.28515625" style="225" bestFit="1" customWidth="1"/>
    <col min="10248" max="10248" width="10.7109375" style="225" customWidth="1"/>
    <col min="10249" max="10250" width="9.85546875" style="225" customWidth="1"/>
    <col min="10251" max="10251" width="3.28515625" style="225" customWidth="1"/>
    <col min="10252" max="10252" width="10.5703125" style="225" customWidth="1"/>
    <col min="10253" max="10496" width="9.140625" style="225"/>
    <col min="10497" max="10497" width="23.140625" style="225" customWidth="1"/>
    <col min="10498" max="10503" width="11.28515625" style="225" bestFit="1" customWidth="1"/>
    <col min="10504" max="10504" width="10.7109375" style="225" customWidth="1"/>
    <col min="10505" max="10506" width="9.85546875" style="225" customWidth="1"/>
    <col min="10507" max="10507" width="3.28515625" style="225" customWidth="1"/>
    <col min="10508" max="10508" width="10.5703125" style="225" customWidth="1"/>
    <col min="10509" max="10752" width="9.140625" style="225"/>
    <col min="10753" max="10753" width="23.140625" style="225" customWidth="1"/>
    <col min="10754" max="10759" width="11.28515625" style="225" bestFit="1" customWidth="1"/>
    <col min="10760" max="10760" width="10.7109375" style="225" customWidth="1"/>
    <col min="10761" max="10762" width="9.85546875" style="225" customWidth="1"/>
    <col min="10763" max="10763" width="3.28515625" style="225" customWidth="1"/>
    <col min="10764" max="10764" width="10.5703125" style="225" customWidth="1"/>
    <col min="10765" max="11008" width="9.140625" style="225"/>
    <col min="11009" max="11009" width="23.140625" style="225" customWidth="1"/>
    <col min="11010" max="11015" width="11.28515625" style="225" bestFit="1" customWidth="1"/>
    <col min="11016" max="11016" width="10.7109375" style="225" customWidth="1"/>
    <col min="11017" max="11018" width="9.85546875" style="225" customWidth="1"/>
    <col min="11019" max="11019" width="3.28515625" style="225" customWidth="1"/>
    <col min="11020" max="11020" width="10.5703125" style="225" customWidth="1"/>
    <col min="11021" max="11264" width="9.140625" style="225"/>
    <col min="11265" max="11265" width="23.140625" style="225" customWidth="1"/>
    <col min="11266" max="11271" width="11.28515625" style="225" bestFit="1" customWidth="1"/>
    <col min="11272" max="11272" width="10.7109375" style="225" customWidth="1"/>
    <col min="11273" max="11274" width="9.85546875" style="225" customWidth="1"/>
    <col min="11275" max="11275" width="3.28515625" style="225" customWidth="1"/>
    <col min="11276" max="11276" width="10.5703125" style="225" customWidth="1"/>
    <col min="11277" max="11520" width="9.140625" style="225"/>
    <col min="11521" max="11521" width="23.140625" style="225" customWidth="1"/>
    <col min="11522" max="11527" width="11.28515625" style="225" bestFit="1" customWidth="1"/>
    <col min="11528" max="11528" width="10.7109375" style="225" customWidth="1"/>
    <col min="11529" max="11530" width="9.85546875" style="225" customWidth="1"/>
    <col min="11531" max="11531" width="3.28515625" style="225" customWidth="1"/>
    <col min="11532" max="11532" width="10.5703125" style="225" customWidth="1"/>
    <col min="11533" max="11776" width="9.140625" style="225"/>
    <col min="11777" max="11777" width="23.140625" style="225" customWidth="1"/>
    <col min="11778" max="11783" width="11.28515625" style="225" bestFit="1" customWidth="1"/>
    <col min="11784" max="11784" width="10.7109375" style="225" customWidth="1"/>
    <col min="11785" max="11786" width="9.85546875" style="225" customWidth="1"/>
    <col min="11787" max="11787" width="3.28515625" style="225" customWidth="1"/>
    <col min="11788" max="11788" width="10.5703125" style="225" customWidth="1"/>
    <col min="11789" max="12032" width="9.140625" style="225"/>
    <col min="12033" max="12033" width="23.140625" style="225" customWidth="1"/>
    <col min="12034" max="12039" width="11.28515625" style="225" bestFit="1" customWidth="1"/>
    <col min="12040" max="12040" width="10.7109375" style="225" customWidth="1"/>
    <col min="12041" max="12042" width="9.85546875" style="225" customWidth="1"/>
    <col min="12043" max="12043" width="3.28515625" style="225" customWidth="1"/>
    <col min="12044" max="12044" width="10.5703125" style="225" customWidth="1"/>
    <col min="12045" max="12288" width="9.140625" style="225"/>
    <col min="12289" max="12289" width="23.140625" style="225" customWidth="1"/>
    <col min="12290" max="12295" width="11.28515625" style="225" bestFit="1" customWidth="1"/>
    <col min="12296" max="12296" width="10.7109375" style="225" customWidth="1"/>
    <col min="12297" max="12298" width="9.85546875" style="225" customWidth="1"/>
    <col min="12299" max="12299" width="3.28515625" style="225" customWidth="1"/>
    <col min="12300" max="12300" width="10.5703125" style="225" customWidth="1"/>
    <col min="12301" max="12544" width="9.140625" style="225"/>
    <col min="12545" max="12545" width="23.140625" style="225" customWidth="1"/>
    <col min="12546" max="12551" width="11.28515625" style="225" bestFit="1" customWidth="1"/>
    <col min="12552" max="12552" width="10.7109375" style="225" customWidth="1"/>
    <col min="12553" max="12554" width="9.85546875" style="225" customWidth="1"/>
    <col min="12555" max="12555" width="3.28515625" style="225" customWidth="1"/>
    <col min="12556" max="12556" width="10.5703125" style="225" customWidth="1"/>
    <col min="12557" max="12800" width="9.140625" style="225"/>
    <col min="12801" max="12801" width="23.140625" style="225" customWidth="1"/>
    <col min="12802" max="12807" width="11.28515625" style="225" bestFit="1" customWidth="1"/>
    <col min="12808" max="12808" width="10.7109375" style="225" customWidth="1"/>
    <col min="12809" max="12810" width="9.85546875" style="225" customWidth="1"/>
    <col min="12811" max="12811" width="3.28515625" style="225" customWidth="1"/>
    <col min="12812" max="12812" width="10.5703125" style="225" customWidth="1"/>
    <col min="12813" max="13056" width="9.140625" style="225"/>
    <col min="13057" max="13057" width="23.140625" style="225" customWidth="1"/>
    <col min="13058" max="13063" width="11.28515625" style="225" bestFit="1" customWidth="1"/>
    <col min="13064" max="13064" width="10.7109375" style="225" customWidth="1"/>
    <col min="13065" max="13066" width="9.85546875" style="225" customWidth="1"/>
    <col min="13067" max="13067" width="3.28515625" style="225" customWidth="1"/>
    <col min="13068" max="13068" width="10.5703125" style="225" customWidth="1"/>
    <col min="13069" max="13312" width="9.140625" style="225"/>
    <col min="13313" max="13313" width="23.140625" style="225" customWidth="1"/>
    <col min="13314" max="13319" width="11.28515625" style="225" bestFit="1" customWidth="1"/>
    <col min="13320" max="13320" width="10.7109375" style="225" customWidth="1"/>
    <col min="13321" max="13322" width="9.85546875" style="225" customWidth="1"/>
    <col min="13323" max="13323" width="3.28515625" style="225" customWidth="1"/>
    <col min="13324" max="13324" width="10.5703125" style="225" customWidth="1"/>
    <col min="13325" max="13568" width="9.140625" style="225"/>
    <col min="13569" max="13569" width="23.140625" style="225" customWidth="1"/>
    <col min="13570" max="13575" width="11.28515625" style="225" bestFit="1" customWidth="1"/>
    <col min="13576" max="13576" width="10.7109375" style="225" customWidth="1"/>
    <col min="13577" max="13578" width="9.85546875" style="225" customWidth="1"/>
    <col min="13579" max="13579" width="3.28515625" style="225" customWidth="1"/>
    <col min="13580" max="13580" width="10.5703125" style="225" customWidth="1"/>
    <col min="13581" max="13824" width="9.140625" style="225"/>
    <col min="13825" max="13825" width="23.140625" style="225" customWidth="1"/>
    <col min="13826" max="13831" width="11.28515625" style="225" bestFit="1" customWidth="1"/>
    <col min="13832" max="13832" width="10.7109375" style="225" customWidth="1"/>
    <col min="13833" max="13834" width="9.85546875" style="225" customWidth="1"/>
    <col min="13835" max="13835" width="3.28515625" style="225" customWidth="1"/>
    <col min="13836" max="13836" width="10.5703125" style="225" customWidth="1"/>
    <col min="13837" max="14080" width="9.140625" style="225"/>
    <col min="14081" max="14081" width="23.140625" style="225" customWidth="1"/>
    <col min="14082" max="14087" width="11.28515625" style="225" bestFit="1" customWidth="1"/>
    <col min="14088" max="14088" width="10.7109375" style="225" customWidth="1"/>
    <col min="14089" max="14090" width="9.85546875" style="225" customWidth="1"/>
    <col min="14091" max="14091" width="3.28515625" style="225" customWidth="1"/>
    <col min="14092" max="14092" width="10.5703125" style="225" customWidth="1"/>
    <col min="14093" max="14336" width="9.140625" style="225"/>
    <col min="14337" max="14337" width="23.140625" style="225" customWidth="1"/>
    <col min="14338" max="14343" width="11.28515625" style="225" bestFit="1" customWidth="1"/>
    <col min="14344" max="14344" width="10.7109375" style="225" customWidth="1"/>
    <col min="14345" max="14346" width="9.85546875" style="225" customWidth="1"/>
    <col min="14347" max="14347" width="3.28515625" style="225" customWidth="1"/>
    <col min="14348" max="14348" width="10.5703125" style="225" customWidth="1"/>
    <col min="14349" max="14592" width="9.140625" style="225"/>
    <col min="14593" max="14593" width="23.140625" style="225" customWidth="1"/>
    <col min="14594" max="14599" width="11.28515625" style="225" bestFit="1" customWidth="1"/>
    <col min="14600" max="14600" width="10.7109375" style="225" customWidth="1"/>
    <col min="14601" max="14602" width="9.85546875" style="225" customWidth="1"/>
    <col min="14603" max="14603" width="3.28515625" style="225" customWidth="1"/>
    <col min="14604" max="14604" width="10.5703125" style="225" customWidth="1"/>
    <col min="14605" max="14848" width="9.140625" style="225"/>
    <col min="14849" max="14849" width="23.140625" style="225" customWidth="1"/>
    <col min="14850" max="14855" width="11.28515625" style="225" bestFit="1" customWidth="1"/>
    <col min="14856" max="14856" width="10.7109375" style="225" customWidth="1"/>
    <col min="14857" max="14858" width="9.85546875" style="225" customWidth="1"/>
    <col min="14859" max="14859" width="3.28515625" style="225" customWidth="1"/>
    <col min="14860" max="14860" width="10.5703125" style="225" customWidth="1"/>
    <col min="14861" max="15104" width="9.140625" style="225"/>
    <col min="15105" max="15105" width="23.140625" style="225" customWidth="1"/>
    <col min="15106" max="15111" width="11.28515625" style="225" bestFit="1" customWidth="1"/>
    <col min="15112" max="15112" width="10.7109375" style="225" customWidth="1"/>
    <col min="15113" max="15114" width="9.85546875" style="225" customWidth="1"/>
    <col min="15115" max="15115" width="3.28515625" style="225" customWidth="1"/>
    <col min="15116" max="15116" width="10.5703125" style="225" customWidth="1"/>
    <col min="15117" max="15360" width="9.140625" style="225"/>
    <col min="15361" max="15361" width="23.140625" style="225" customWidth="1"/>
    <col min="15362" max="15367" width="11.28515625" style="225" bestFit="1" customWidth="1"/>
    <col min="15368" max="15368" width="10.7109375" style="225" customWidth="1"/>
    <col min="15369" max="15370" width="9.85546875" style="225" customWidth="1"/>
    <col min="15371" max="15371" width="3.28515625" style="225" customWidth="1"/>
    <col min="15372" max="15372" width="10.5703125" style="225" customWidth="1"/>
    <col min="15373" max="15616" width="9.140625" style="225"/>
    <col min="15617" max="15617" width="23.140625" style="225" customWidth="1"/>
    <col min="15618" max="15623" width="11.28515625" style="225" bestFit="1" customWidth="1"/>
    <col min="15624" max="15624" width="10.7109375" style="225" customWidth="1"/>
    <col min="15625" max="15626" width="9.85546875" style="225" customWidth="1"/>
    <col min="15627" max="15627" width="3.28515625" style="225" customWidth="1"/>
    <col min="15628" max="15628" width="10.5703125" style="225" customWidth="1"/>
    <col min="15629" max="15872" width="9.140625" style="225"/>
    <col min="15873" max="15873" width="23.140625" style="225" customWidth="1"/>
    <col min="15874" max="15879" width="11.28515625" style="225" bestFit="1" customWidth="1"/>
    <col min="15880" max="15880" width="10.7109375" style="225" customWidth="1"/>
    <col min="15881" max="15882" width="9.85546875" style="225" customWidth="1"/>
    <col min="15883" max="15883" width="3.28515625" style="225" customWidth="1"/>
    <col min="15884" max="15884" width="10.5703125" style="225" customWidth="1"/>
    <col min="15885" max="16128" width="9.140625" style="225"/>
    <col min="16129" max="16129" width="23.140625" style="225" customWidth="1"/>
    <col min="16130" max="16135" width="11.28515625" style="225" bestFit="1" customWidth="1"/>
    <col min="16136" max="16136" width="10.7109375" style="225" customWidth="1"/>
    <col min="16137" max="16138" width="9.85546875" style="225" customWidth="1"/>
    <col min="16139" max="16139" width="3.28515625" style="225" customWidth="1"/>
    <col min="16140" max="16140" width="10.5703125" style="225" customWidth="1"/>
    <col min="16141" max="16384" width="9.140625" style="225"/>
  </cols>
  <sheetData>
    <row r="1" spans="1:13" x14ac:dyDescent="0.25">
      <c r="A1" s="261" t="s">
        <v>139</v>
      </c>
      <c r="B1" s="261"/>
      <c r="C1" s="261"/>
      <c r="D1" s="261"/>
      <c r="E1" s="261"/>
      <c r="F1" s="261"/>
      <c r="G1" s="261"/>
      <c r="H1" s="310"/>
      <c r="I1" s="310"/>
      <c r="J1" s="310"/>
      <c r="L1" s="537" t="s">
        <v>140</v>
      </c>
      <c r="M1" s="539"/>
    </row>
    <row r="2" spans="1:13" ht="38.25" customHeight="1" x14ac:dyDescent="0.25">
      <c r="A2" s="221"/>
      <c r="B2" s="549">
        <v>2016</v>
      </c>
      <c r="C2" s="551"/>
      <c r="D2" s="549">
        <v>2017</v>
      </c>
      <c r="E2" s="550"/>
      <c r="F2" s="550"/>
      <c r="G2" s="551"/>
      <c r="H2" s="549">
        <v>2018</v>
      </c>
      <c r="I2" s="550"/>
      <c r="J2" s="551"/>
      <c r="L2" s="549" t="s">
        <v>138</v>
      </c>
      <c r="M2" s="551"/>
    </row>
    <row r="3" spans="1:13" ht="23.25" customHeight="1" x14ac:dyDescent="0.25">
      <c r="A3" s="226"/>
      <c r="B3" s="271">
        <v>42277</v>
      </c>
      <c r="C3" s="271">
        <v>42369</v>
      </c>
      <c r="D3" s="271">
        <v>42094</v>
      </c>
      <c r="E3" s="271">
        <v>42185</v>
      </c>
      <c r="F3" s="271">
        <v>42277</v>
      </c>
      <c r="G3" s="271">
        <v>42369</v>
      </c>
      <c r="H3" s="271">
        <v>42460</v>
      </c>
      <c r="I3" s="271">
        <v>42551</v>
      </c>
      <c r="J3" s="271">
        <v>42643</v>
      </c>
      <c r="L3" s="83" t="s">
        <v>62</v>
      </c>
      <c r="M3" s="227" t="s">
        <v>106</v>
      </c>
    </row>
    <row r="4" spans="1:13" ht="12.75" customHeight="1" x14ac:dyDescent="0.25">
      <c r="A4" s="262" t="s">
        <v>71</v>
      </c>
      <c r="B4" s="92">
        <v>10760</v>
      </c>
      <c r="C4" s="93">
        <v>10661</v>
      </c>
      <c r="D4" s="92">
        <v>10873</v>
      </c>
      <c r="E4" s="135">
        <v>10916</v>
      </c>
      <c r="F4" s="135">
        <v>10899</v>
      </c>
      <c r="G4" s="93">
        <v>10843</v>
      </c>
      <c r="H4" s="311">
        <v>10933</v>
      </c>
      <c r="I4" s="312">
        <v>11143</v>
      </c>
      <c r="J4" s="313">
        <v>10955</v>
      </c>
      <c r="L4" s="37">
        <f>J4-F4</f>
        <v>56</v>
      </c>
      <c r="M4" s="314">
        <f>L4/F4</f>
        <v>5.1380860629415539E-3</v>
      </c>
    </row>
    <row r="5" spans="1:13" ht="18" customHeight="1" x14ac:dyDescent="0.25">
      <c r="A5" s="253" t="s">
        <v>5</v>
      </c>
      <c r="B5" s="315">
        <v>468</v>
      </c>
      <c r="C5" s="51">
        <v>454</v>
      </c>
      <c r="D5" s="315">
        <v>447</v>
      </c>
      <c r="E5" s="137">
        <v>454</v>
      </c>
      <c r="F5" s="137">
        <v>445</v>
      </c>
      <c r="G5" s="51">
        <v>438</v>
      </c>
      <c r="H5" s="316">
        <v>426</v>
      </c>
      <c r="I5" s="287">
        <v>438</v>
      </c>
      <c r="J5" s="288">
        <v>418</v>
      </c>
      <c r="L5" s="304">
        <f t="shared" ref="L5:L36" si="0">J5-F5</f>
        <v>-27</v>
      </c>
      <c r="M5" s="317">
        <f t="shared" ref="M5:M36" si="1">L5/F5</f>
        <v>-6.0674157303370786E-2</v>
      </c>
    </row>
    <row r="6" spans="1:13" x14ac:dyDescent="0.25">
      <c r="A6" s="253" t="s">
        <v>6</v>
      </c>
      <c r="B6" s="315">
        <v>371</v>
      </c>
      <c r="C6" s="51">
        <v>363</v>
      </c>
      <c r="D6" s="315">
        <v>367</v>
      </c>
      <c r="E6" s="137">
        <v>369</v>
      </c>
      <c r="F6" s="137">
        <v>366</v>
      </c>
      <c r="G6" s="51">
        <v>371</v>
      </c>
      <c r="H6" s="316">
        <v>393</v>
      </c>
      <c r="I6" s="287">
        <v>404</v>
      </c>
      <c r="J6" s="288">
        <v>378</v>
      </c>
      <c r="L6" s="304">
        <f t="shared" si="0"/>
        <v>12</v>
      </c>
      <c r="M6" s="317">
        <f t="shared" si="1"/>
        <v>3.2786885245901641E-2</v>
      </c>
    </row>
    <row r="7" spans="1:13" x14ac:dyDescent="0.25">
      <c r="A7" s="253" t="s">
        <v>7</v>
      </c>
      <c r="B7" s="318">
        <v>138</v>
      </c>
      <c r="C7" s="288">
        <v>133</v>
      </c>
      <c r="D7" s="318">
        <v>132</v>
      </c>
      <c r="E7" s="287">
        <v>142</v>
      </c>
      <c r="F7" s="287">
        <v>124</v>
      </c>
      <c r="G7" s="288">
        <v>132</v>
      </c>
      <c r="H7" s="316">
        <v>127</v>
      </c>
      <c r="I7" s="287">
        <v>109</v>
      </c>
      <c r="J7" s="288">
        <v>111</v>
      </c>
      <c r="L7" s="304">
        <f t="shared" si="0"/>
        <v>-13</v>
      </c>
      <c r="M7" s="317">
        <f t="shared" si="1"/>
        <v>-0.10483870967741936</v>
      </c>
    </row>
    <row r="8" spans="1:13" x14ac:dyDescent="0.25">
      <c r="A8" s="253" t="s">
        <v>8</v>
      </c>
      <c r="B8" s="315">
        <v>124</v>
      </c>
      <c r="C8" s="51">
        <v>106</v>
      </c>
      <c r="D8" s="315">
        <v>116</v>
      </c>
      <c r="E8" s="137">
        <v>126</v>
      </c>
      <c r="F8" s="137">
        <v>116</v>
      </c>
      <c r="G8" s="51">
        <v>116</v>
      </c>
      <c r="H8" s="316">
        <v>125</v>
      </c>
      <c r="I8" s="287">
        <v>120</v>
      </c>
      <c r="J8" s="288">
        <v>120</v>
      </c>
      <c r="L8" s="304">
        <f t="shared" si="0"/>
        <v>4</v>
      </c>
      <c r="M8" s="317">
        <f t="shared" si="1"/>
        <v>3.4482758620689655E-2</v>
      </c>
    </row>
    <row r="9" spans="1:13" ht="18" customHeight="1" x14ac:dyDescent="0.25">
      <c r="A9" s="253" t="s">
        <v>9</v>
      </c>
      <c r="B9" s="315">
        <v>116</v>
      </c>
      <c r="C9" s="51">
        <v>104</v>
      </c>
      <c r="D9" s="315">
        <v>101</v>
      </c>
      <c r="E9" s="137">
        <v>110</v>
      </c>
      <c r="F9" s="137">
        <v>119</v>
      </c>
      <c r="G9" s="51">
        <v>121</v>
      </c>
      <c r="H9" s="316">
        <v>124</v>
      </c>
      <c r="I9" s="287">
        <v>135</v>
      </c>
      <c r="J9" s="288">
        <v>125</v>
      </c>
      <c r="L9" s="304">
        <f t="shared" si="0"/>
        <v>6</v>
      </c>
      <c r="M9" s="317">
        <f t="shared" si="1"/>
        <v>5.0420168067226892E-2</v>
      </c>
    </row>
    <row r="10" spans="1:13" x14ac:dyDescent="0.25">
      <c r="A10" s="253" t="s">
        <v>10</v>
      </c>
      <c r="B10" s="315">
        <v>222</v>
      </c>
      <c r="C10" s="51">
        <v>199</v>
      </c>
      <c r="D10" s="315">
        <v>199</v>
      </c>
      <c r="E10" s="137">
        <v>201</v>
      </c>
      <c r="F10" s="137">
        <v>188</v>
      </c>
      <c r="G10" s="51">
        <v>176</v>
      </c>
      <c r="H10" s="316">
        <v>160</v>
      </c>
      <c r="I10" s="287">
        <v>158</v>
      </c>
      <c r="J10" s="288">
        <v>165</v>
      </c>
      <c r="L10" s="304">
        <f t="shared" si="0"/>
        <v>-23</v>
      </c>
      <c r="M10" s="317">
        <f t="shared" si="1"/>
        <v>-0.12234042553191489</v>
      </c>
    </row>
    <row r="11" spans="1:13" x14ac:dyDescent="0.25">
      <c r="A11" s="253" t="s">
        <v>11</v>
      </c>
      <c r="B11" s="315">
        <v>272</v>
      </c>
      <c r="C11" s="51">
        <v>265</v>
      </c>
      <c r="D11" s="315">
        <v>252</v>
      </c>
      <c r="E11" s="137">
        <v>255</v>
      </c>
      <c r="F11" s="137">
        <v>267</v>
      </c>
      <c r="G11" s="51">
        <v>259</v>
      </c>
      <c r="H11" s="316">
        <v>254</v>
      </c>
      <c r="I11" s="287">
        <v>241</v>
      </c>
      <c r="J11" s="288">
        <v>244</v>
      </c>
      <c r="L11" s="304">
        <f t="shared" si="0"/>
        <v>-23</v>
      </c>
      <c r="M11" s="317">
        <f t="shared" si="1"/>
        <v>-8.6142322097378279E-2</v>
      </c>
    </row>
    <row r="12" spans="1:13" x14ac:dyDescent="0.25">
      <c r="A12" s="253" t="s">
        <v>12</v>
      </c>
      <c r="B12" s="315">
        <v>62</v>
      </c>
      <c r="C12" s="51">
        <v>64</v>
      </c>
      <c r="D12" s="315">
        <v>73</v>
      </c>
      <c r="E12" s="137">
        <v>75</v>
      </c>
      <c r="F12" s="137">
        <v>80</v>
      </c>
      <c r="G12" s="51">
        <v>81</v>
      </c>
      <c r="H12" s="316">
        <v>73</v>
      </c>
      <c r="I12" s="287">
        <v>80</v>
      </c>
      <c r="J12" s="288">
        <v>91</v>
      </c>
      <c r="L12" s="304">
        <f t="shared" si="0"/>
        <v>11</v>
      </c>
      <c r="M12" s="317">
        <f t="shared" si="1"/>
        <v>0.13750000000000001</v>
      </c>
    </row>
    <row r="13" spans="1:13" ht="18" customHeight="1" x14ac:dyDescent="0.25">
      <c r="A13" s="253" t="s">
        <v>13</v>
      </c>
      <c r="B13" s="315">
        <v>199</v>
      </c>
      <c r="C13" s="51">
        <v>194</v>
      </c>
      <c r="D13" s="315">
        <v>210</v>
      </c>
      <c r="E13" s="137">
        <v>201</v>
      </c>
      <c r="F13" s="137">
        <v>189</v>
      </c>
      <c r="G13" s="51">
        <v>189</v>
      </c>
      <c r="H13" s="316">
        <v>187</v>
      </c>
      <c r="I13" s="287">
        <v>186</v>
      </c>
      <c r="J13" s="288">
        <v>186</v>
      </c>
      <c r="L13" s="304">
        <f t="shared" si="0"/>
        <v>-3</v>
      </c>
      <c r="M13" s="317">
        <f t="shared" si="1"/>
        <v>-1.5873015873015872E-2</v>
      </c>
    </row>
    <row r="14" spans="1:13" x14ac:dyDescent="0.25">
      <c r="A14" s="253" t="s">
        <v>14</v>
      </c>
      <c r="B14" s="315">
        <v>418</v>
      </c>
      <c r="C14" s="51">
        <v>425</v>
      </c>
      <c r="D14" s="315">
        <v>440</v>
      </c>
      <c r="E14" s="137">
        <v>425</v>
      </c>
      <c r="F14" s="137">
        <v>415</v>
      </c>
      <c r="G14" s="51">
        <v>389</v>
      </c>
      <c r="H14" s="316">
        <v>398</v>
      </c>
      <c r="I14" s="287">
        <v>401</v>
      </c>
      <c r="J14" s="288">
        <v>422</v>
      </c>
      <c r="L14" s="304">
        <f t="shared" si="0"/>
        <v>7</v>
      </c>
      <c r="M14" s="317">
        <f t="shared" si="1"/>
        <v>1.6867469879518072E-2</v>
      </c>
    </row>
    <row r="15" spans="1:13" x14ac:dyDescent="0.25">
      <c r="A15" s="253" t="s">
        <v>15</v>
      </c>
      <c r="B15" s="315">
        <v>54</v>
      </c>
      <c r="C15" s="51">
        <v>58</v>
      </c>
      <c r="D15" s="315">
        <v>55</v>
      </c>
      <c r="E15" s="137">
        <v>56</v>
      </c>
      <c r="F15" s="137">
        <v>38</v>
      </c>
      <c r="G15" s="51">
        <v>52</v>
      </c>
      <c r="H15" s="316">
        <v>55</v>
      </c>
      <c r="I15" s="287">
        <v>55</v>
      </c>
      <c r="J15" s="288">
        <v>42</v>
      </c>
      <c r="L15" s="304">
        <f t="shared" si="0"/>
        <v>4</v>
      </c>
      <c r="M15" s="317">
        <f t="shared" si="1"/>
        <v>0.10526315789473684</v>
      </c>
    </row>
    <row r="16" spans="1:13" x14ac:dyDescent="0.25">
      <c r="A16" s="253" t="s">
        <v>16</v>
      </c>
      <c r="B16" s="315">
        <v>1234</v>
      </c>
      <c r="C16" s="51">
        <v>1152</v>
      </c>
      <c r="D16" s="315">
        <v>1246</v>
      </c>
      <c r="E16" s="137">
        <v>1303</v>
      </c>
      <c r="F16" s="137">
        <v>1335</v>
      </c>
      <c r="G16" s="51">
        <v>1310</v>
      </c>
      <c r="H16" s="316">
        <v>1379</v>
      </c>
      <c r="I16" s="287">
        <v>1421</v>
      </c>
      <c r="J16" s="288">
        <v>1452</v>
      </c>
      <c r="L16" s="304">
        <f t="shared" si="0"/>
        <v>117</v>
      </c>
      <c r="M16" s="317">
        <f>L16/F16</f>
        <v>8.7640449438202248E-2</v>
      </c>
    </row>
    <row r="17" spans="1:13" ht="18" customHeight="1" x14ac:dyDescent="0.25">
      <c r="A17" s="253" t="s">
        <v>17</v>
      </c>
      <c r="B17" s="315">
        <v>63</v>
      </c>
      <c r="C17" s="51">
        <v>68</v>
      </c>
      <c r="D17" s="315">
        <v>65</v>
      </c>
      <c r="E17" s="137">
        <v>69</v>
      </c>
      <c r="F17" s="137">
        <v>66</v>
      </c>
      <c r="G17" s="51">
        <v>69</v>
      </c>
      <c r="H17" s="316">
        <v>63</v>
      </c>
      <c r="I17" s="287">
        <v>62</v>
      </c>
      <c r="J17" s="288">
        <v>59</v>
      </c>
      <c r="L17" s="304">
        <f t="shared" si="0"/>
        <v>-7</v>
      </c>
      <c r="M17" s="317">
        <f t="shared" si="1"/>
        <v>-0.10606060606060606</v>
      </c>
    </row>
    <row r="18" spans="1:13" x14ac:dyDescent="0.25">
      <c r="A18" s="253" t="s">
        <v>18</v>
      </c>
      <c r="B18" s="315">
        <v>176</v>
      </c>
      <c r="C18" s="51">
        <v>192</v>
      </c>
      <c r="D18" s="315">
        <v>195</v>
      </c>
      <c r="E18" s="137">
        <v>195</v>
      </c>
      <c r="F18" s="137">
        <v>204</v>
      </c>
      <c r="G18" s="51">
        <v>214</v>
      </c>
      <c r="H18" s="316">
        <v>185</v>
      </c>
      <c r="I18" s="287">
        <v>198</v>
      </c>
      <c r="J18" s="288">
        <v>176</v>
      </c>
      <c r="L18" s="304">
        <f t="shared" si="0"/>
        <v>-28</v>
      </c>
      <c r="M18" s="317">
        <f t="shared" si="1"/>
        <v>-0.13725490196078433</v>
      </c>
    </row>
    <row r="19" spans="1:13" x14ac:dyDescent="0.25">
      <c r="A19" s="253" t="s">
        <v>19</v>
      </c>
      <c r="B19" s="315">
        <v>514</v>
      </c>
      <c r="C19" s="51">
        <v>507</v>
      </c>
      <c r="D19" s="315">
        <v>515</v>
      </c>
      <c r="E19" s="137">
        <v>521</v>
      </c>
      <c r="F19" s="137">
        <v>501</v>
      </c>
      <c r="G19" s="51">
        <v>520</v>
      </c>
      <c r="H19" s="316">
        <v>510</v>
      </c>
      <c r="I19" s="287">
        <v>507</v>
      </c>
      <c r="J19" s="288">
        <v>546</v>
      </c>
      <c r="L19" s="304">
        <f t="shared" si="0"/>
        <v>45</v>
      </c>
      <c r="M19" s="317">
        <f t="shared" si="1"/>
        <v>8.9820359281437126E-2</v>
      </c>
    </row>
    <row r="20" spans="1:13" x14ac:dyDescent="0.25">
      <c r="A20" s="253" t="s">
        <v>20</v>
      </c>
      <c r="B20" s="315">
        <v>1941</v>
      </c>
      <c r="C20" s="51">
        <v>2021</v>
      </c>
      <c r="D20" s="315">
        <v>2071</v>
      </c>
      <c r="E20" s="137">
        <v>2045</v>
      </c>
      <c r="F20" s="137">
        <v>2023</v>
      </c>
      <c r="G20" s="51">
        <v>2143</v>
      </c>
      <c r="H20" s="316">
        <v>2149</v>
      </c>
      <c r="I20" s="287">
        <v>2264</v>
      </c>
      <c r="J20" s="288">
        <v>2145</v>
      </c>
      <c r="L20" s="304">
        <f t="shared" si="0"/>
        <v>122</v>
      </c>
      <c r="M20" s="317">
        <f t="shared" si="1"/>
        <v>6.0306475531389028E-2</v>
      </c>
    </row>
    <row r="21" spans="1:13" ht="18" customHeight="1" x14ac:dyDescent="0.25">
      <c r="A21" s="253" t="s">
        <v>21</v>
      </c>
      <c r="B21" s="315">
        <v>613</v>
      </c>
      <c r="C21" s="51">
        <v>667</v>
      </c>
      <c r="D21" s="315">
        <v>658</v>
      </c>
      <c r="E21" s="137">
        <v>623</v>
      </c>
      <c r="F21" s="137">
        <v>617</v>
      </c>
      <c r="G21" s="51">
        <v>611</v>
      </c>
      <c r="H21" s="316">
        <v>608</v>
      </c>
      <c r="I21" s="287">
        <v>694</v>
      </c>
      <c r="J21" s="288">
        <v>620</v>
      </c>
      <c r="L21" s="304">
        <f t="shared" si="0"/>
        <v>3</v>
      </c>
      <c r="M21" s="317">
        <f t="shared" si="1"/>
        <v>4.8622366288492711E-3</v>
      </c>
    </row>
    <row r="22" spans="1:13" x14ac:dyDescent="0.25">
      <c r="A22" s="253" t="s">
        <v>22</v>
      </c>
      <c r="B22" s="315">
        <v>43</v>
      </c>
      <c r="C22" s="51">
        <v>41</v>
      </c>
      <c r="D22" s="315">
        <v>46</v>
      </c>
      <c r="E22" s="137">
        <v>41</v>
      </c>
      <c r="F22" s="137">
        <v>49</v>
      </c>
      <c r="G22" s="51">
        <v>48</v>
      </c>
      <c r="H22" s="316">
        <v>50</v>
      </c>
      <c r="I22" s="287">
        <v>52</v>
      </c>
      <c r="J22" s="288">
        <v>49</v>
      </c>
      <c r="L22" s="304">
        <f t="shared" si="0"/>
        <v>0</v>
      </c>
      <c r="M22" s="317">
        <f t="shared" si="1"/>
        <v>0</v>
      </c>
    </row>
    <row r="23" spans="1:13" x14ac:dyDescent="0.25">
      <c r="A23" s="253" t="s">
        <v>23</v>
      </c>
      <c r="B23" s="315">
        <v>513</v>
      </c>
      <c r="C23" s="51">
        <v>472</v>
      </c>
      <c r="D23" s="315">
        <v>467</v>
      </c>
      <c r="E23" s="137">
        <v>447</v>
      </c>
      <c r="F23" s="137">
        <v>458</v>
      </c>
      <c r="G23" s="51">
        <v>415</v>
      </c>
      <c r="H23" s="316">
        <v>418</v>
      </c>
      <c r="I23" s="287">
        <v>410</v>
      </c>
      <c r="J23" s="288">
        <v>425</v>
      </c>
      <c r="L23" s="304">
        <f t="shared" si="0"/>
        <v>-33</v>
      </c>
      <c r="M23" s="317">
        <f t="shared" si="1"/>
        <v>-7.2052401746724892E-2</v>
      </c>
    </row>
    <row r="24" spans="1:13" x14ac:dyDescent="0.25">
      <c r="A24" s="253" t="s">
        <v>24</v>
      </c>
      <c r="B24" s="315">
        <v>155</v>
      </c>
      <c r="C24" s="51">
        <v>161</v>
      </c>
      <c r="D24" s="315">
        <v>165</v>
      </c>
      <c r="E24" s="137">
        <v>154</v>
      </c>
      <c r="F24" s="137">
        <v>159</v>
      </c>
      <c r="G24" s="51">
        <v>148</v>
      </c>
      <c r="H24" s="316">
        <v>151</v>
      </c>
      <c r="I24" s="287">
        <v>142</v>
      </c>
      <c r="J24" s="288">
        <v>157</v>
      </c>
      <c r="L24" s="304">
        <f t="shared" si="0"/>
        <v>-2</v>
      </c>
      <c r="M24" s="317">
        <f t="shared" si="1"/>
        <v>-1.2578616352201259E-2</v>
      </c>
    </row>
    <row r="25" spans="1:13" ht="18" customHeight="1" x14ac:dyDescent="0.25">
      <c r="A25" s="253" t="s">
        <v>25</v>
      </c>
      <c r="B25" s="315">
        <v>209</v>
      </c>
      <c r="C25" s="51">
        <v>223</v>
      </c>
      <c r="D25" s="315">
        <v>214</v>
      </c>
      <c r="E25" s="137">
        <v>225</v>
      </c>
      <c r="F25" s="137">
        <v>238</v>
      </c>
      <c r="G25" s="51">
        <v>228</v>
      </c>
      <c r="H25" s="316">
        <v>220</v>
      </c>
      <c r="I25" s="287">
        <v>216</v>
      </c>
      <c r="J25" s="288">
        <v>229</v>
      </c>
      <c r="L25" s="304">
        <f t="shared" si="0"/>
        <v>-9</v>
      </c>
      <c r="M25" s="317">
        <f t="shared" si="1"/>
        <v>-3.7815126050420166E-2</v>
      </c>
    </row>
    <row r="26" spans="1:13" x14ac:dyDescent="0.25">
      <c r="A26" s="253" t="s">
        <v>26</v>
      </c>
      <c r="B26" s="315">
        <v>536</v>
      </c>
      <c r="C26" s="51">
        <v>555</v>
      </c>
      <c r="D26" s="315">
        <v>570</v>
      </c>
      <c r="E26" s="137">
        <v>544</v>
      </c>
      <c r="F26" s="137">
        <v>534</v>
      </c>
      <c r="G26" s="51">
        <v>532</v>
      </c>
      <c r="H26" s="316">
        <v>512</v>
      </c>
      <c r="I26" s="287">
        <v>443</v>
      </c>
      <c r="J26" s="288">
        <v>426</v>
      </c>
      <c r="L26" s="304">
        <f t="shared" si="0"/>
        <v>-108</v>
      </c>
      <c r="M26" s="317">
        <f t="shared" si="1"/>
        <v>-0.20224719101123595</v>
      </c>
    </row>
    <row r="27" spans="1:13" x14ac:dyDescent="0.25">
      <c r="A27" s="253" t="s">
        <v>27</v>
      </c>
      <c r="B27" s="315">
        <v>32</v>
      </c>
      <c r="C27" s="51">
        <v>28</v>
      </c>
      <c r="D27" s="315">
        <v>37</v>
      </c>
      <c r="E27" s="137">
        <v>46</v>
      </c>
      <c r="F27" s="137">
        <v>54</v>
      </c>
      <c r="G27" s="51">
        <v>35</v>
      </c>
      <c r="H27" s="316">
        <v>28</v>
      </c>
      <c r="I27" s="287">
        <v>22</v>
      </c>
      <c r="J27" s="288">
        <v>32</v>
      </c>
      <c r="L27" s="304">
        <f t="shared" si="0"/>
        <v>-22</v>
      </c>
      <c r="M27" s="317">
        <f t="shared" si="1"/>
        <v>-0.40740740740740738</v>
      </c>
    </row>
    <row r="28" spans="1:13" x14ac:dyDescent="0.25">
      <c r="A28" s="253" t="s">
        <v>28</v>
      </c>
      <c r="B28" s="315">
        <v>170</v>
      </c>
      <c r="C28" s="51">
        <v>127</v>
      </c>
      <c r="D28" s="315">
        <v>118</v>
      </c>
      <c r="E28" s="137">
        <v>129</v>
      </c>
      <c r="F28" s="137">
        <v>106</v>
      </c>
      <c r="G28" s="51">
        <v>110</v>
      </c>
      <c r="H28" s="316">
        <v>113</v>
      </c>
      <c r="I28" s="287">
        <v>118</v>
      </c>
      <c r="J28" s="288">
        <v>106</v>
      </c>
      <c r="L28" s="304">
        <f t="shared" si="0"/>
        <v>0</v>
      </c>
      <c r="M28" s="317">
        <f t="shared" si="1"/>
        <v>0</v>
      </c>
    </row>
    <row r="29" spans="1:13" ht="18" customHeight="1" x14ac:dyDescent="0.25">
      <c r="A29" s="253" t="s">
        <v>29</v>
      </c>
      <c r="B29" s="315">
        <v>179</v>
      </c>
      <c r="C29" s="51">
        <v>189</v>
      </c>
      <c r="D29" s="315">
        <v>197</v>
      </c>
      <c r="E29" s="137">
        <v>181</v>
      </c>
      <c r="F29" s="137">
        <v>192</v>
      </c>
      <c r="G29" s="51">
        <v>198</v>
      </c>
      <c r="H29" s="316">
        <v>200</v>
      </c>
      <c r="I29" s="287">
        <v>200</v>
      </c>
      <c r="J29" s="288">
        <v>204</v>
      </c>
      <c r="L29" s="304">
        <f t="shared" si="0"/>
        <v>12</v>
      </c>
      <c r="M29" s="317">
        <f t="shared" si="1"/>
        <v>6.25E-2</v>
      </c>
    </row>
    <row r="30" spans="1:13" x14ac:dyDescent="0.25">
      <c r="A30" s="253" t="s">
        <v>30</v>
      </c>
      <c r="B30" s="315">
        <v>85</v>
      </c>
      <c r="C30" s="51">
        <v>84</v>
      </c>
      <c r="D30" s="315">
        <v>87</v>
      </c>
      <c r="E30" s="137">
        <v>85</v>
      </c>
      <c r="F30" s="137">
        <v>90</v>
      </c>
      <c r="G30" s="51">
        <v>93</v>
      </c>
      <c r="H30" s="316">
        <v>83</v>
      </c>
      <c r="I30" s="287">
        <v>88</v>
      </c>
      <c r="J30" s="288">
        <v>81</v>
      </c>
      <c r="L30" s="304">
        <f t="shared" si="0"/>
        <v>-9</v>
      </c>
      <c r="M30" s="317">
        <f t="shared" si="1"/>
        <v>-0.1</v>
      </c>
    </row>
    <row r="31" spans="1:13" x14ac:dyDescent="0.25">
      <c r="A31" s="253" t="s">
        <v>31</v>
      </c>
      <c r="B31" s="315">
        <v>130</v>
      </c>
      <c r="C31" s="51">
        <v>127</v>
      </c>
      <c r="D31" s="315">
        <v>119</v>
      </c>
      <c r="E31" s="137">
        <v>119</v>
      </c>
      <c r="F31" s="137">
        <v>117</v>
      </c>
      <c r="G31" s="51">
        <v>103</v>
      </c>
      <c r="H31" s="316">
        <v>106</v>
      </c>
      <c r="I31" s="287">
        <v>87</v>
      </c>
      <c r="J31" s="288">
        <v>90</v>
      </c>
      <c r="L31" s="304">
        <f t="shared" si="0"/>
        <v>-27</v>
      </c>
      <c r="M31" s="317">
        <f t="shared" si="1"/>
        <v>-0.23076923076923078</v>
      </c>
    </row>
    <row r="32" spans="1:13" x14ac:dyDescent="0.25">
      <c r="A32" s="253" t="s">
        <v>32</v>
      </c>
      <c r="B32" s="315">
        <v>180</v>
      </c>
      <c r="C32" s="51">
        <v>184</v>
      </c>
      <c r="D32" s="315">
        <v>191</v>
      </c>
      <c r="E32" s="137">
        <v>216</v>
      </c>
      <c r="F32" s="137">
        <v>218</v>
      </c>
      <c r="G32" s="51">
        <v>199</v>
      </c>
      <c r="H32" s="316">
        <v>216</v>
      </c>
      <c r="I32" s="287">
        <v>218</v>
      </c>
      <c r="J32" s="288">
        <v>218</v>
      </c>
      <c r="L32" s="304">
        <f>J32-F32</f>
        <v>0</v>
      </c>
      <c r="M32" s="317">
        <f t="shared" si="1"/>
        <v>0</v>
      </c>
    </row>
    <row r="33" spans="1:21" ht="18" customHeight="1" x14ac:dyDescent="0.25">
      <c r="A33" s="253" t="s">
        <v>33</v>
      </c>
      <c r="B33" s="315">
        <v>656</v>
      </c>
      <c r="C33" s="51">
        <v>633</v>
      </c>
      <c r="D33" s="315">
        <v>651</v>
      </c>
      <c r="E33" s="137">
        <v>640</v>
      </c>
      <c r="F33" s="137">
        <v>644</v>
      </c>
      <c r="G33" s="51">
        <v>617</v>
      </c>
      <c r="H33" s="316">
        <v>616</v>
      </c>
      <c r="I33" s="287">
        <v>638</v>
      </c>
      <c r="J33" s="288">
        <v>627</v>
      </c>
      <c r="L33" s="304">
        <f t="shared" si="0"/>
        <v>-17</v>
      </c>
      <c r="M33" s="317">
        <f t="shared" si="1"/>
        <v>-2.6397515527950312E-2</v>
      </c>
    </row>
    <row r="34" spans="1:21" x14ac:dyDescent="0.25">
      <c r="A34" s="253" t="s">
        <v>34</v>
      </c>
      <c r="B34" s="315">
        <v>199</v>
      </c>
      <c r="C34" s="51">
        <v>201</v>
      </c>
      <c r="D34" s="315">
        <v>208</v>
      </c>
      <c r="E34" s="137">
        <v>216</v>
      </c>
      <c r="F34" s="137">
        <v>235</v>
      </c>
      <c r="G34" s="51">
        <v>220</v>
      </c>
      <c r="H34" s="316">
        <v>241</v>
      </c>
      <c r="I34" s="287">
        <v>239</v>
      </c>
      <c r="J34" s="288">
        <v>234</v>
      </c>
      <c r="L34" s="304">
        <f t="shared" si="0"/>
        <v>-1</v>
      </c>
      <c r="M34" s="317">
        <f t="shared" si="1"/>
        <v>-4.2553191489361703E-3</v>
      </c>
    </row>
    <row r="35" spans="1:21" x14ac:dyDescent="0.25">
      <c r="A35" s="253" t="s">
        <v>35</v>
      </c>
      <c r="B35" s="315">
        <v>256</v>
      </c>
      <c r="C35" s="51">
        <v>247</v>
      </c>
      <c r="D35" s="315">
        <v>248</v>
      </c>
      <c r="E35" s="137">
        <v>237</v>
      </c>
      <c r="F35" s="137">
        <v>246</v>
      </c>
      <c r="G35" s="51">
        <v>250</v>
      </c>
      <c r="H35" s="316">
        <v>258</v>
      </c>
      <c r="I35" s="287">
        <v>258</v>
      </c>
      <c r="J35" s="288">
        <v>262</v>
      </c>
      <c r="L35" s="304">
        <f t="shared" si="0"/>
        <v>16</v>
      </c>
      <c r="M35" s="317">
        <f t="shared" si="1"/>
        <v>6.5040650406504072E-2</v>
      </c>
    </row>
    <row r="36" spans="1:21" x14ac:dyDescent="0.25">
      <c r="A36" s="266" t="s">
        <v>36</v>
      </c>
      <c r="B36" s="319">
        <v>432</v>
      </c>
      <c r="C36" s="72">
        <v>417</v>
      </c>
      <c r="D36" s="319">
        <v>413</v>
      </c>
      <c r="E36" s="140">
        <v>466</v>
      </c>
      <c r="F36" s="140">
        <v>466</v>
      </c>
      <c r="G36" s="72">
        <v>456</v>
      </c>
      <c r="H36" s="320">
        <v>505</v>
      </c>
      <c r="I36" s="299">
        <v>539</v>
      </c>
      <c r="J36" s="300">
        <v>515</v>
      </c>
      <c r="L36" s="306">
        <f t="shared" si="0"/>
        <v>49</v>
      </c>
      <c r="M36" s="321">
        <f t="shared" si="1"/>
        <v>0.10515021459227468</v>
      </c>
    </row>
    <row r="37" spans="1:21" x14ac:dyDescent="0.25">
      <c r="I37" s="322"/>
      <c r="J37" s="323"/>
    </row>
    <row r="38" spans="1:21" ht="15" customHeight="1" x14ac:dyDescent="0.25">
      <c r="A38" s="553"/>
      <c r="B38" s="553"/>
      <c r="C38" s="553"/>
      <c r="D38" s="553"/>
      <c r="E38" s="553"/>
      <c r="F38" s="553"/>
      <c r="G38" s="553"/>
      <c r="H38" s="553"/>
      <c r="I38" s="553"/>
      <c r="J38" s="553"/>
      <c r="K38" s="81"/>
      <c r="L38" s="81"/>
      <c r="M38" s="81"/>
      <c r="N38" s="81"/>
      <c r="O38" s="81"/>
      <c r="P38" s="81"/>
      <c r="Q38" s="81"/>
      <c r="R38" s="81"/>
      <c r="S38" s="81"/>
      <c r="T38" s="81"/>
      <c r="U38" s="81"/>
    </row>
  </sheetData>
  <mergeCells count="6">
    <mergeCell ref="A38:J38"/>
    <mergeCell ref="L1:M1"/>
    <mergeCell ref="B2:C2"/>
    <mergeCell ref="D2:G2"/>
    <mergeCell ref="H2:J2"/>
    <mergeCell ref="L2:M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6" workbookViewId="0">
      <selection activeCell="B2" sqref="B2:J36"/>
    </sheetView>
  </sheetViews>
  <sheetFormatPr defaultRowHeight="15" x14ac:dyDescent="0.25"/>
  <cols>
    <col min="1" max="1" width="19.28515625" style="324" customWidth="1"/>
    <col min="2" max="11" width="9.140625" style="324"/>
    <col min="12" max="12" width="17.28515625" style="324" customWidth="1"/>
    <col min="13" max="256" width="9.140625" style="324"/>
    <col min="257" max="257" width="19.28515625" style="324" customWidth="1"/>
    <col min="258" max="267" width="9.140625" style="324"/>
    <col min="268" max="268" width="17.28515625" style="324" customWidth="1"/>
    <col min="269" max="512" width="9.140625" style="324"/>
    <col min="513" max="513" width="19.28515625" style="324" customWidth="1"/>
    <col min="514" max="523" width="9.140625" style="324"/>
    <col min="524" max="524" width="17.28515625" style="324" customWidth="1"/>
    <col min="525" max="768" width="9.140625" style="324"/>
    <col min="769" max="769" width="19.28515625" style="324" customWidth="1"/>
    <col min="770" max="779" width="9.140625" style="324"/>
    <col min="780" max="780" width="17.28515625" style="324" customWidth="1"/>
    <col min="781" max="1024" width="9.140625" style="324"/>
    <col min="1025" max="1025" width="19.28515625" style="324" customWidth="1"/>
    <col min="1026" max="1035" width="9.140625" style="324"/>
    <col min="1036" max="1036" width="17.28515625" style="324" customWidth="1"/>
    <col min="1037" max="1280" width="9.140625" style="324"/>
    <col min="1281" max="1281" width="19.28515625" style="324" customWidth="1"/>
    <col min="1282" max="1291" width="9.140625" style="324"/>
    <col min="1292" max="1292" width="17.28515625" style="324" customWidth="1"/>
    <col min="1293" max="1536" width="9.140625" style="324"/>
    <col min="1537" max="1537" width="19.28515625" style="324" customWidth="1"/>
    <col min="1538" max="1547" width="9.140625" style="324"/>
    <col min="1548" max="1548" width="17.28515625" style="324" customWidth="1"/>
    <col min="1549" max="1792" width="9.140625" style="324"/>
    <col min="1793" max="1793" width="19.28515625" style="324" customWidth="1"/>
    <col min="1794" max="1803" width="9.140625" style="324"/>
    <col min="1804" max="1804" width="17.28515625" style="324" customWidth="1"/>
    <col min="1805" max="2048" width="9.140625" style="324"/>
    <col min="2049" max="2049" width="19.28515625" style="324" customWidth="1"/>
    <col min="2050" max="2059" width="9.140625" style="324"/>
    <col min="2060" max="2060" width="17.28515625" style="324" customWidth="1"/>
    <col min="2061" max="2304" width="9.140625" style="324"/>
    <col min="2305" max="2305" width="19.28515625" style="324" customWidth="1"/>
    <col min="2306" max="2315" width="9.140625" style="324"/>
    <col min="2316" max="2316" width="17.28515625" style="324" customWidth="1"/>
    <col min="2317" max="2560" width="9.140625" style="324"/>
    <col min="2561" max="2561" width="19.28515625" style="324" customWidth="1"/>
    <col min="2562" max="2571" width="9.140625" style="324"/>
    <col min="2572" max="2572" width="17.28515625" style="324" customWidth="1"/>
    <col min="2573" max="2816" width="9.140625" style="324"/>
    <col min="2817" max="2817" width="19.28515625" style="324" customWidth="1"/>
    <col min="2818" max="2827" width="9.140625" style="324"/>
    <col min="2828" max="2828" width="17.28515625" style="324" customWidth="1"/>
    <col min="2829" max="3072" width="9.140625" style="324"/>
    <col min="3073" max="3073" width="19.28515625" style="324" customWidth="1"/>
    <col min="3074" max="3083" width="9.140625" style="324"/>
    <col min="3084" max="3084" width="17.28515625" style="324" customWidth="1"/>
    <col min="3085" max="3328" width="9.140625" style="324"/>
    <col min="3329" max="3329" width="19.28515625" style="324" customWidth="1"/>
    <col min="3330" max="3339" width="9.140625" style="324"/>
    <col min="3340" max="3340" width="17.28515625" style="324" customWidth="1"/>
    <col min="3341" max="3584" width="9.140625" style="324"/>
    <col min="3585" max="3585" width="19.28515625" style="324" customWidth="1"/>
    <col min="3586" max="3595" width="9.140625" style="324"/>
    <col min="3596" max="3596" width="17.28515625" style="324" customWidth="1"/>
    <col min="3597" max="3840" width="9.140625" style="324"/>
    <col min="3841" max="3841" width="19.28515625" style="324" customWidth="1"/>
    <col min="3842" max="3851" width="9.140625" style="324"/>
    <col min="3852" max="3852" width="17.28515625" style="324" customWidth="1"/>
    <col min="3853" max="4096" width="9.140625" style="324"/>
    <col min="4097" max="4097" width="19.28515625" style="324" customWidth="1"/>
    <col min="4098" max="4107" width="9.140625" style="324"/>
    <col min="4108" max="4108" width="17.28515625" style="324" customWidth="1"/>
    <col min="4109" max="4352" width="9.140625" style="324"/>
    <col min="4353" max="4353" width="19.28515625" style="324" customWidth="1"/>
    <col min="4354" max="4363" width="9.140625" style="324"/>
    <col min="4364" max="4364" width="17.28515625" style="324" customWidth="1"/>
    <col min="4365" max="4608" width="9.140625" style="324"/>
    <col min="4609" max="4609" width="19.28515625" style="324" customWidth="1"/>
    <col min="4610" max="4619" width="9.140625" style="324"/>
    <col min="4620" max="4620" width="17.28515625" style="324" customWidth="1"/>
    <col min="4621" max="4864" width="9.140625" style="324"/>
    <col min="4865" max="4865" width="19.28515625" style="324" customWidth="1"/>
    <col min="4866" max="4875" width="9.140625" style="324"/>
    <col min="4876" max="4876" width="17.28515625" style="324" customWidth="1"/>
    <col min="4877" max="5120" width="9.140625" style="324"/>
    <col min="5121" max="5121" width="19.28515625" style="324" customWidth="1"/>
    <col min="5122" max="5131" width="9.140625" style="324"/>
    <col min="5132" max="5132" width="17.28515625" style="324" customWidth="1"/>
    <col min="5133" max="5376" width="9.140625" style="324"/>
    <col min="5377" max="5377" width="19.28515625" style="324" customWidth="1"/>
    <col min="5378" max="5387" width="9.140625" style="324"/>
    <col min="5388" max="5388" width="17.28515625" style="324" customWidth="1"/>
    <col min="5389" max="5632" width="9.140625" style="324"/>
    <col min="5633" max="5633" width="19.28515625" style="324" customWidth="1"/>
    <col min="5634" max="5643" width="9.140625" style="324"/>
    <col min="5644" max="5644" width="17.28515625" style="324" customWidth="1"/>
    <col min="5645" max="5888" width="9.140625" style="324"/>
    <col min="5889" max="5889" width="19.28515625" style="324" customWidth="1"/>
    <col min="5890" max="5899" width="9.140625" style="324"/>
    <col min="5900" max="5900" width="17.28515625" style="324" customWidth="1"/>
    <col min="5901" max="6144" width="9.140625" style="324"/>
    <col min="6145" max="6145" width="19.28515625" style="324" customWidth="1"/>
    <col min="6146" max="6155" width="9.140625" style="324"/>
    <col min="6156" max="6156" width="17.28515625" style="324" customWidth="1"/>
    <col min="6157" max="6400" width="9.140625" style="324"/>
    <col min="6401" max="6401" width="19.28515625" style="324" customWidth="1"/>
    <col min="6402" max="6411" width="9.140625" style="324"/>
    <col min="6412" max="6412" width="17.28515625" style="324" customWidth="1"/>
    <col min="6413" max="6656" width="9.140625" style="324"/>
    <col min="6657" max="6657" width="19.28515625" style="324" customWidth="1"/>
    <col min="6658" max="6667" width="9.140625" style="324"/>
    <col min="6668" max="6668" width="17.28515625" style="324" customWidth="1"/>
    <col min="6669" max="6912" width="9.140625" style="324"/>
    <col min="6913" max="6913" width="19.28515625" style="324" customWidth="1"/>
    <col min="6914" max="6923" width="9.140625" style="324"/>
    <col min="6924" max="6924" width="17.28515625" style="324" customWidth="1"/>
    <col min="6925" max="7168" width="9.140625" style="324"/>
    <col min="7169" max="7169" width="19.28515625" style="324" customWidth="1"/>
    <col min="7170" max="7179" width="9.140625" style="324"/>
    <col min="7180" max="7180" width="17.28515625" style="324" customWidth="1"/>
    <col min="7181" max="7424" width="9.140625" style="324"/>
    <col min="7425" max="7425" width="19.28515625" style="324" customWidth="1"/>
    <col min="7426" max="7435" width="9.140625" style="324"/>
    <col min="7436" max="7436" width="17.28515625" style="324" customWidth="1"/>
    <col min="7437" max="7680" width="9.140625" style="324"/>
    <col min="7681" max="7681" width="19.28515625" style="324" customWidth="1"/>
    <col min="7682" max="7691" width="9.140625" style="324"/>
    <col min="7692" max="7692" width="17.28515625" style="324" customWidth="1"/>
    <col min="7693" max="7936" width="9.140625" style="324"/>
    <col min="7937" max="7937" width="19.28515625" style="324" customWidth="1"/>
    <col min="7938" max="7947" width="9.140625" style="324"/>
    <col min="7948" max="7948" width="17.28515625" style="324" customWidth="1"/>
    <col min="7949" max="8192" width="9.140625" style="324"/>
    <col min="8193" max="8193" width="19.28515625" style="324" customWidth="1"/>
    <col min="8194" max="8203" width="9.140625" style="324"/>
    <col min="8204" max="8204" width="17.28515625" style="324" customWidth="1"/>
    <col min="8205" max="8448" width="9.140625" style="324"/>
    <col min="8449" max="8449" width="19.28515625" style="324" customWidth="1"/>
    <col min="8450" max="8459" width="9.140625" style="324"/>
    <col min="8460" max="8460" width="17.28515625" style="324" customWidth="1"/>
    <col min="8461" max="8704" width="9.140625" style="324"/>
    <col min="8705" max="8705" width="19.28515625" style="324" customWidth="1"/>
    <col min="8706" max="8715" width="9.140625" style="324"/>
    <col min="8716" max="8716" width="17.28515625" style="324" customWidth="1"/>
    <col min="8717" max="8960" width="9.140625" style="324"/>
    <col min="8961" max="8961" width="19.28515625" style="324" customWidth="1"/>
    <col min="8962" max="8971" width="9.140625" style="324"/>
    <col min="8972" max="8972" width="17.28515625" style="324" customWidth="1"/>
    <col min="8973" max="9216" width="9.140625" style="324"/>
    <col min="9217" max="9217" width="19.28515625" style="324" customWidth="1"/>
    <col min="9218" max="9227" width="9.140625" style="324"/>
    <col min="9228" max="9228" width="17.28515625" style="324" customWidth="1"/>
    <col min="9229" max="9472" width="9.140625" style="324"/>
    <col min="9473" max="9473" width="19.28515625" style="324" customWidth="1"/>
    <col min="9474" max="9483" width="9.140625" style="324"/>
    <col min="9484" max="9484" width="17.28515625" style="324" customWidth="1"/>
    <col min="9485" max="9728" width="9.140625" style="324"/>
    <col min="9729" max="9729" width="19.28515625" style="324" customWidth="1"/>
    <col min="9730" max="9739" width="9.140625" style="324"/>
    <col min="9740" max="9740" width="17.28515625" style="324" customWidth="1"/>
    <col min="9741" max="9984" width="9.140625" style="324"/>
    <col min="9985" max="9985" width="19.28515625" style="324" customWidth="1"/>
    <col min="9986" max="9995" width="9.140625" style="324"/>
    <col min="9996" max="9996" width="17.28515625" style="324" customWidth="1"/>
    <col min="9997" max="10240" width="9.140625" style="324"/>
    <col min="10241" max="10241" width="19.28515625" style="324" customWidth="1"/>
    <col min="10242" max="10251" width="9.140625" style="324"/>
    <col min="10252" max="10252" width="17.28515625" style="324" customWidth="1"/>
    <col min="10253" max="10496" width="9.140625" style="324"/>
    <col min="10497" max="10497" width="19.28515625" style="324" customWidth="1"/>
    <col min="10498" max="10507" width="9.140625" style="324"/>
    <col min="10508" max="10508" width="17.28515625" style="324" customWidth="1"/>
    <col min="10509" max="10752" width="9.140625" style="324"/>
    <col min="10753" max="10753" width="19.28515625" style="324" customWidth="1"/>
    <col min="10754" max="10763" width="9.140625" style="324"/>
    <col min="10764" max="10764" width="17.28515625" style="324" customWidth="1"/>
    <col min="10765" max="11008" width="9.140625" style="324"/>
    <col min="11009" max="11009" width="19.28515625" style="324" customWidth="1"/>
    <col min="11010" max="11019" width="9.140625" style="324"/>
    <col min="11020" max="11020" width="17.28515625" style="324" customWidth="1"/>
    <col min="11021" max="11264" width="9.140625" style="324"/>
    <col min="11265" max="11265" width="19.28515625" style="324" customWidth="1"/>
    <col min="11266" max="11275" width="9.140625" style="324"/>
    <col min="11276" max="11276" width="17.28515625" style="324" customWidth="1"/>
    <col min="11277" max="11520" width="9.140625" style="324"/>
    <col min="11521" max="11521" width="19.28515625" style="324" customWidth="1"/>
    <col min="11522" max="11531" width="9.140625" style="324"/>
    <col min="11532" max="11532" width="17.28515625" style="324" customWidth="1"/>
    <col min="11533" max="11776" width="9.140625" style="324"/>
    <col min="11777" max="11777" width="19.28515625" style="324" customWidth="1"/>
    <col min="11778" max="11787" width="9.140625" style="324"/>
    <col min="11788" max="11788" width="17.28515625" style="324" customWidth="1"/>
    <col min="11789" max="12032" width="9.140625" style="324"/>
    <col min="12033" max="12033" width="19.28515625" style="324" customWidth="1"/>
    <col min="12034" max="12043" width="9.140625" style="324"/>
    <col min="12044" max="12044" width="17.28515625" style="324" customWidth="1"/>
    <col min="12045" max="12288" width="9.140625" style="324"/>
    <col min="12289" max="12289" width="19.28515625" style="324" customWidth="1"/>
    <col min="12290" max="12299" width="9.140625" style="324"/>
    <col min="12300" max="12300" width="17.28515625" style="324" customWidth="1"/>
    <col min="12301" max="12544" width="9.140625" style="324"/>
    <col min="12545" max="12545" width="19.28515625" style="324" customWidth="1"/>
    <col min="12546" max="12555" width="9.140625" style="324"/>
    <col min="12556" max="12556" width="17.28515625" style="324" customWidth="1"/>
    <col min="12557" max="12800" width="9.140625" style="324"/>
    <col min="12801" max="12801" width="19.28515625" style="324" customWidth="1"/>
    <col min="12802" max="12811" width="9.140625" style="324"/>
    <col min="12812" max="12812" width="17.28515625" style="324" customWidth="1"/>
    <col min="12813" max="13056" width="9.140625" style="324"/>
    <col min="13057" max="13057" width="19.28515625" style="324" customWidth="1"/>
    <col min="13058" max="13067" width="9.140625" style="324"/>
    <col min="13068" max="13068" width="17.28515625" style="324" customWidth="1"/>
    <col min="13069" max="13312" width="9.140625" style="324"/>
    <col min="13313" max="13313" width="19.28515625" style="324" customWidth="1"/>
    <col min="13314" max="13323" width="9.140625" style="324"/>
    <col min="13324" max="13324" width="17.28515625" style="324" customWidth="1"/>
    <col min="13325" max="13568" width="9.140625" style="324"/>
    <col min="13569" max="13569" width="19.28515625" style="324" customWidth="1"/>
    <col min="13570" max="13579" width="9.140625" style="324"/>
    <col min="13580" max="13580" width="17.28515625" style="324" customWidth="1"/>
    <col min="13581" max="13824" width="9.140625" style="324"/>
    <col min="13825" max="13825" width="19.28515625" style="324" customWidth="1"/>
    <col min="13826" max="13835" width="9.140625" style="324"/>
    <col min="13836" max="13836" width="17.28515625" style="324" customWidth="1"/>
    <col min="13837" max="14080" width="9.140625" style="324"/>
    <col min="14081" max="14081" width="19.28515625" style="324" customWidth="1"/>
    <col min="14082" max="14091" width="9.140625" style="324"/>
    <col min="14092" max="14092" width="17.28515625" style="324" customWidth="1"/>
    <col min="14093" max="14336" width="9.140625" style="324"/>
    <col min="14337" max="14337" width="19.28515625" style="324" customWidth="1"/>
    <col min="14338" max="14347" width="9.140625" style="324"/>
    <col min="14348" max="14348" width="17.28515625" style="324" customWidth="1"/>
    <col min="14349" max="14592" width="9.140625" style="324"/>
    <col min="14593" max="14593" width="19.28515625" style="324" customWidth="1"/>
    <col min="14594" max="14603" width="9.140625" style="324"/>
    <col min="14604" max="14604" width="17.28515625" style="324" customWidth="1"/>
    <col min="14605" max="14848" width="9.140625" style="324"/>
    <col min="14849" max="14849" width="19.28515625" style="324" customWidth="1"/>
    <col min="14850" max="14859" width="9.140625" style="324"/>
    <col min="14860" max="14860" width="17.28515625" style="324" customWidth="1"/>
    <col min="14861" max="15104" width="9.140625" style="324"/>
    <col min="15105" max="15105" width="19.28515625" style="324" customWidth="1"/>
    <col min="15106" max="15115" width="9.140625" style="324"/>
    <col min="15116" max="15116" width="17.28515625" style="324" customWidth="1"/>
    <col min="15117" max="15360" width="9.140625" style="324"/>
    <col min="15361" max="15361" width="19.28515625" style="324" customWidth="1"/>
    <col min="15362" max="15371" width="9.140625" style="324"/>
    <col min="15372" max="15372" width="17.28515625" style="324" customWidth="1"/>
    <col min="15373" max="15616" width="9.140625" style="324"/>
    <col min="15617" max="15617" width="19.28515625" style="324" customWidth="1"/>
    <col min="15618" max="15627" width="9.140625" style="324"/>
    <col min="15628" max="15628" width="17.28515625" style="324" customWidth="1"/>
    <col min="15629" max="15872" width="9.140625" style="324"/>
    <col min="15873" max="15873" width="19.28515625" style="324" customWidth="1"/>
    <col min="15874" max="15883" width="9.140625" style="324"/>
    <col min="15884" max="15884" width="17.28515625" style="324" customWidth="1"/>
    <col min="15885" max="16128" width="9.140625" style="324"/>
    <col min="16129" max="16129" width="19.28515625" style="324" customWidth="1"/>
    <col min="16130" max="16139" width="9.140625" style="324"/>
    <col min="16140" max="16140" width="17.28515625" style="324" customWidth="1"/>
    <col min="16141" max="16384" width="9.140625" style="324"/>
  </cols>
  <sheetData>
    <row r="1" spans="1:13" x14ac:dyDescent="0.25">
      <c r="A1" s="279" t="s">
        <v>141</v>
      </c>
      <c r="B1" s="279"/>
      <c r="C1" s="279"/>
      <c r="D1" s="279"/>
      <c r="E1" s="279"/>
      <c r="L1" s="325"/>
      <c r="M1" s="87"/>
    </row>
    <row r="2" spans="1:13" ht="12.75" customHeight="1" x14ac:dyDescent="0.25">
      <c r="A2" s="221"/>
      <c r="B2" s="549">
        <v>2016</v>
      </c>
      <c r="C2" s="551"/>
      <c r="D2" s="549">
        <v>2017</v>
      </c>
      <c r="E2" s="550"/>
      <c r="F2" s="550"/>
      <c r="G2" s="551"/>
      <c r="H2" s="549">
        <v>2018</v>
      </c>
      <c r="I2" s="550"/>
      <c r="J2" s="551"/>
      <c r="L2" s="25" t="s">
        <v>140</v>
      </c>
      <c r="M2" s="326"/>
    </row>
    <row r="3" spans="1:13" ht="39.75" customHeight="1" x14ac:dyDescent="0.25">
      <c r="A3" s="327"/>
      <c r="B3" s="271">
        <v>42277</v>
      </c>
      <c r="C3" s="271">
        <v>42369</v>
      </c>
      <c r="D3" s="271">
        <v>42094</v>
      </c>
      <c r="E3" s="271">
        <v>42185</v>
      </c>
      <c r="F3" s="271">
        <v>42277</v>
      </c>
      <c r="G3" s="271">
        <v>42369</v>
      </c>
      <c r="H3" s="271">
        <v>42460</v>
      </c>
      <c r="I3" s="271">
        <v>42551</v>
      </c>
      <c r="J3" s="271">
        <v>42643</v>
      </c>
      <c r="L3" s="271" t="s">
        <v>138</v>
      </c>
      <c r="M3" s="329"/>
    </row>
    <row r="4" spans="1:13" ht="12.75" customHeight="1" x14ac:dyDescent="0.25">
      <c r="A4" s="262" t="s">
        <v>71</v>
      </c>
      <c r="B4" s="38">
        <v>37</v>
      </c>
      <c r="C4" s="95">
        <v>8</v>
      </c>
      <c r="D4" s="38">
        <v>33</v>
      </c>
      <c r="E4" s="38">
        <v>34</v>
      </c>
      <c r="F4" s="38">
        <v>37</v>
      </c>
      <c r="G4" s="38">
        <v>10</v>
      </c>
      <c r="H4" s="38">
        <v>39</v>
      </c>
      <c r="I4" s="38">
        <v>41</v>
      </c>
      <c r="J4" s="38">
        <v>37</v>
      </c>
      <c r="L4" s="38">
        <f>J4-F4</f>
        <v>0</v>
      </c>
    </row>
    <row r="5" spans="1:13" ht="18" customHeight="1" x14ac:dyDescent="0.25">
      <c r="A5" s="253" t="s">
        <v>5</v>
      </c>
      <c r="B5" s="529">
        <v>0</v>
      </c>
      <c r="C5" s="330">
        <v>0</v>
      </c>
      <c r="D5" s="529">
        <v>0</v>
      </c>
      <c r="E5" s="529">
        <v>0</v>
      </c>
      <c r="F5" s="529">
        <v>0</v>
      </c>
      <c r="G5" s="529">
        <v>0</v>
      </c>
      <c r="H5" s="529">
        <v>0</v>
      </c>
      <c r="I5" s="529">
        <v>0</v>
      </c>
      <c r="J5" s="529">
        <v>0</v>
      </c>
      <c r="L5" s="529">
        <f t="shared" ref="L5:L36" si="0">J5-F5</f>
        <v>0</v>
      </c>
    </row>
    <row r="6" spans="1:13" x14ac:dyDescent="0.25">
      <c r="A6" s="253" t="s">
        <v>6</v>
      </c>
      <c r="B6" s="529">
        <v>0</v>
      </c>
      <c r="C6" s="330">
        <v>0</v>
      </c>
      <c r="D6" s="529">
        <v>1</v>
      </c>
      <c r="E6" s="529">
        <v>0</v>
      </c>
      <c r="F6" s="529">
        <v>0</v>
      </c>
      <c r="G6" s="529">
        <v>0</v>
      </c>
      <c r="H6" s="529">
        <v>0</v>
      </c>
      <c r="I6" s="529">
        <v>0</v>
      </c>
      <c r="J6" s="529">
        <v>0</v>
      </c>
      <c r="L6" s="529">
        <f t="shared" si="0"/>
        <v>0</v>
      </c>
    </row>
    <row r="7" spans="1:13" x14ac:dyDescent="0.25">
      <c r="A7" s="253" t="s">
        <v>7</v>
      </c>
      <c r="B7" s="529">
        <v>2</v>
      </c>
      <c r="C7" s="330">
        <v>0</v>
      </c>
      <c r="D7" s="529">
        <v>0</v>
      </c>
      <c r="E7" s="529">
        <v>0</v>
      </c>
      <c r="F7" s="529">
        <v>0</v>
      </c>
      <c r="G7" s="529">
        <v>0</v>
      </c>
      <c r="H7" s="529">
        <v>0</v>
      </c>
      <c r="I7" s="529">
        <v>0</v>
      </c>
      <c r="J7" s="529">
        <v>0</v>
      </c>
      <c r="L7" s="529">
        <f t="shared" si="0"/>
        <v>0</v>
      </c>
    </row>
    <row r="8" spans="1:13" x14ac:dyDescent="0.25">
      <c r="A8" s="253" t="s">
        <v>8</v>
      </c>
      <c r="B8" s="529">
        <v>0</v>
      </c>
      <c r="C8" s="330">
        <v>0</v>
      </c>
      <c r="D8" s="529">
        <v>0</v>
      </c>
      <c r="E8" s="529">
        <v>0</v>
      </c>
      <c r="F8" s="529">
        <v>0</v>
      </c>
      <c r="G8" s="529">
        <v>0</v>
      </c>
      <c r="H8" s="529">
        <v>0</v>
      </c>
      <c r="I8" s="529">
        <v>0</v>
      </c>
      <c r="J8" s="529">
        <v>0</v>
      </c>
      <c r="L8" s="529">
        <f t="shared" si="0"/>
        <v>0</v>
      </c>
    </row>
    <row r="9" spans="1:13" ht="18" customHeight="1" x14ac:dyDescent="0.25">
      <c r="A9" s="253" t="s">
        <v>9</v>
      </c>
      <c r="B9" s="529">
        <v>0</v>
      </c>
      <c r="C9" s="330">
        <v>0</v>
      </c>
      <c r="D9" s="529">
        <v>0</v>
      </c>
      <c r="E9" s="529">
        <v>0</v>
      </c>
      <c r="F9" s="529">
        <v>0</v>
      </c>
      <c r="G9" s="529">
        <v>0</v>
      </c>
      <c r="H9" s="529">
        <v>0</v>
      </c>
      <c r="I9" s="529">
        <v>0</v>
      </c>
      <c r="J9" s="529">
        <v>0</v>
      </c>
      <c r="L9" s="529">
        <f t="shared" si="0"/>
        <v>0</v>
      </c>
    </row>
    <row r="10" spans="1:13" x14ac:dyDescent="0.25">
      <c r="A10" s="253" t="s">
        <v>10</v>
      </c>
      <c r="B10" s="529">
        <v>0</v>
      </c>
      <c r="C10" s="330">
        <v>0</v>
      </c>
      <c r="D10" s="529">
        <v>0</v>
      </c>
      <c r="E10" s="529">
        <v>0</v>
      </c>
      <c r="F10" s="529">
        <v>0</v>
      </c>
      <c r="G10" s="529">
        <v>0</v>
      </c>
      <c r="H10" s="529">
        <v>0</v>
      </c>
      <c r="I10" s="529">
        <v>0</v>
      </c>
      <c r="J10" s="529">
        <v>0</v>
      </c>
      <c r="L10" s="529">
        <f t="shared" si="0"/>
        <v>0</v>
      </c>
    </row>
    <row r="11" spans="1:13" x14ac:dyDescent="0.25">
      <c r="A11" s="253" t="s">
        <v>11</v>
      </c>
      <c r="B11" s="529">
        <v>0</v>
      </c>
      <c r="C11" s="330">
        <v>0</v>
      </c>
      <c r="D11" s="529">
        <v>0</v>
      </c>
      <c r="E11" s="529">
        <v>0</v>
      </c>
      <c r="F11" s="529">
        <v>0</v>
      </c>
      <c r="G11" s="529">
        <v>0</v>
      </c>
      <c r="H11" s="529">
        <v>0</v>
      </c>
      <c r="I11" s="529">
        <v>0</v>
      </c>
      <c r="J11" s="529">
        <v>0</v>
      </c>
      <c r="L11" s="529">
        <f t="shared" si="0"/>
        <v>0</v>
      </c>
    </row>
    <row r="12" spans="1:13" x14ac:dyDescent="0.25">
      <c r="A12" s="253" t="s">
        <v>12</v>
      </c>
      <c r="B12" s="529">
        <v>0</v>
      </c>
      <c r="C12" s="330">
        <v>0</v>
      </c>
      <c r="D12" s="529">
        <v>0</v>
      </c>
      <c r="E12" s="529">
        <v>0</v>
      </c>
      <c r="F12" s="529">
        <v>0</v>
      </c>
      <c r="G12" s="529">
        <v>0</v>
      </c>
      <c r="H12" s="529">
        <v>0</v>
      </c>
      <c r="I12" s="529">
        <v>0</v>
      </c>
      <c r="J12" s="529">
        <v>0</v>
      </c>
      <c r="L12" s="529">
        <f t="shared" si="0"/>
        <v>0</v>
      </c>
    </row>
    <row r="13" spans="1:13" ht="18" customHeight="1" x14ac:dyDescent="0.25">
      <c r="A13" s="253" t="s">
        <v>13</v>
      </c>
      <c r="B13" s="529">
        <v>2</v>
      </c>
      <c r="C13" s="330">
        <v>2</v>
      </c>
      <c r="D13" s="529">
        <v>5</v>
      </c>
      <c r="E13" s="529">
        <v>1</v>
      </c>
      <c r="F13" s="529">
        <v>0</v>
      </c>
      <c r="G13" s="529">
        <v>1</v>
      </c>
      <c r="H13" s="529">
        <v>1</v>
      </c>
      <c r="I13" s="529">
        <v>0</v>
      </c>
      <c r="J13" s="529">
        <v>1</v>
      </c>
      <c r="L13" s="529">
        <f t="shared" si="0"/>
        <v>1</v>
      </c>
    </row>
    <row r="14" spans="1:13" x14ac:dyDescent="0.25">
      <c r="A14" s="253" t="s">
        <v>14</v>
      </c>
      <c r="B14" s="529">
        <v>2</v>
      </c>
      <c r="C14" s="330">
        <v>0</v>
      </c>
      <c r="D14" s="529">
        <v>6</v>
      </c>
      <c r="E14" s="529">
        <v>7</v>
      </c>
      <c r="F14" s="529">
        <v>3</v>
      </c>
      <c r="G14" s="529">
        <v>0</v>
      </c>
      <c r="H14" s="529">
        <v>1</v>
      </c>
      <c r="I14" s="529">
        <v>0</v>
      </c>
      <c r="J14" s="529">
        <v>2</v>
      </c>
      <c r="L14" s="529">
        <f t="shared" si="0"/>
        <v>-1</v>
      </c>
    </row>
    <row r="15" spans="1:13" x14ac:dyDescent="0.25">
      <c r="A15" s="253" t="s">
        <v>15</v>
      </c>
      <c r="B15" s="529">
        <v>0</v>
      </c>
      <c r="C15" s="330">
        <v>0</v>
      </c>
      <c r="D15" s="529">
        <v>0</v>
      </c>
      <c r="E15" s="529">
        <v>0</v>
      </c>
      <c r="F15" s="529">
        <v>0</v>
      </c>
      <c r="G15" s="529">
        <v>0</v>
      </c>
      <c r="H15" s="529">
        <v>0</v>
      </c>
      <c r="I15" s="529">
        <v>0</v>
      </c>
      <c r="J15" s="529">
        <v>0</v>
      </c>
      <c r="L15" s="529">
        <f t="shared" si="0"/>
        <v>0</v>
      </c>
    </row>
    <row r="16" spans="1:13" x14ac:dyDescent="0.25">
      <c r="A16" s="253" t="s">
        <v>16</v>
      </c>
      <c r="B16" s="529">
        <v>12</v>
      </c>
      <c r="C16" s="330">
        <v>5</v>
      </c>
      <c r="D16" s="529">
        <v>15</v>
      </c>
      <c r="E16" s="529">
        <v>22</v>
      </c>
      <c r="F16" s="529">
        <v>25</v>
      </c>
      <c r="G16" s="529">
        <v>6</v>
      </c>
      <c r="H16" s="529">
        <v>30</v>
      </c>
      <c r="I16" s="529">
        <v>34</v>
      </c>
      <c r="J16" s="529">
        <v>17</v>
      </c>
      <c r="L16" s="529">
        <f t="shared" si="0"/>
        <v>-8</v>
      </c>
    </row>
    <row r="17" spans="1:12" ht="18" customHeight="1" x14ac:dyDescent="0.25">
      <c r="A17" s="253" t="s">
        <v>17</v>
      </c>
      <c r="B17" s="529">
        <v>0</v>
      </c>
      <c r="C17" s="330">
        <v>0</v>
      </c>
      <c r="D17" s="529">
        <v>0</v>
      </c>
      <c r="E17" s="529">
        <v>0</v>
      </c>
      <c r="F17" s="529">
        <v>1</v>
      </c>
      <c r="G17" s="529">
        <v>0</v>
      </c>
      <c r="H17" s="529">
        <v>0</v>
      </c>
      <c r="I17" s="529">
        <v>0</v>
      </c>
      <c r="J17" s="529">
        <v>0</v>
      </c>
      <c r="L17" s="529">
        <f t="shared" si="0"/>
        <v>-1</v>
      </c>
    </row>
    <row r="18" spans="1:12" x14ac:dyDescent="0.25">
      <c r="A18" s="253" t="s">
        <v>18</v>
      </c>
      <c r="B18" s="529">
        <v>0</v>
      </c>
      <c r="C18" s="330">
        <v>0</v>
      </c>
      <c r="D18" s="529">
        <v>0</v>
      </c>
      <c r="E18" s="529">
        <v>0</v>
      </c>
      <c r="F18" s="529">
        <v>0</v>
      </c>
      <c r="G18" s="529">
        <v>0</v>
      </c>
      <c r="H18" s="529">
        <v>0</v>
      </c>
      <c r="I18" s="529">
        <v>0</v>
      </c>
      <c r="J18" s="529">
        <v>0</v>
      </c>
      <c r="L18" s="529">
        <f t="shared" si="0"/>
        <v>0</v>
      </c>
    </row>
    <row r="19" spans="1:12" x14ac:dyDescent="0.25">
      <c r="A19" s="253" t="s">
        <v>19</v>
      </c>
      <c r="B19" s="529">
        <v>0</v>
      </c>
      <c r="C19" s="330">
        <v>0</v>
      </c>
      <c r="D19" s="529">
        <v>0</v>
      </c>
      <c r="E19" s="529">
        <v>0</v>
      </c>
      <c r="F19" s="529">
        <v>2</v>
      </c>
      <c r="G19" s="529">
        <v>0</v>
      </c>
      <c r="H19" s="529">
        <v>0</v>
      </c>
      <c r="I19" s="529">
        <v>0</v>
      </c>
      <c r="J19" s="529">
        <v>0</v>
      </c>
      <c r="L19" s="529">
        <f t="shared" si="0"/>
        <v>-2</v>
      </c>
    </row>
    <row r="20" spans="1:12" x14ac:dyDescent="0.25">
      <c r="A20" s="253" t="s">
        <v>20</v>
      </c>
      <c r="B20" s="529">
        <v>0</v>
      </c>
      <c r="C20" s="330">
        <v>0</v>
      </c>
      <c r="D20" s="529">
        <v>2</v>
      </c>
      <c r="E20" s="529">
        <v>1</v>
      </c>
      <c r="F20" s="529">
        <v>3</v>
      </c>
      <c r="G20" s="529">
        <v>2</v>
      </c>
      <c r="H20" s="529">
        <v>4</v>
      </c>
      <c r="I20" s="529">
        <v>1</v>
      </c>
      <c r="J20" s="529">
        <v>3</v>
      </c>
      <c r="L20" s="529">
        <f t="shared" si="0"/>
        <v>0</v>
      </c>
    </row>
    <row r="21" spans="1:12" ht="18" customHeight="1" x14ac:dyDescent="0.25">
      <c r="A21" s="253" t="s">
        <v>21</v>
      </c>
      <c r="B21" s="529">
        <v>0</v>
      </c>
      <c r="C21" s="330">
        <v>0</v>
      </c>
      <c r="D21" s="529">
        <v>0</v>
      </c>
      <c r="E21" s="529">
        <v>0</v>
      </c>
      <c r="F21" s="529">
        <v>0</v>
      </c>
      <c r="G21" s="529">
        <v>0</v>
      </c>
      <c r="H21" s="529">
        <v>0</v>
      </c>
      <c r="I21" s="529">
        <v>0</v>
      </c>
      <c r="J21" s="529">
        <v>0</v>
      </c>
      <c r="L21" s="529">
        <f t="shared" si="0"/>
        <v>0</v>
      </c>
    </row>
    <row r="22" spans="1:12" x14ac:dyDescent="0.25">
      <c r="A22" s="253" t="s">
        <v>22</v>
      </c>
      <c r="B22" s="529">
        <v>0</v>
      </c>
      <c r="C22" s="330">
        <v>0</v>
      </c>
      <c r="D22" s="529">
        <v>0</v>
      </c>
      <c r="E22" s="529">
        <v>0</v>
      </c>
      <c r="F22" s="529">
        <v>0</v>
      </c>
      <c r="G22" s="529">
        <v>0</v>
      </c>
      <c r="H22" s="529">
        <v>0</v>
      </c>
      <c r="I22" s="529">
        <v>0</v>
      </c>
      <c r="J22" s="529">
        <v>0</v>
      </c>
      <c r="L22" s="529">
        <f t="shared" si="0"/>
        <v>0</v>
      </c>
    </row>
    <row r="23" spans="1:12" x14ac:dyDescent="0.25">
      <c r="A23" s="253" t="s">
        <v>23</v>
      </c>
      <c r="B23" s="529">
        <v>3</v>
      </c>
      <c r="C23" s="330">
        <v>0</v>
      </c>
      <c r="D23" s="529">
        <v>1</v>
      </c>
      <c r="E23" s="529">
        <v>0</v>
      </c>
      <c r="F23" s="529">
        <v>0</v>
      </c>
      <c r="G23" s="529">
        <v>1</v>
      </c>
      <c r="H23" s="529">
        <v>1</v>
      </c>
      <c r="I23" s="529">
        <v>0</v>
      </c>
      <c r="J23" s="529">
        <v>0</v>
      </c>
      <c r="L23" s="529">
        <f t="shared" si="0"/>
        <v>0</v>
      </c>
    </row>
    <row r="24" spans="1:12" x14ac:dyDescent="0.25">
      <c r="A24" s="253" t="s">
        <v>24</v>
      </c>
      <c r="B24" s="529">
        <v>0</v>
      </c>
      <c r="C24" s="330">
        <v>0</v>
      </c>
      <c r="D24" s="529">
        <v>0</v>
      </c>
      <c r="E24" s="529">
        <v>0</v>
      </c>
      <c r="F24" s="529">
        <v>0</v>
      </c>
      <c r="G24" s="529">
        <v>0</v>
      </c>
      <c r="H24" s="529">
        <v>0</v>
      </c>
      <c r="I24" s="529">
        <v>0</v>
      </c>
      <c r="J24" s="529">
        <v>0</v>
      </c>
      <c r="L24" s="529">
        <f t="shared" si="0"/>
        <v>0</v>
      </c>
    </row>
    <row r="25" spans="1:12" ht="18" customHeight="1" x14ac:dyDescent="0.25">
      <c r="A25" s="253" t="s">
        <v>25</v>
      </c>
      <c r="B25" s="529">
        <v>0</v>
      </c>
      <c r="C25" s="330">
        <v>0</v>
      </c>
      <c r="D25" s="529">
        <v>0</v>
      </c>
      <c r="E25" s="529">
        <v>0</v>
      </c>
      <c r="F25" s="529">
        <v>0</v>
      </c>
      <c r="G25" s="529">
        <v>0</v>
      </c>
      <c r="H25" s="529">
        <v>0</v>
      </c>
      <c r="I25" s="529">
        <v>0</v>
      </c>
      <c r="J25" s="529">
        <v>0</v>
      </c>
      <c r="L25" s="529">
        <f t="shared" si="0"/>
        <v>0</v>
      </c>
    </row>
    <row r="26" spans="1:12" x14ac:dyDescent="0.25">
      <c r="A26" s="253" t="s">
        <v>26</v>
      </c>
      <c r="B26" s="529">
        <v>0</v>
      </c>
      <c r="C26" s="330">
        <v>0</v>
      </c>
      <c r="D26" s="529">
        <v>0</v>
      </c>
      <c r="E26" s="529">
        <v>0</v>
      </c>
      <c r="F26" s="529">
        <v>0</v>
      </c>
      <c r="G26" s="529">
        <v>0</v>
      </c>
      <c r="H26" s="529">
        <v>0</v>
      </c>
      <c r="I26" s="529">
        <v>0</v>
      </c>
      <c r="J26" s="529">
        <v>0</v>
      </c>
      <c r="L26" s="529">
        <f t="shared" si="0"/>
        <v>0</v>
      </c>
    </row>
    <row r="27" spans="1:12" x14ac:dyDescent="0.25">
      <c r="A27" s="253" t="s">
        <v>27</v>
      </c>
      <c r="B27" s="529">
        <v>0</v>
      </c>
      <c r="C27" s="330">
        <v>0</v>
      </c>
      <c r="D27" s="529">
        <v>0</v>
      </c>
      <c r="E27" s="529">
        <v>0</v>
      </c>
      <c r="F27" s="529">
        <v>0</v>
      </c>
      <c r="G27" s="529">
        <v>0</v>
      </c>
      <c r="H27" s="529">
        <v>0</v>
      </c>
      <c r="I27" s="529">
        <v>0</v>
      </c>
      <c r="J27" s="529">
        <v>0</v>
      </c>
      <c r="L27" s="529">
        <f t="shared" si="0"/>
        <v>0</v>
      </c>
    </row>
    <row r="28" spans="1:12" x14ac:dyDescent="0.25">
      <c r="A28" s="253" t="s">
        <v>28</v>
      </c>
      <c r="B28" s="529">
        <v>0</v>
      </c>
      <c r="C28" s="330">
        <v>0</v>
      </c>
      <c r="D28" s="529">
        <v>0</v>
      </c>
      <c r="E28" s="529">
        <v>0</v>
      </c>
      <c r="F28" s="529">
        <v>0</v>
      </c>
      <c r="G28" s="529">
        <v>0</v>
      </c>
      <c r="H28" s="529">
        <v>0</v>
      </c>
      <c r="I28" s="529">
        <v>0</v>
      </c>
      <c r="J28" s="529">
        <v>0</v>
      </c>
      <c r="L28" s="529">
        <f t="shared" si="0"/>
        <v>0</v>
      </c>
    </row>
    <row r="29" spans="1:12" ht="18" customHeight="1" x14ac:dyDescent="0.25">
      <c r="A29" s="253" t="s">
        <v>29</v>
      </c>
      <c r="B29" s="529">
        <v>0</v>
      </c>
      <c r="C29" s="330">
        <v>0</v>
      </c>
      <c r="D29" s="529">
        <v>0</v>
      </c>
      <c r="E29" s="529">
        <v>0</v>
      </c>
      <c r="F29" s="529">
        <v>0</v>
      </c>
      <c r="G29" s="529">
        <v>0</v>
      </c>
      <c r="H29" s="529">
        <v>0</v>
      </c>
      <c r="I29" s="529">
        <v>0</v>
      </c>
      <c r="J29" s="529">
        <v>0</v>
      </c>
      <c r="L29" s="529">
        <f t="shared" si="0"/>
        <v>0</v>
      </c>
    </row>
    <row r="30" spans="1:12" x14ac:dyDescent="0.25">
      <c r="A30" s="253" t="s">
        <v>30</v>
      </c>
      <c r="B30" s="529">
        <v>0</v>
      </c>
      <c r="C30" s="330">
        <v>0</v>
      </c>
      <c r="D30" s="529">
        <v>0</v>
      </c>
      <c r="E30" s="529">
        <v>0</v>
      </c>
      <c r="F30" s="529">
        <v>0</v>
      </c>
      <c r="G30" s="529">
        <v>0</v>
      </c>
      <c r="H30" s="529">
        <v>0</v>
      </c>
      <c r="I30" s="529">
        <v>0</v>
      </c>
      <c r="J30" s="529">
        <v>0</v>
      </c>
      <c r="L30" s="529">
        <f t="shared" si="0"/>
        <v>0</v>
      </c>
    </row>
    <row r="31" spans="1:12" x14ac:dyDescent="0.25">
      <c r="A31" s="253" t="s">
        <v>31</v>
      </c>
      <c r="B31" s="529">
        <v>0</v>
      </c>
      <c r="C31" s="330">
        <v>0</v>
      </c>
      <c r="D31" s="529">
        <v>0</v>
      </c>
      <c r="E31" s="529">
        <v>0</v>
      </c>
      <c r="F31" s="529">
        <v>0</v>
      </c>
      <c r="G31" s="529">
        <v>0</v>
      </c>
      <c r="H31" s="529">
        <v>0</v>
      </c>
      <c r="I31" s="529">
        <v>0</v>
      </c>
      <c r="J31" s="529">
        <v>0</v>
      </c>
      <c r="L31" s="529">
        <f t="shared" si="0"/>
        <v>0</v>
      </c>
    </row>
    <row r="32" spans="1:12" x14ac:dyDescent="0.25">
      <c r="A32" s="253" t="s">
        <v>32</v>
      </c>
      <c r="B32" s="529">
        <v>0</v>
      </c>
      <c r="C32" s="330">
        <v>0</v>
      </c>
      <c r="D32" s="529">
        <v>0</v>
      </c>
      <c r="E32" s="529">
        <v>0</v>
      </c>
      <c r="F32" s="529">
        <v>0</v>
      </c>
      <c r="G32" s="529">
        <v>0</v>
      </c>
      <c r="H32" s="529">
        <v>0</v>
      </c>
      <c r="I32" s="529">
        <v>0</v>
      </c>
      <c r="J32" s="529">
        <v>0</v>
      </c>
      <c r="L32" s="529">
        <f t="shared" si="0"/>
        <v>0</v>
      </c>
    </row>
    <row r="33" spans="1:12" ht="18" customHeight="1" x14ac:dyDescent="0.25">
      <c r="A33" s="253" t="s">
        <v>33</v>
      </c>
      <c r="B33" s="529">
        <v>0</v>
      </c>
      <c r="C33" s="330">
        <v>0</v>
      </c>
      <c r="D33" s="529">
        <v>0</v>
      </c>
      <c r="E33" s="529">
        <v>0</v>
      </c>
      <c r="F33" s="529">
        <v>0</v>
      </c>
      <c r="G33" s="529">
        <v>0</v>
      </c>
      <c r="H33" s="529">
        <v>0</v>
      </c>
      <c r="I33" s="529">
        <v>0</v>
      </c>
      <c r="J33" s="529">
        <v>1</v>
      </c>
      <c r="L33" s="529">
        <f t="shared" si="0"/>
        <v>1</v>
      </c>
    </row>
    <row r="34" spans="1:12" x14ac:dyDescent="0.25">
      <c r="A34" s="253" t="s">
        <v>34</v>
      </c>
      <c r="B34" s="529">
        <v>0</v>
      </c>
      <c r="C34" s="330">
        <v>1</v>
      </c>
      <c r="D34" s="529">
        <v>1</v>
      </c>
      <c r="E34" s="529">
        <v>0</v>
      </c>
      <c r="F34" s="529">
        <v>2</v>
      </c>
      <c r="G34" s="529">
        <v>0</v>
      </c>
      <c r="H34" s="529">
        <v>2</v>
      </c>
      <c r="I34" s="529">
        <v>0</v>
      </c>
      <c r="J34" s="529">
        <v>1</v>
      </c>
      <c r="L34" s="529">
        <f t="shared" si="0"/>
        <v>-1</v>
      </c>
    </row>
    <row r="35" spans="1:12" x14ac:dyDescent="0.25">
      <c r="A35" s="253" t="s">
        <v>35</v>
      </c>
      <c r="B35" s="529">
        <v>0</v>
      </c>
      <c r="C35" s="330">
        <v>0</v>
      </c>
      <c r="D35" s="529">
        <v>0</v>
      </c>
      <c r="E35" s="529">
        <v>0</v>
      </c>
      <c r="F35" s="529">
        <v>0</v>
      </c>
      <c r="G35" s="529">
        <v>0</v>
      </c>
      <c r="H35" s="529">
        <v>0</v>
      </c>
      <c r="I35" s="529">
        <v>0</v>
      </c>
      <c r="J35" s="529">
        <v>0</v>
      </c>
      <c r="L35" s="529">
        <f t="shared" si="0"/>
        <v>0</v>
      </c>
    </row>
    <row r="36" spans="1:12" x14ac:dyDescent="0.25">
      <c r="A36" s="266" t="s">
        <v>36</v>
      </c>
      <c r="B36" s="530">
        <v>16</v>
      </c>
      <c r="C36" s="331">
        <v>0</v>
      </c>
      <c r="D36" s="530">
        <v>2</v>
      </c>
      <c r="E36" s="530">
        <v>3</v>
      </c>
      <c r="F36" s="530">
        <v>1</v>
      </c>
      <c r="G36" s="530">
        <v>0</v>
      </c>
      <c r="H36" s="530">
        <v>0</v>
      </c>
      <c r="I36" s="530">
        <v>6</v>
      </c>
      <c r="J36" s="530">
        <v>12</v>
      </c>
      <c r="L36" s="530">
        <f t="shared" si="0"/>
        <v>11</v>
      </c>
    </row>
    <row r="38" spans="1:12" ht="12.75" customHeight="1" x14ac:dyDescent="0.25">
      <c r="A38" s="553"/>
      <c r="B38" s="553"/>
      <c r="C38" s="553"/>
      <c r="D38" s="553"/>
      <c r="E38" s="553"/>
      <c r="F38" s="553"/>
      <c r="G38" s="553"/>
      <c r="H38" s="81"/>
      <c r="I38" s="81"/>
      <c r="J38" s="81"/>
    </row>
  </sheetData>
  <mergeCells count="4">
    <mergeCell ref="H2:J2"/>
    <mergeCell ref="A38:G38"/>
    <mergeCell ref="D2:G2"/>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6" workbookViewId="0">
      <selection activeCell="B2" sqref="B2:L36"/>
    </sheetView>
  </sheetViews>
  <sheetFormatPr defaultRowHeight="15" x14ac:dyDescent="0.25"/>
  <cols>
    <col min="1" max="1" width="18.7109375" style="225" customWidth="1"/>
    <col min="2" max="7" width="9.140625" style="225"/>
    <col min="8" max="8" width="9.28515625" style="225" customWidth="1"/>
    <col min="9" max="11" width="9.140625" style="225"/>
    <col min="12" max="12" width="14.7109375" style="225" customWidth="1"/>
    <col min="13" max="256" width="9.140625" style="225"/>
    <col min="257" max="257" width="18.7109375" style="225" customWidth="1"/>
    <col min="258" max="267" width="9.140625" style="225"/>
    <col min="268" max="268" width="14.7109375" style="225" customWidth="1"/>
    <col min="269" max="512" width="9.140625" style="225"/>
    <col min="513" max="513" width="18.7109375" style="225" customWidth="1"/>
    <col min="514" max="523" width="9.140625" style="225"/>
    <col min="524" max="524" width="14.7109375" style="225" customWidth="1"/>
    <col min="525" max="768" width="9.140625" style="225"/>
    <col min="769" max="769" width="18.7109375" style="225" customWidth="1"/>
    <col min="770" max="779" width="9.140625" style="225"/>
    <col min="780" max="780" width="14.7109375" style="225" customWidth="1"/>
    <col min="781" max="1024" width="9.140625" style="225"/>
    <col min="1025" max="1025" width="18.7109375" style="225" customWidth="1"/>
    <col min="1026" max="1035" width="9.140625" style="225"/>
    <col min="1036" max="1036" width="14.7109375" style="225" customWidth="1"/>
    <col min="1037" max="1280" width="9.140625" style="225"/>
    <col min="1281" max="1281" width="18.7109375" style="225" customWidth="1"/>
    <col min="1282" max="1291" width="9.140625" style="225"/>
    <col min="1292" max="1292" width="14.7109375" style="225" customWidth="1"/>
    <col min="1293" max="1536" width="9.140625" style="225"/>
    <col min="1537" max="1537" width="18.7109375" style="225" customWidth="1"/>
    <col min="1538" max="1547" width="9.140625" style="225"/>
    <col min="1548" max="1548" width="14.7109375" style="225" customWidth="1"/>
    <col min="1549" max="1792" width="9.140625" style="225"/>
    <col min="1793" max="1793" width="18.7109375" style="225" customWidth="1"/>
    <col min="1794" max="1803" width="9.140625" style="225"/>
    <col min="1804" max="1804" width="14.7109375" style="225" customWidth="1"/>
    <col min="1805" max="2048" width="9.140625" style="225"/>
    <col min="2049" max="2049" width="18.7109375" style="225" customWidth="1"/>
    <col min="2050" max="2059" width="9.140625" style="225"/>
    <col min="2060" max="2060" width="14.7109375" style="225" customWidth="1"/>
    <col min="2061" max="2304" width="9.140625" style="225"/>
    <col min="2305" max="2305" width="18.7109375" style="225" customWidth="1"/>
    <col min="2306" max="2315" width="9.140625" style="225"/>
    <col min="2316" max="2316" width="14.7109375" style="225" customWidth="1"/>
    <col min="2317" max="2560" width="9.140625" style="225"/>
    <col min="2561" max="2561" width="18.7109375" style="225" customWidth="1"/>
    <col min="2562" max="2571" width="9.140625" style="225"/>
    <col min="2572" max="2572" width="14.7109375" style="225" customWidth="1"/>
    <col min="2573" max="2816" width="9.140625" style="225"/>
    <col min="2817" max="2817" width="18.7109375" style="225" customWidth="1"/>
    <col min="2818" max="2827" width="9.140625" style="225"/>
    <col min="2828" max="2828" width="14.7109375" style="225" customWidth="1"/>
    <col min="2829" max="3072" width="9.140625" style="225"/>
    <col min="3073" max="3073" width="18.7109375" style="225" customWidth="1"/>
    <col min="3074" max="3083" width="9.140625" style="225"/>
    <col min="3084" max="3084" width="14.7109375" style="225" customWidth="1"/>
    <col min="3085" max="3328" width="9.140625" style="225"/>
    <col min="3329" max="3329" width="18.7109375" style="225" customWidth="1"/>
    <col min="3330" max="3339" width="9.140625" style="225"/>
    <col min="3340" max="3340" width="14.7109375" style="225" customWidth="1"/>
    <col min="3341" max="3584" width="9.140625" style="225"/>
    <col min="3585" max="3585" width="18.7109375" style="225" customWidth="1"/>
    <col min="3586" max="3595" width="9.140625" style="225"/>
    <col min="3596" max="3596" width="14.7109375" style="225" customWidth="1"/>
    <col min="3597" max="3840" width="9.140625" style="225"/>
    <col min="3841" max="3841" width="18.7109375" style="225" customWidth="1"/>
    <col min="3842" max="3851" width="9.140625" style="225"/>
    <col min="3852" max="3852" width="14.7109375" style="225" customWidth="1"/>
    <col min="3853" max="4096" width="9.140625" style="225"/>
    <col min="4097" max="4097" width="18.7109375" style="225" customWidth="1"/>
    <col min="4098" max="4107" width="9.140625" style="225"/>
    <col min="4108" max="4108" width="14.7109375" style="225" customWidth="1"/>
    <col min="4109" max="4352" width="9.140625" style="225"/>
    <col min="4353" max="4353" width="18.7109375" style="225" customWidth="1"/>
    <col min="4354" max="4363" width="9.140625" style="225"/>
    <col min="4364" max="4364" width="14.7109375" style="225" customWidth="1"/>
    <col min="4365" max="4608" width="9.140625" style="225"/>
    <col min="4609" max="4609" width="18.7109375" style="225" customWidth="1"/>
    <col min="4610" max="4619" width="9.140625" style="225"/>
    <col min="4620" max="4620" width="14.7109375" style="225" customWidth="1"/>
    <col min="4621" max="4864" width="9.140625" style="225"/>
    <col min="4865" max="4865" width="18.7109375" style="225" customWidth="1"/>
    <col min="4866" max="4875" width="9.140625" style="225"/>
    <col min="4876" max="4876" width="14.7109375" style="225" customWidth="1"/>
    <col min="4877" max="5120" width="9.140625" style="225"/>
    <col min="5121" max="5121" width="18.7109375" style="225" customWidth="1"/>
    <col min="5122" max="5131" width="9.140625" style="225"/>
    <col min="5132" max="5132" width="14.7109375" style="225" customWidth="1"/>
    <col min="5133" max="5376" width="9.140625" style="225"/>
    <col min="5377" max="5377" width="18.7109375" style="225" customWidth="1"/>
    <col min="5378" max="5387" width="9.140625" style="225"/>
    <col min="5388" max="5388" width="14.7109375" style="225" customWidth="1"/>
    <col min="5389" max="5632" width="9.140625" style="225"/>
    <col min="5633" max="5633" width="18.7109375" style="225" customWidth="1"/>
    <col min="5634" max="5643" width="9.140625" style="225"/>
    <col min="5644" max="5644" width="14.7109375" style="225" customWidth="1"/>
    <col min="5645" max="5888" width="9.140625" style="225"/>
    <col min="5889" max="5889" width="18.7109375" style="225" customWidth="1"/>
    <col min="5890" max="5899" width="9.140625" style="225"/>
    <col min="5900" max="5900" width="14.7109375" style="225" customWidth="1"/>
    <col min="5901" max="6144" width="9.140625" style="225"/>
    <col min="6145" max="6145" width="18.7109375" style="225" customWidth="1"/>
    <col min="6146" max="6155" width="9.140625" style="225"/>
    <col min="6156" max="6156" width="14.7109375" style="225" customWidth="1"/>
    <col min="6157" max="6400" width="9.140625" style="225"/>
    <col min="6401" max="6401" width="18.7109375" style="225" customWidth="1"/>
    <col min="6402" max="6411" width="9.140625" style="225"/>
    <col min="6412" max="6412" width="14.7109375" style="225" customWidth="1"/>
    <col min="6413" max="6656" width="9.140625" style="225"/>
    <col min="6657" max="6657" width="18.7109375" style="225" customWidth="1"/>
    <col min="6658" max="6667" width="9.140625" style="225"/>
    <col min="6668" max="6668" width="14.7109375" style="225" customWidth="1"/>
    <col min="6669" max="6912" width="9.140625" style="225"/>
    <col min="6913" max="6913" width="18.7109375" style="225" customWidth="1"/>
    <col min="6914" max="6923" width="9.140625" style="225"/>
    <col min="6924" max="6924" width="14.7109375" style="225" customWidth="1"/>
    <col min="6925" max="7168" width="9.140625" style="225"/>
    <col min="7169" max="7169" width="18.7109375" style="225" customWidth="1"/>
    <col min="7170" max="7179" width="9.140625" style="225"/>
    <col min="7180" max="7180" width="14.7109375" style="225" customWidth="1"/>
    <col min="7181" max="7424" width="9.140625" style="225"/>
    <col min="7425" max="7425" width="18.7109375" style="225" customWidth="1"/>
    <col min="7426" max="7435" width="9.140625" style="225"/>
    <col min="7436" max="7436" width="14.7109375" style="225" customWidth="1"/>
    <col min="7437" max="7680" width="9.140625" style="225"/>
    <col min="7681" max="7681" width="18.7109375" style="225" customWidth="1"/>
    <col min="7682" max="7691" width="9.140625" style="225"/>
    <col min="7692" max="7692" width="14.7109375" style="225" customWidth="1"/>
    <col min="7693" max="7936" width="9.140625" style="225"/>
    <col min="7937" max="7937" width="18.7109375" style="225" customWidth="1"/>
    <col min="7938" max="7947" width="9.140625" style="225"/>
    <col min="7948" max="7948" width="14.7109375" style="225" customWidth="1"/>
    <col min="7949" max="8192" width="9.140625" style="225"/>
    <col min="8193" max="8193" width="18.7109375" style="225" customWidth="1"/>
    <col min="8194" max="8203" width="9.140625" style="225"/>
    <col min="8204" max="8204" width="14.7109375" style="225" customWidth="1"/>
    <col min="8205" max="8448" width="9.140625" style="225"/>
    <col min="8449" max="8449" width="18.7109375" style="225" customWidth="1"/>
    <col min="8450" max="8459" width="9.140625" style="225"/>
    <col min="8460" max="8460" width="14.7109375" style="225" customWidth="1"/>
    <col min="8461" max="8704" width="9.140625" style="225"/>
    <col min="8705" max="8705" width="18.7109375" style="225" customWidth="1"/>
    <col min="8706" max="8715" width="9.140625" style="225"/>
    <col min="8716" max="8716" width="14.7109375" style="225" customWidth="1"/>
    <col min="8717" max="8960" width="9.140625" style="225"/>
    <col min="8961" max="8961" width="18.7109375" style="225" customWidth="1"/>
    <col min="8962" max="8971" width="9.140625" style="225"/>
    <col min="8972" max="8972" width="14.7109375" style="225" customWidth="1"/>
    <col min="8973" max="9216" width="9.140625" style="225"/>
    <col min="9217" max="9217" width="18.7109375" style="225" customWidth="1"/>
    <col min="9218" max="9227" width="9.140625" style="225"/>
    <col min="9228" max="9228" width="14.7109375" style="225" customWidth="1"/>
    <col min="9229" max="9472" width="9.140625" style="225"/>
    <col min="9473" max="9473" width="18.7109375" style="225" customWidth="1"/>
    <col min="9474" max="9483" width="9.140625" style="225"/>
    <col min="9484" max="9484" width="14.7109375" style="225" customWidth="1"/>
    <col min="9485" max="9728" width="9.140625" style="225"/>
    <col min="9729" max="9729" width="18.7109375" style="225" customWidth="1"/>
    <col min="9730" max="9739" width="9.140625" style="225"/>
    <col min="9740" max="9740" width="14.7109375" style="225" customWidth="1"/>
    <col min="9741" max="9984" width="9.140625" style="225"/>
    <col min="9985" max="9985" width="18.7109375" style="225" customWidth="1"/>
    <col min="9986" max="9995" width="9.140625" style="225"/>
    <col min="9996" max="9996" width="14.7109375" style="225" customWidth="1"/>
    <col min="9997" max="10240" width="9.140625" style="225"/>
    <col min="10241" max="10241" width="18.7109375" style="225" customWidth="1"/>
    <col min="10242" max="10251" width="9.140625" style="225"/>
    <col min="10252" max="10252" width="14.7109375" style="225" customWidth="1"/>
    <col min="10253" max="10496" width="9.140625" style="225"/>
    <col min="10497" max="10497" width="18.7109375" style="225" customWidth="1"/>
    <col min="10498" max="10507" width="9.140625" style="225"/>
    <col min="10508" max="10508" width="14.7109375" style="225" customWidth="1"/>
    <col min="10509" max="10752" width="9.140625" style="225"/>
    <col min="10753" max="10753" width="18.7109375" style="225" customWidth="1"/>
    <col min="10754" max="10763" width="9.140625" style="225"/>
    <col min="10764" max="10764" width="14.7109375" style="225" customWidth="1"/>
    <col min="10765" max="11008" width="9.140625" style="225"/>
    <col min="11009" max="11009" width="18.7109375" style="225" customWidth="1"/>
    <col min="11010" max="11019" width="9.140625" style="225"/>
    <col min="11020" max="11020" width="14.7109375" style="225" customWidth="1"/>
    <col min="11021" max="11264" width="9.140625" style="225"/>
    <col min="11265" max="11265" width="18.7109375" style="225" customWidth="1"/>
    <col min="11266" max="11275" width="9.140625" style="225"/>
    <col min="11276" max="11276" width="14.7109375" style="225" customWidth="1"/>
    <col min="11277" max="11520" width="9.140625" style="225"/>
    <col min="11521" max="11521" width="18.7109375" style="225" customWidth="1"/>
    <col min="11522" max="11531" width="9.140625" style="225"/>
    <col min="11532" max="11532" width="14.7109375" style="225" customWidth="1"/>
    <col min="11533" max="11776" width="9.140625" style="225"/>
    <col min="11777" max="11777" width="18.7109375" style="225" customWidth="1"/>
    <col min="11778" max="11787" width="9.140625" style="225"/>
    <col min="11788" max="11788" width="14.7109375" style="225" customWidth="1"/>
    <col min="11789" max="12032" width="9.140625" style="225"/>
    <col min="12033" max="12033" width="18.7109375" style="225" customWidth="1"/>
    <col min="12034" max="12043" width="9.140625" style="225"/>
    <col min="12044" max="12044" width="14.7109375" style="225" customWidth="1"/>
    <col min="12045" max="12288" width="9.140625" style="225"/>
    <col min="12289" max="12289" width="18.7109375" style="225" customWidth="1"/>
    <col min="12290" max="12299" width="9.140625" style="225"/>
    <col min="12300" max="12300" width="14.7109375" style="225" customWidth="1"/>
    <col min="12301" max="12544" width="9.140625" style="225"/>
    <col min="12545" max="12545" width="18.7109375" style="225" customWidth="1"/>
    <col min="12546" max="12555" width="9.140625" style="225"/>
    <col min="12556" max="12556" width="14.7109375" style="225" customWidth="1"/>
    <col min="12557" max="12800" width="9.140625" style="225"/>
    <col min="12801" max="12801" width="18.7109375" style="225" customWidth="1"/>
    <col min="12802" max="12811" width="9.140625" style="225"/>
    <col min="12812" max="12812" width="14.7109375" style="225" customWidth="1"/>
    <col min="12813" max="13056" width="9.140625" style="225"/>
    <col min="13057" max="13057" width="18.7109375" style="225" customWidth="1"/>
    <col min="13058" max="13067" width="9.140625" style="225"/>
    <col min="13068" max="13068" width="14.7109375" style="225" customWidth="1"/>
    <col min="13069" max="13312" width="9.140625" style="225"/>
    <col min="13313" max="13313" width="18.7109375" style="225" customWidth="1"/>
    <col min="13314" max="13323" width="9.140625" style="225"/>
    <col min="13324" max="13324" width="14.7109375" style="225" customWidth="1"/>
    <col min="13325" max="13568" width="9.140625" style="225"/>
    <col min="13569" max="13569" width="18.7109375" style="225" customWidth="1"/>
    <col min="13570" max="13579" width="9.140625" style="225"/>
    <col min="13580" max="13580" width="14.7109375" style="225" customWidth="1"/>
    <col min="13581" max="13824" width="9.140625" style="225"/>
    <col min="13825" max="13825" width="18.7109375" style="225" customWidth="1"/>
    <col min="13826" max="13835" width="9.140625" style="225"/>
    <col min="13836" max="13836" width="14.7109375" style="225" customWidth="1"/>
    <col min="13837" max="14080" width="9.140625" style="225"/>
    <col min="14081" max="14081" width="18.7109375" style="225" customWidth="1"/>
    <col min="14082" max="14091" width="9.140625" style="225"/>
    <col min="14092" max="14092" width="14.7109375" style="225" customWidth="1"/>
    <col min="14093" max="14336" width="9.140625" style="225"/>
    <col min="14337" max="14337" width="18.7109375" style="225" customWidth="1"/>
    <col min="14338" max="14347" width="9.140625" style="225"/>
    <col min="14348" max="14348" width="14.7109375" style="225" customWidth="1"/>
    <col min="14349" max="14592" width="9.140625" style="225"/>
    <col min="14593" max="14593" width="18.7109375" style="225" customWidth="1"/>
    <col min="14594" max="14603" width="9.140625" style="225"/>
    <col min="14604" max="14604" width="14.7109375" style="225" customWidth="1"/>
    <col min="14605" max="14848" width="9.140625" style="225"/>
    <col min="14849" max="14849" width="18.7109375" style="225" customWidth="1"/>
    <col min="14850" max="14859" width="9.140625" style="225"/>
    <col min="14860" max="14860" width="14.7109375" style="225" customWidth="1"/>
    <col min="14861" max="15104" width="9.140625" style="225"/>
    <col min="15105" max="15105" width="18.7109375" style="225" customWidth="1"/>
    <col min="15106" max="15115" width="9.140625" style="225"/>
    <col min="15116" max="15116" width="14.7109375" style="225" customWidth="1"/>
    <col min="15117" max="15360" width="9.140625" style="225"/>
    <col min="15361" max="15361" width="18.7109375" style="225" customWidth="1"/>
    <col min="15362" max="15371" width="9.140625" style="225"/>
    <col min="15372" max="15372" width="14.7109375" style="225" customWidth="1"/>
    <col min="15373" max="15616" width="9.140625" style="225"/>
    <col min="15617" max="15617" width="18.7109375" style="225" customWidth="1"/>
    <col min="15618" max="15627" width="9.140625" style="225"/>
    <col min="15628" max="15628" width="14.7109375" style="225" customWidth="1"/>
    <col min="15629" max="15872" width="9.140625" style="225"/>
    <col min="15873" max="15873" width="18.7109375" style="225" customWidth="1"/>
    <col min="15874" max="15883" width="9.140625" style="225"/>
    <col min="15884" max="15884" width="14.7109375" style="225" customWidth="1"/>
    <col min="15885" max="16128" width="9.140625" style="225"/>
    <col min="16129" max="16129" width="18.7109375" style="225" customWidth="1"/>
    <col min="16130" max="16139" width="9.140625" style="225"/>
    <col min="16140" max="16140" width="14.7109375" style="225" customWidth="1"/>
    <col min="16141" max="16384" width="9.140625" style="225"/>
  </cols>
  <sheetData>
    <row r="1" spans="1:13" ht="18.75" customHeight="1" x14ac:dyDescent="0.25">
      <c r="A1" s="87" t="s">
        <v>142</v>
      </c>
      <c r="B1" s="87"/>
      <c r="C1" s="87"/>
      <c r="D1" s="87"/>
      <c r="E1" s="87"/>
      <c r="F1" s="87"/>
      <c r="G1" s="87"/>
    </row>
    <row r="2" spans="1:13" s="324" customFormat="1" ht="12.75" customHeight="1" x14ac:dyDescent="0.25">
      <c r="A2" s="221"/>
      <c r="B2" s="549">
        <v>2016</v>
      </c>
      <c r="C2" s="551"/>
      <c r="D2" s="549">
        <v>2017</v>
      </c>
      <c r="E2" s="550"/>
      <c r="F2" s="550"/>
      <c r="G2" s="551"/>
      <c r="H2" s="549">
        <v>2018</v>
      </c>
      <c r="I2" s="550"/>
      <c r="J2" s="551"/>
      <c r="L2" s="25" t="s">
        <v>140</v>
      </c>
      <c r="M2" s="326"/>
    </row>
    <row r="3" spans="1:13" s="324" customFormat="1" ht="39.75" customHeight="1" x14ac:dyDescent="0.25">
      <c r="A3" s="327"/>
      <c r="B3" s="271">
        <v>42277</v>
      </c>
      <c r="C3" s="271">
        <v>42369</v>
      </c>
      <c r="D3" s="271">
        <v>42094</v>
      </c>
      <c r="E3" s="271">
        <v>42185</v>
      </c>
      <c r="F3" s="271">
        <v>42277</v>
      </c>
      <c r="G3" s="271">
        <v>42369</v>
      </c>
      <c r="H3" s="271">
        <v>42460</v>
      </c>
      <c r="I3" s="271">
        <v>42551</v>
      </c>
      <c r="J3" s="271">
        <v>42643</v>
      </c>
      <c r="L3" s="328" t="s">
        <v>138</v>
      </c>
      <c r="M3" s="329"/>
    </row>
    <row r="4" spans="1:13" ht="12.75" customHeight="1" x14ac:dyDescent="0.25">
      <c r="A4" s="262" t="s">
        <v>71</v>
      </c>
      <c r="B4" s="38">
        <v>34</v>
      </c>
      <c r="C4" s="95">
        <v>8</v>
      </c>
      <c r="D4" s="38">
        <v>29</v>
      </c>
      <c r="E4" s="38">
        <v>31</v>
      </c>
      <c r="F4" s="38">
        <v>34</v>
      </c>
      <c r="G4" s="38">
        <v>9</v>
      </c>
      <c r="H4" s="38">
        <v>38</v>
      </c>
      <c r="I4" s="38">
        <v>42</v>
      </c>
      <c r="J4" s="38">
        <v>36</v>
      </c>
      <c r="L4" s="38">
        <f>J4-F4</f>
        <v>2</v>
      </c>
    </row>
    <row r="5" spans="1:13" ht="18" customHeight="1" x14ac:dyDescent="0.25">
      <c r="A5" s="253" t="s">
        <v>5</v>
      </c>
      <c r="B5" s="529">
        <v>0</v>
      </c>
      <c r="C5" s="330">
        <v>0</v>
      </c>
      <c r="D5" s="529">
        <v>0</v>
      </c>
      <c r="E5" s="529">
        <v>0</v>
      </c>
      <c r="F5" s="529">
        <v>0</v>
      </c>
      <c r="G5" s="529">
        <v>0</v>
      </c>
      <c r="H5" s="529">
        <v>0</v>
      </c>
      <c r="I5" s="529">
        <v>0</v>
      </c>
      <c r="J5" s="529">
        <v>0</v>
      </c>
      <c r="L5" s="529">
        <f t="shared" ref="L5:L36" si="0">J5-F5</f>
        <v>0</v>
      </c>
    </row>
    <row r="6" spans="1:13" x14ac:dyDescent="0.25">
      <c r="A6" s="253" t="s">
        <v>6</v>
      </c>
      <c r="B6" s="529">
        <v>0</v>
      </c>
      <c r="C6" s="330">
        <v>0</v>
      </c>
      <c r="D6" s="529">
        <v>0</v>
      </c>
      <c r="E6" s="529">
        <v>0</v>
      </c>
      <c r="F6" s="529">
        <v>0</v>
      </c>
      <c r="G6" s="529">
        <v>0</v>
      </c>
      <c r="H6" s="529">
        <v>2</v>
      </c>
      <c r="I6" s="529">
        <v>0</v>
      </c>
      <c r="J6" s="529">
        <v>0</v>
      </c>
      <c r="L6" s="529">
        <f t="shared" si="0"/>
        <v>0</v>
      </c>
    </row>
    <row r="7" spans="1:13" x14ac:dyDescent="0.25">
      <c r="A7" s="253" t="s">
        <v>7</v>
      </c>
      <c r="B7" s="529">
        <v>2</v>
      </c>
      <c r="C7" s="330">
        <v>0</v>
      </c>
      <c r="D7" s="529">
        <v>0</v>
      </c>
      <c r="E7" s="529">
        <v>0</v>
      </c>
      <c r="F7" s="529">
        <v>0</v>
      </c>
      <c r="G7" s="529">
        <v>0</v>
      </c>
      <c r="H7" s="529">
        <v>0</v>
      </c>
      <c r="I7" s="529">
        <v>0</v>
      </c>
      <c r="J7" s="529">
        <v>0</v>
      </c>
      <c r="L7" s="529">
        <f t="shared" si="0"/>
        <v>0</v>
      </c>
    </row>
    <row r="8" spans="1:13" x14ac:dyDescent="0.25">
      <c r="A8" s="253" t="s">
        <v>8</v>
      </c>
      <c r="B8" s="529">
        <v>0</v>
      </c>
      <c r="C8" s="330">
        <v>0</v>
      </c>
      <c r="D8" s="529">
        <v>0</v>
      </c>
      <c r="E8" s="529">
        <v>0</v>
      </c>
      <c r="F8" s="529">
        <v>0</v>
      </c>
      <c r="G8" s="529">
        <v>0</v>
      </c>
      <c r="H8" s="529">
        <v>0</v>
      </c>
      <c r="I8" s="529">
        <v>0</v>
      </c>
      <c r="J8" s="529">
        <v>0</v>
      </c>
      <c r="L8" s="529">
        <f t="shared" si="0"/>
        <v>0</v>
      </c>
    </row>
    <row r="9" spans="1:13" ht="18" customHeight="1" x14ac:dyDescent="0.25">
      <c r="A9" s="253" t="s">
        <v>9</v>
      </c>
      <c r="B9" s="529">
        <v>0</v>
      </c>
      <c r="C9" s="330">
        <v>0</v>
      </c>
      <c r="D9" s="529">
        <v>0</v>
      </c>
      <c r="E9" s="529">
        <v>0</v>
      </c>
      <c r="F9" s="529">
        <v>0</v>
      </c>
      <c r="G9" s="529">
        <v>0</v>
      </c>
      <c r="H9" s="529">
        <v>0</v>
      </c>
      <c r="I9" s="529">
        <v>1</v>
      </c>
      <c r="J9" s="529">
        <v>0</v>
      </c>
      <c r="L9" s="529">
        <f t="shared" si="0"/>
        <v>0</v>
      </c>
    </row>
    <row r="10" spans="1:13" x14ac:dyDescent="0.25">
      <c r="A10" s="253" t="s">
        <v>10</v>
      </c>
      <c r="B10" s="529">
        <v>0</v>
      </c>
      <c r="C10" s="330">
        <v>0</v>
      </c>
      <c r="D10" s="529">
        <v>0</v>
      </c>
      <c r="E10" s="529">
        <v>0</v>
      </c>
      <c r="F10" s="529">
        <v>0</v>
      </c>
      <c r="G10" s="529">
        <v>0</v>
      </c>
      <c r="H10" s="529">
        <v>0</v>
      </c>
      <c r="I10" s="529">
        <v>0</v>
      </c>
      <c r="J10" s="529">
        <v>0</v>
      </c>
      <c r="L10" s="529">
        <f t="shared" si="0"/>
        <v>0</v>
      </c>
    </row>
    <row r="11" spans="1:13" x14ac:dyDescent="0.25">
      <c r="A11" s="253" t="s">
        <v>11</v>
      </c>
      <c r="B11" s="529">
        <v>0</v>
      </c>
      <c r="C11" s="330">
        <v>0</v>
      </c>
      <c r="D11" s="529">
        <v>0</v>
      </c>
      <c r="E11" s="529">
        <v>0</v>
      </c>
      <c r="F11" s="529">
        <v>0</v>
      </c>
      <c r="G11" s="529">
        <v>0</v>
      </c>
      <c r="H11" s="529">
        <v>1</v>
      </c>
      <c r="I11" s="529">
        <v>0</v>
      </c>
      <c r="J11" s="529">
        <v>0</v>
      </c>
      <c r="L11" s="529">
        <f t="shared" si="0"/>
        <v>0</v>
      </c>
    </row>
    <row r="12" spans="1:13" x14ac:dyDescent="0.25">
      <c r="A12" s="253" t="s">
        <v>12</v>
      </c>
      <c r="B12" s="529">
        <v>0</v>
      </c>
      <c r="C12" s="330">
        <v>0</v>
      </c>
      <c r="D12" s="529">
        <v>0</v>
      </c>
      <c r="E12" s="529">
        <v>0</v>
      </c>
      <c r="F12" s="529">
        <v>0</v>
      </c>
      <c r="G12" s="529">
        <v>0</v>
      </c>
      <c r="H12" s="529">
        <v>0</v>
      </c>
      <c r="I12" s="529">
        <v>0</v>
      </c>
      <c r="J12" s="529">
        <v>0</v>
      </c>
      <c r="L12" s="529">
        <f t="shared" si="0"/>
        <v>0</v>
      </c>
    </row>
    <row r="13" spans="1:13" ht="18" customHeight="1" x14ac:dyDescent="0.25">
      <c r="A13" s="253" t="s">
        <v>13</v>
      </c>
      <c r="B13" s="529">
        <v>2</v>
      </c>
      <c r="C13" s="330">
        <v>2</v>
      </c>
      <c r="D13" s="529">
        <v>5</v>
      </c>
      <c r="E13" s="529">
        <v>0</v>
      </c>
      <c r="F13" s="529">
        <v>0</v>
      </c>
      <c r="G13" s="529">
        <v>1</v>
      </c>
      <c r="H13" s="529">
        <v>1</v>
      </c>
      <c r="I13" s="529">
        <v>0</v>
      </c>
      <c r="J13" s="529">
        <v>1</v>
      </c>
      <c r="L13" s="529">
        <f t="shared" si="0"/>
        <v>1</v>
      </c>
    </row>
    <row r="14" spans="1:13" x14ac:dyDescent="0.25">
      <c r="A14" s="253" t="s">
        <v>14</v>
      </c>
      <c r="B14" s="529">
        <v>1</v>
      </c>
      <c r="C14" s="330">
        <v>0</v>
      </c>
      <c r="D14" s="529">
        <v>5</v>
      </c>
      <c r="E14" s="529">
        <v>5</v>
      </c>
      <c r="F14" s="529">
        <v>1</v>
      </c>
      <c r="G14" s="529">
        <v>0</v>
      </c>
      <c r="H14" s="529">
        <v>0</v>
      </c>
      <c r="I14" s="529">
        <v>0</v>
      </c>
      <c r="J14" s="529">
        <v>1</v>
      </c>
      <c r="L14" s="529">
        <f t="shared" si="0"/>
        <v>0</v>
      </c>
    </row>
    <row r="15" spans="1:13" x14ac:dyDescent="0.25">
      <c r="A15" s="253" t="s">
        <v>15</v>
      </c>
      <c r="B15" s="529">
        <v>0</v>
      </c>
      <c r="C15" s="330">
        <v>0</v>
      </c>
      <c r="D15" s="529">
        <v>0</v>
      </c>
      <c r="E15" s="529">
        <v>0</v>
      </c>
      <c r="F15" s="529">
        <v>0</v>
      </c>
      <c r="G15" s="529">
        <v>0</v>
      </c>
      <c r="H15" s="529">
        <v>0</v>
      </c>
      <c r="I15" s="529">
        <v>0</v>
      </c>
      <c r="J15" s="529">
        <v>0</v>
      </c>
      <c r="L15" s="529">
        <f t="shared" si="0"/>
        <v>0</v>
      </c>
    </row>
    <row r="16" spans="1:13" x14ac:dyDescent="0.25">
      <c r="A16" s="253" t="s">
        <v>16</v>
      </c>
      <c r="B16" s="529">
        <v>12</v>
      </c>
      <c r="C16" s="330">
        <v>5</v>
      </c>
      <c r="D16" s="529">
        <v>15</v>
      </c>
      <c r="E16" s="529">
        <v>22</v>
      </c>
      <c r="F16" s="529">
        <v>25</v>
      </c>
      <c r="G16" s="529">
        <v>6</v>
      </c>
      <c r="H16" s="529">
        <v>30</v>
      </c>
      <c r="I16" s="529">
        <v>34</v>
      </c>
      <c r="J16" s="529">
        <v>17</v>
      </c>
      <c r="L16" s="529">
        <f t="shared" si="0"/>
        <v>-8</v>
      </c>
    </row>
    <row r="17" spans="1:12" ht="18" customHeight="1" x14ac:dyDescent="0.25">
      <c r="A17" s="253" t="s">
        <v>17</v>
      </c>
      <c r="B17" s="529">
        <v>0</v>
      </c>
      <c r="C17" s="330">
        <v>0</v>
      </c>
      <c r="D17" s="529">
        <v>0</v>
      </c>
      <c r="E17" s="529">
        <v>0</v>
      </c>
      <c r="F17" s="529">
        <v>1</v>
      </c>
      <c r="G17" s="529">
        <v>0</v>
      </c>
      <c r="H17" s="529">
        <v>0</v>
      </c>
      <c r="I17" s="529">
        <v>0</v>
      </c>
      <c r="J17" s="529">
        <v>0</v>
      </c>
      <c r="L17" s="529">
        <f t="shared" si="0"/>
        <v>-1</v>
      </c>
    </row>
    <row r="18" spans="1:12" x14ac:dyDescent="0.25">
      <c r="A18" s="253" t="s">
        <v>18</v>
      </c>
      <c r="B18" s="529">
        <v>0</v>
      </c>
      <c r="C18" s="330">
        <v>0</v>
      </c>
      <c r="D18" s="529">
        <v>0</v>
      </c>
      <c r="E18" s="529">
        <v>0</v>
      </c>
      <c r="F18" s="529">
        <v>0</v>
      </c>
      <c r="G18" s="529">
        <v>0</v>
      </c>
      <c r="H18" s="529">
        <v>0</v>
      </c>
      <c r="I18" s="529">
        <v>0</v>
      </c>
      <c r="J18" s="529">
        <v>0</v>
      </c>
      <c r="L18" s="529">
        <f t="shared" si="0"/>
        <v>0</v>
      </c>
    </row>
    <row r="19" spans="1:12" x14ac:dyDescent="0.25">
      <c r="A19" s="253" t="s">
        <v>19</v>
      </c>
      <c r="B19" s="529">
        <v>0</v>
      </c>
      <c r="C19" s="330">
        <v>0</v>
      </c>
      <c r="D19" s="529">
        <v>0</v>
      </c>
      <c r="E19" s="529">
        <v>0</v>
      </c>
      <c r="F19" s="529">
        <v>2</v>
      </c>
      <c r="G19" s="529">
        <v>0</v>
      </c>
      <c r="H19" s="529">
        <v>0</v>
      </c>
      <c r="I19" s="529">
        <v>0</v>
      </c>
      <c r="J19" s="529">
        <v>0</v>
      </c>
      <c r="L19" s="529">
        <f t="shared" si="0"/>
        <v>-2</v>
      </c>
    </row>
    <row r="20" spans="1:12" x14ac:dyDescent="0.25">
      <c r="A20" s="253" t="s">
        <v>20</v>
      </c>
      <c r="B20" s="529">
        <v>0</v>
      </c>
      <c r="C20" s="330">
        <v>0</v>
      </c>
      <c r="D20" s="529">
        <v>2</v>
      </c>
      <c r="E20" s="529">
        <v>1</v>
      </c>
      <c r="F20" s="529">
        <v>3</v>
      </c>
      <c r="G20" s="529">
        <v>2</v>
      </c>
      <c r="H20" s="529">
        <v>1</v>
      </c>
      <c r="I20" s="529">
        <v>1</v>
      </c>
      <c r="J20" s="529">
        <v>3</v>
      </c>
      <c r="L20" s="529">
        <f t="shared" si="0"/>
        <v>0</v>
      </c>
    </row>
    <row r="21" spans="1:12" ht="18" customHeight="1" x14ac:dyDescent="0.25">
      <c r="A21" s="253" t="s">
        <v>21</v>
      </c>
      <c r="B21" s="529">
        <v>0</v>
      </c>
      <c r="C21" s="330">
        <v>0</v>
      </c>
      <c r="D21" s="529">
        <v>0</v>
      </c>
      <c r="E21" s="529">
        <v>0</v>
      </c>
      <c r="F21" s="529">
        <v>0</v>
      </c>
      <c r="G21" s="529">
        <v>0</v>
      </c>
      <c r="H21" s="529">
        <v>0</v>
      </c>
      <c r="I21" s="529">
        <v>0</v>
      </c>
      <c r="J21" s="529">
        <v>0</v>
      </c>
      <c r="L21" s="529">
        <f t="shared" si="0"/>
        <v>0</v>
      </c>
    </row>
    <row r="22" spans="1:12" x14ac:dyDescent="0.25">
      <c r="A22" s="253" t="s">
        <v>22</v>
      </c>
      <c r="B22" s="529">
        <v>0</v>
      </c>
      <c r="C22" s="330">
        <v>0</v>
      </c>
      <c r="D22" s="529">
        <v>0</v>
      </c>
      <c r="E22" s="529">
        <v>0</v>
      </c>
      <c r="F22" s="529">
        <v>0</v>
      </c>
      <c r="G22" s="529">
        <v>0</v>
      </c>
      <c r="H22" s="529">
        <v>0</v>
      </c>
      <c r="I22" s="529">
        <v>0</v>
      </c>
      <c r="J22" s="529">
        <v>0</v>
      </c>
      <c r="L22" s="529">
        <f t="shared" si="0"/>
        <v>0</v>
      </c>
    </row>
    <row r="23" spans="1:12" x14ac:dyDescent="0.25">
      <c r="A23" s="253" t="s">
        <v>23</v>
      </c>
      <c r="B23" s="529">
        <v>0</v>
      </c>
      <c r="C23" s="330">
        <v>0</v>
      </c>
      <c r="D23" s="529">
        <v>0</v>
      </c>
      <c r="E23" s="529">
        <v>0</v>
      </c>
      <c r="F23" s="529">
        <v>0</v>
      </c>
      <c r="G23" s="529">
        <v>0</v>
      </c>
      <c r="H23" s="529">
        <v>1</v>
      </c>
      <c r="I23" s="529">
        <v>0</v>
      </c>
      <c r="J23" s="529">
        <v>0</v>
      </c>
      <c r="L23" s="529">
        <f t="shared" si="0"/>
        <v>0</v>
      </c>
    </row>
    <row r="24" spans="1:12" x14ac:dyDescent="0.25">
      <c r="A24" s="253" t="s">
        <v>24</v>
      </c>
      <c r="B24" s="529">
        <v>0</v>
      </c>
      <c r="C24" s="330">
        <v>0</v>
      </c>
      <c r="D24" s="529">
        <v>0</v>
      </c>
      <c r="E24" s="529">
        <v>0</v>
      </c>
      <c r="F24" s="529">
        <v>0</v>
      </c>
      <c r="G24" s="529">
        <v>0</v>
      </c>
      <c r="H24" s="529">
        <v>0</v>
      </c>
      <c r="I24" s="529">
        <v>0</v>
      </c>
      <c r="J24" s="529">
        <v>0</v>
      </c>
      <c r="L24" s="529">
        <f t="shared" si="0"/>
        <v>0</v>
      </c>
    </row>
    <row r="25" spans="1:12" ht="18" customHeight="1" x14ac:dyDescent="0.25">
      <c r="A25" s="253" t="s">
        <v>25</v>
      </c>
      <c r="B25" s="529">
        <v>0</v>
      </c>
      <c r="C25" s="330">
        <v>0</v>
      </c>
      <c r="D25" s="529">
        <v>0</v>
      </c>
      <c r="E25" s="529">
        <v>0</v>
      </c>
      <c r="F25" s="529">
        <v>0</v>
      </c>
      <c r="G25" s="529">
        <v>0</v>
      </c>
      <c r="H25" s="529">
        <v>0</v>
      </c>
      <c r="I25" s="529">
        <v>0</v>
      </c>
      <c r="J25" s="529">
        <v>0</v>
      </c>
      <c r="L25" s="529">
        <f t="shared" si="0"/>
        <v>0</v>
      </c>
    </row>
    <row r="26" spans="1:12" x14ac:dyDescent="0.25">
      <c r="A26" s="253" t="s">
        <v>26</v>
      </c>
      <c r="B26" s="529">
        <v>0</v>
      </c>
      <c r="C26" s="330">
        <v>0</v>
      </c>
      <c r="D26" s="529">
        <v>0</v>
      </c>
      <c r="E26" s="529">
        <v>0</v>
      </c>
      <c r="F26" s="529">
        <v>0</v>
      </c>
      <c r="G26" s="529">
        <v>0</v>
      </c>
      <c r="H26" s="529">
        <v>0</v>
      </c>
      <c r="I26" s="529">
        <v>0</v>
      </c>
      <c r="J26" s="529">
        <v>0</v>
      </c>
      <c r="L26" s="529">
        <f t="shared" si="0"/>
        <v>0</v>
      </c>
    </row>
    <row r="27" spans="1:12" x14ac:dyDescent="0.25">
      <c r="A27" s="253" t="s">
        <v>27</v>
      </c>
      <c r="B27" s="529">
        <v>0</v>
      </c>
      <c r="C27" s="330">
        <v>0</v>
      </c>
      <c r="D27" s="529">
        <v>0</v>
      </c>
      <c r="E27" s="529">
        <v>0</v>
      </c>
      <c r="F27" s="529">
        <v>0</v>
      </c>
      <c r="G27" s="529">
        <v>0</v>
      </c>
      <c r="H27" s="529">
        <v>0</v>
      </c>
      <c r="I27" s="529">
        <v>0</v>
      </c>
      <c r="J27" s="529">
        <v>0</v>
      </c>
      <c r="L27" s="529">
        <f t="shared" si="0"/>
        <v>0</v>
      </c>
    </row>
    <row r="28" spans="1:12" x14ac:dyDescent="0.25">
      <c r="A28" s="253" t="s">
        <v>28</v>
      </c>
      <c r="B28" s="529">
        <v>0</v>
      </c>
      <c r="C28" s="330">
        <v>0</v>
      </c>
      <c r="D28" s="529">
        <v>0</v>
      </c>
      <c r="E28" s="529">
        <v>0</v>
      </c>
      <c r="F28" s="529">
        <v>0</v>
      </c>
      <c r="G28" s="529">
        <v>0</v>
      </c>
      <c r="H28" s="529">
        <v>0</v>
      </c>
      <c r="I28" s="529">
        <v>0</v>
      </c>
      <c r="J28" s="529">
        <v>0</v>
      </c>
      <c r="L28" s="529">
        <f t="shared" si="0"/>
        <v>0</v>
      </c>
    </row>
    <row r="29" spans="1:12" ht="18" customHeight="1" x14ac:dyDescent="0.25">
      <c r="A29" s="253" t="s">
        <v>29</v>
      </c>
      <c r="B29" s="529">
        <v>0</v>
      </c>
      <c r="C29" s="330">
        <v>0</v>
      </c>
      <c r="D29" s="529">
        <v>0</v>
      </c>
      <c r="E29" s="529">
        <v>0</v>
      </c>
      <c r="F29" s="529">
        <v>0</v>
      </c>
      <c r="G29" s="529">
        <v>0</v>
      </c>
      <c r="H29" s="529">
        <v>0</v>
      </c>
      <c r="I29" s="529">
        <v>0</v>
      </c>
      <c r="J29" s="529">
        <v>0</v>
      </c>
      <c r="L29" s="529">
        <f t="shared" si="0"/>
        <v>0</v>
      </c>
    </row>
    <row r="30" spans="1:12" x14ac:dyDescent="0.25">
      <c r="A30" s="253" t="s">
        <v>30</v>
      </c>
      <c r="B30" s="529">
        <v>0</v>
      </c>
      <c r="C30" s="330">
        <v>0</v>
      </c>
      <c r="D30" s="529">
        <v>0</v>
      </c>
      <c r="E30" s="529">
        <v>0</v>
      </c>
      <c r="F30" s="529">
        <v>0</v>
      </c>
      <c r="G30" s="529">
        <v>0</v>
      </c>
      <c r="H30" s="529">
        <v>0</v>
      </c>
      <c r="I30" s="529">
        <v>0</v>
      </c>
      <c r="J30" s="529">
        <v>0</v>
      </c>
      <c r="L30" s="529">
        <f t="shared" si="0"/>
        <v>0</v>
      </c>
    </row>
    <row r="31" spans="1:12" x14ac:dyDescent="0.25">
      <c r="A31" s="253" t="s">
        <v>31</v>
      </c>
      <c r="B31" s="529">
        <v>0</v>
      </c>
      <c r="C31" s="330">
        <v>0</v>
      </c>
      <c r="D31" s="529">
        <v>0</v>
      </c>
      <c r="E31" s="529">
        <v>0</v>
      </c>
      <c r="F31" s="529">
        <v>0</v>
      </c>
      <c r="G31" s="529">
        <v>0</v>
      </c>
      <c r="H31" s="529">
        <v>0</v>
      </c>
      <c r="I31" s="529">
        <v>0</v>
      </c>
      <c r="J31" s="529">
        <v>0</v>
      </c>
      <c r="L31" s="529">
        <f t="shared" si="0"/>
        <v>0</v>
      </c>
    </row>
    <row r="32" spans="1:12" x14ac:dyDescent="0.25">
      <c r="A32" s="253" t="s">
        <v>32</v>
      </c>
      <c r="B32" s="529">
        <v>0</v>
      </c>
      <c r="C32" s="330">
        <v>0</v>
      </c>
      <c r="D32" s="529">
        <v>0</v>
      </c>
      <c r="E32" s="529">
        <v>0</v>
      </c>
      <c r="F32" s="529">
        <v>0</v>
      </c>
      <c r="G32" s="529">
        <v>0</v>
      </c>
      <c r="H32" s="529">
        <v>0</v>
      </c>
      <c r="I32" s="529">
        <v>0</v>
      </c>
      <c r="J32" s="529">
        <v>0</v>
      </c>
      <c r="L32" s="529">
        <f t="shared" si="0"/>
        <v>0</v>
      </c>
    </row>
    <row r="33" spans="1:12" ht="18" customHeight="1" x14ac:dyDescent="0.25">
      <c r="A33" s="253" t="s">
        <v>33</v>
      </c>
      <c r="B33" s="529">
        <v>0</v>
      </c>
      <c r="C33" s="330">
        <v>0</v>
      </c>
      <c r="D33" s="529">
        <v>0</v>
      </c>
      <c r="E33" s="529">
        <v>0</v>
      </c>
      <c r="F33" s="529">
        <v>0</v>
      </c>
      <c r="G33" s="529">
        <v>0</v>
      </c>
      <c r="H33" s="529">
        <v>0</v>
      </c>
      <c r="I33" s="529">
        <v>0</v>
      </c>
      <c r="J33" s="529">
        <v>1</v>
      </c>
      <c r="L33" s="529">
        <f t="shared" si="0"/>
        <v>1</v>
      </c>
    </row>
    <row r="34" spans="1:12" x14ac:dyDescent="0.25">
      <c r="A34" s="253" t="s">
        <v>34</v>
      </c>
      <c r="B34" s="529">
        <v>0</v>
      </c>
      <c r="C34" s="330">
        <v>1</v>
      </c>
      <c r="D34" s="529">
        <v>0</v>
      </c>
      <c r="E34" s="529">
        <v>0</v>
      </c>
      <c r="F34" s="529">
        <v>1</v>
      </c>
      <c r="G34" s="529">
        <v>0</v>
      </c>
      <c r="H34" s="529">
        <v>2</v>
      </c>
      <c r="I34" s="529">
        <v>0</v>
      </c>
      <c r="J34" s="529">
        <v>1</v>
      </c>
      <c r="L34" s="529">
        <f t="shared" si="0"/>
        <v>0</v>
      </c>
    </row>
    <row r="35" spans="1:12" x14ac:dyDescent="0.25">
      <c r="A35" s="253" t="s">
        <v>35</v>
      </c>
      <c r="B35" s="529">
        <v>1</v>
      </c>
      <c r="C35" s="330">
        <v>0</v>
      </c>
      <c r="D35" s="529">
        <v>0</v>
      </c>
      <c r="E35" s="529">
        <v>0</v>
      </c>
      <c r="F35" s="529">
        <v>0</v>
      </c>
      <c r="G35" s="529">
        <v>0</v>
      </c>
      <c r="H35" s="529">
        <v>0</v>
      </c>
      <c r="I35" s="529">
        <v>0</v>
      </c>
      <c r="J35" s="529">
        <v>0</v>
      </c>
      <c r="L35" s="529">
        <f t="shared" si="0"/>
        <v>0</v>
      </c>
    </row>
    <row r="36" spans="1:12" x14ac:dyDescent="0.25">
      <c r="A36" s="266" t="s">
        <v>36</v>
      </c>
      <c r="B36" s="530">
        <v>16</v>
      </c>
      <c r="C36" s="331">
        <v>0</v>
      </c>
      <c r="D36" s="530">
        <v>2</v>
      </c>
      <c r="E36" s="530">
        <v>3</v>
      </c>
      <c r="F36" s="530">
        <v>1</v>
      </c>
      <c r="G36" s="530">
        <v>0</v>
      </c>
      <c r="H36" s="530">
        <v>0</v>
      </c>
      <c r="I36" s="530">
        <v>6</v>
      </c>
      <c r="J36" s="530">
        <v>12</v>
      </c>
      <c r="L36" s="530">
        <f t="shared" si="0"/>
        <v>11</v>
      </c>
    </row>
    <row r="37" spans="1:12" ht="51.75" customHeight="1" x14ac:dyDescent="0.25">
      <c r="A37" s="574" t="s">
        <v>143</v>
      </c>
      <c r="B37" s="575"/>
      <c r="C37" s="575"/>
      <c r="D37" s="576"/>
      <c r="E37" s="576"/>
      <c r="F37" s="576"/>
      <c r="G37" s="576"/>
    </row>
  </sheetData>
  <mergeCells count="4">
    <mergeCell ref="B2:C2"/>
    <mergeCell ref="D2:G2"/>
    <mergeCell ref="H2:J2"/>
    <mergeCell ref="A37:G37"/>
  </mergeCells>
  <conditionalFormatting sqref="B4:L36">
    <cfRule type="cellIs" dxfId="1" priority="1" operator="greaterThan">
      <formula>0</formula>
    </cfRule>
  </conditionalFormatting>
  <hyperlinks>
    <hyperlink ref="A37" r:id="rId1" display="Note: Unsuitable accommodation is defined in the The Homeless Persons (Unsuitable Accommodation) (Scotland) Order 2014, found online at:"/>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B2" sqref="B2:L36"/>
    </sheetView>
  </sheetViews>
  <sheetFormatPr defaultRowHeight="15" x14ac:dyDescent="0.25"/>
  <cols>
    <col min="1" max="1" width="22.140625" customWidth="1"/>
    <col min="12" max="12" width="16" customWidth="1"/>
    <col min="257" max="257" width="22.140625" customWidth="1"/>
    <col min="268" max="268" width="16" customWidth="1"/>
    <col min="513" max="513" width="22.140625" customWidth="1"/>
    <col min="524" max="524" width="16" customWidth="1"/>
    <col min="769" max="769" width="22.140625" customWidth="1"/>
    <col min="780" max="780" width="16" customWidth="1"/>
    <col min="1025" max="1025" width="22.140625" customWidth="1"/>
    <col min="1036" max="1036" width="16" customWidth="1"/>
    <col min="1281" max="1281" width="22.140625" customWidth="1"/>
    <col min="1292" max="1292" width="16" customWidth="1"/>
    <col min="1537" max="1537" width="22.140625" customWidth="1"/>
    <col min="1548" max="1548" width="16" customWidth="1"/>
    <col min="1793" max="1793" width="22.140625" customWidth="1"/>
    <col min="1804" max="1804" width="16" customWidth="1"/>
    <col min="2049" max="2049" width="22.140625" customWidth="1"/>
    <col min="2060" max="2060" width="16" customWidth="1"/>
    <col min="2305" max="2305" width="22.140625" customWidth="1"/>
    <col min="2316" max="2316" width="16" customWidth="1"/>
    <col min="2561" max="2561" width="22.140625" customWidth="1"/>
    <col min="2572" max="2572" width="16" customWidth="1"/>
    <col min="2817" max="2817" width="22.140625" customWidth="1"/>
    <col min="2828" max="2828" width="16" customWidth="1"/>
    <col min="3073" max="3073" width="22.140625" customWidth="1"/>
    <col min="3084" max="3084" width="16" customWidth="1"/>
    <col min="3329" max="3329" width="22.140625" customWidth="1"/>
    <col min="3340" max="3340" width="16" customWidth="1"/>
    <col min="3585" max="3585" width="22.140625" customWidth="1"/>
    <col min="3596" max="3596" width="16" customWidth="1"/>
    <col min="3841" max="3841" width="22.140625" customWidth="1"/>
    <col min="3852" max="3852" width="16" customWidth="1"/>
    <col min="4097" max="4097" width="22.140625" customWidth="1"/>
    <col min="4108" max="4108" width="16" customWidth="1"/>
    <col min="4353" max="4353" width="22.140625" customWidth="1"/>
    <col min="4364" max="4364" width="16" customWidth="1"/>
    <col min="4609" max="4609" width="22.140625" customWidth="1"/>
    <col min="4620" max="4620" width="16" customWidth="1"/>
    <col min="4865" max="4865" width="22.140625" customWidth="1"/>
    <col min="4876" max="4876" width="16" customWidth="1"/>
    <col min="5121" max="5121" width="22.140625" customWidth="1"/>
    <col min="5132" max="5132" width="16" customWidth="1"/>
    <col min="5377" max="5377" width="22.140625" customWidth="1"/>
    <col min="5388" max="5388" width="16" customWidth="1"/>
    <col min="5633" max="5633" width="22.140625" customWidth="1"/>
    <col min="5644" max="5644" width="16" customWidth="1"/>
    <col min="5889" max="5889" width="22.140625" customWidth="1"/>
    <col min="5900" max="5900" width="16" customWidth="1"/>
    <col min="6145" max="6145" width="22.140625" customWidth="1"/>
    <col min="6156" max="6156" width="16" customWidth="1"/>
    <col min="6401" max="6401" width="22.140625" customWidth="1"/>
    <col min="6412" max="6412" width="16" customWidth="1"/>
    <col min="6657" max="6657" width="22.140625" customWidth="1"/>
    <col min="6668" max="6668" width="16" customWidth="1"/>
    <col min="6913" max="6913" width="22.140625" customWidth="1"/>
    <col min="6924" max="6924" width="16" customWidth="1"/>
    <col min="7169" max="7169" width="22.140625" customWidth="1"/>
    <col min="7180" max="7180" width="16" customWidth="1"/>
    <col min="7425" max="7425" width="22.140625" customWidth="1"/>
    <col min="7436" max="7436" width="16" customWidth="1"/>
    <col min="7681" max="7681" width="22.140625" customWidth="1"/>
    <col min="7692" max="7692" width="16" customWidth="1"/>
    <col min="7937" max="7937" width="22.140625" customWidth="1"/>
    <col min="7948" max="7948" width="16" customWidth="1"/>
    <col min="8193" max="8193" width="22.140625" customWidth="1"/>
    <col min="8204" max="8204" width="16" customWidth="1"/>
    <col min="8449" max="8449" width="22.140625" customWidth="1"/>
    <col min="8460" max="8460" width="16" customWidth="1"/>
    <col min="8705" max="8705" width="22.140625" customWidth="1"/>
    <col min="8716" max="8716" width="16" customWidth="1"/>
    <col min="8961" max="8961" width="22.140625" customWidth="1"/>
    <col min="8972" max="8972" width="16" customWidth="1"/>
    <col min="9217" max="9217" width="22.140625" customWidth="1"/>
    <col min="9228" max="9228" width="16" customWidth="1"/>
    <col min="9473" max="9473" width="22.140625" customWidth="1"/>
    <col min="9484" max="9484" width="16" customWidth="1"/>
    <col min="9729" max="9729" width="22.140625" customWidth="1"/>
    <col min="9740" max="9740" width="16" customWidth="1"/>
    <col min="9985" max="9985" width="22.140625" customWidth="1"/>
    <col min="9996" max="9996" width="16" customWidth="1"/>
    <col min="10241" max="10241" width="22.140625" customWidth="1"/>
    <col min="10252" max="10252" width="16" customWidth="1"/>
    <col min="10497" max="10497" width="22.140625" customWidth="1"/>
    <col min="10508" max="10508" width="16" customWidth="1"/>
    <col min="10753" max="10753" width="22.140625" customWidth="1"/>
    <col min="10764" max="10764" width="16" customWidth="1"/>
    <col min="11009" max="11009" width="22.140625" customWidth="1"/>
    <col min="11020" max="11020" width="16" customWidth="1"/>
    <col min="11265" max="11265" width="22.140625" customWidth="1"/>
    <col min="11276" max="11276" width="16" customWidth="1"/>
    <col min="11521" max="11521" width="22.140625" customWidth="1"/>
    <col min="11532" max="11532" width="16" customWidth="1"/>
    <col min="11777" max="11777" width="22.140625" customWidth="1"/>
    <col min="11788" max="11788" width="16" customWidth="1"/>
    <col min="12033" max="12033" width="22.140625" customWidth="1"/>
    <col min="12044" max="12044" width="16" customWidth="1"/>
    <col min="12289" max="12289" width="22.140625" customWidth="1"/>
    <col min="12300" max="12300" width="16" customWidth="1"/>
    <col min="12545" max="12545" width="22.140625" customWidth="1"/>
    <col min="12556" max="12556" width="16" customWidth="1"/>
    <col min="12801" max="12801" width="22.140625" customWidth="1"/>
    <col min="12812" max="12812" width="16" customWidth="1"/>
    <col min="13057" max="13057" width="22.140625" customWidth="1"/>
    <col min="13068" max="13068" width="16" customWidth="1"/>
    <col min="13313" max="13313" width="22.140625" customWidth="1"/>
    <col min="13324" max="13324" width="16" customWidth="1"/>
    <col min="13569" max="13569" width="22.140625" customWidth="1"/>
    <col min="13580" max="13580" width="16" customWidth="1"/>
    <col min="13825" max="13825" width="22.140625" customWidth="1"/>
    <col min="13836" max="13836" width="16" customWidth="1"/>
    <col min="14081" max="14081" width="22.140625" customWidth="1"/>
    <col min="14092" max="14092" width="16" customWidth="1"/>
    <col min="14337" max="14337" width="22.140625" customWidth="1"/>
    <col min="14348" max="14348" width="16" customWidth="1"/>
    <col min="14593" max="14593" width="22.140625" customWidth="1"/>
    <col min="14604" max="14604" width="16" customWidth="1"/>
    <col min="14849" max="14849" width="22.140625" customWidth="1"/>
    <col min="14860" max="14860" width="16" customWidth="1"/>
    <col min="15105" max="15105" width="22.140625" customWidth="1"/>
    <col min="15116" max="15116" width="16" customWidth="1"/>
    <col min="15361" max="15361" width="22.140625" customWidth="1"/>
    <col min="15372" max="15372" width="16" customWidth="1"/>
    <col min="15617" max="15617" width="22.140625" customWidth="1"/>
    <col min="15628" max="15628" width="16" customWidth="1"/>
    <col min="15873" max="15873" width="22.140625" customWidth="1"/>
    <col min="15884" max="15884" width="16" customWidth="1"/>
    <col min="16129" max="16129" width="22.140625" customWidth="1"/>
    <col min="16140" max="16140" width="16" customWidth="1"/>
  </cols>
  <sheetData>
    <row r="1" spans="1:13" x14ac:dyDescent="0.25">
      <c r="A1" s="1" t="s">
        <v>144</v>
      </c>
      <c r="E1" s="332"/>
      <c r="F1" s="332"/>
      <c r="G1" s="332"/>
    </row>
    <row r="2" spans="1:13" s="324" customFormat="1" ht="12.75" customHeight="1" x14ac:dyDescent="0.25">
      <c r="A2" s="221"/>
      <c r="B2" s="549">
        <v>2016</v>
      </c>
      <c r="C2" s="551"/>
      <c r="D2" s="549">
        <v>2017</v>
      </c>
      <c r="E2" s="550"/>
      <c r="F2" s="550"/>
      <c r="G2" s="551"/>
      <c r="H2" s="549">
        <v>2018</v>
      </c>
      <c r="I2" s="550"/>
      <c r="J2" s="551"/>
      <c r="L2" s="522" t="s">
        <v>140</v>
      </c>
      <c r="M2" s="326"/>
    </row>
    <row r="3" spans="1:13" s="324" customFormat="1" ht="39.75" customHeight="1" x14ac:dyDescent="0.25">
      <c r="A3" s="327"/>
      <c r="B3" s="271">
        <v>42277</v>
      </c>
      <c r="C3" s="271">
        <v>42369</v>
      </c>
      <c r="D3" s="271">
        <v>42094</v>
      </c>
      <c r="E3" s="271">
        <v>42185</v>
      </c>
      <c r="F3" s="271">
        <v>42277</v>
      </c>
      <c r="G3" s="271">
        <v>42369</v>
      </c>
      <c r="H3" s="271">
        <v>42460</v>
      </c>
      <c r="I3" s="271">
        <v>42551</v>
      </c>
      <c r="J3" s="271">
        <v>42643</v>
      </c>
      <c r="L3" s="523" t="s">
        <v>138</v>
      </c>
      <c r="M3" s="329"/>
    </row>
    <row r="4" spans="1:13" x14ac:dyDescent="0.25">
      <c r="A4" s="262" t="s">
        <v>71</v>
      </c>
      <c r="B4" s="38">
        <v>12</v>
      </c>
      <c r="C4" s="95">
        <v>1</v>
      </c>
      <c r="D4" s="38">
        <v>3</v>
      </c>
      <c r="E4" s="38">
        <v>8</v>
      </c>
      <c r="F4" s="38">
        <v>12</v>
      </c>
      <c r="G4" s="38">
        <v>5</v>
      </c>
      <c r="H4" s="38">
        <v>20</v>
      </c>
      <c r="I4" s="38">
        <v>29</v>
      </c>
      <c r="J4" s="38">
        <v>19</v>
      </c>
      <c r="K4" s="225"/>
      <c r="L4" s="38">
        <f>J4-F4</f>
        <v>7</v>
      </c>
    </row>
    <row r="5" spans="1:13" ht="18" customHeight="1" x14ac:dyDescent="0.25">
      <c r="A5" s="253" t="s">
        <v>5</v>
      </c>
      <c r="B5" s="529">
        <v>0</v>
      </c>
      <c r="C5" s="330">
        <v>0</v>
      </c>
      <c r="D5" s="529">
        <v>0</v>
      </c>
      <c r="E5" s="529">
        <v>0</v>
      </c>
      <c r="F5" s="529">
        <v>0</v>
      </c>
      <c r="G5" s="529">
        <v>0</v>
      </c>
      <c r="H5" s="529">
        <v>0</v>
      </c>
      <c r="I5" s="529">
        <v>0</v>
      </c>
      <c r="J5" s="529">
        <v>0</v>
      </c>
      <c r="K5" s="225"/>
      <c r="L5" s="529">
        <f t="shared" ref="L5:L36" si="0">J5-F5</f>
        <v>0</v>
      </c>
    </row>
    <row r="6" spans="1:13" x14ac:dyDescent="0.25">
      <c r="A6" s="253" t="s">
        <v>6</v>
      </c>
      <c r="B6" s="529">
        <v>0</v>
      </c>
      <c r="C6" s="330">
        <v>0</v>
      </c>
      <c r="D6" s="529">
        <v>0</v>
      </c>
      <c r="E6" s="529">
        <v>0</v>
      </c>
      <c r="F6" s="529">
        <v>0</v>
      </c>
      <c r="G6" s="529">
        <v>0</v>
      </c>
      <c r="H6" s="529">
        <v>0</v>
      </c>
      <c r="I6" s="529">
        <v>0</v>
      </c>
      <c r="J6" s="529">
        <v>0</v>
      </c>
      <c r="K6" s="225"/>
      <c r="L6" s="529">
        <f t="shared" si="0"/>
        <v>0</v>
      </c>
    </row>
    <row r="7" spans="1:13" x14ac:dyDescent="0.25">
      <c r="A7" s="253" t="s">
        <v>7</v>
      </c>
      <c r="B7" s="529">
        <v>2</v>
      </c>
      <c r="C7" s="330">
        <v>0</v>
      </c>
      <c r="D7" s="529">
        <v>0</v>
      </c>
      <c r="E7" s="529">
        <v>0</v>
      </c>
      <c r="F7" s="529">
        <v>0</v>
      </c>
      <c r="G7" s="529">
        <v>0</v>
      </c>
      <c r="H7" s="529">
        <v>0</v>
      </c>
      <c r="I7" s="529">
        <v>0</v>
      </c>
      <c r="J7" s="529">
        <v>0</v>
      </c>
      <c r="K7" s="225"/>
      <c r="L7" s="529">
        <f t="shared" si="0"/>
        <v>0</v>
      </c>
    </row>
    <row r="8" spans="1:13" x14ac:dyDescent="0.25">
      <c r="A8" s="253" t="s">
        <v>8</v>
      </c>
      <c r="B8" s="529">
        <v>0</v>
      </c>
      <c r="C8" s="330">
        <v>0</v>
      </c>
      <c r="D8" s="529">
        <v>0</v>
      </c>
      <c r="E8" s="529">
        <v>0</v>
      </c>
      <c r="F8" s="529">
        <v>0</v>
      </c>
      <c r="G8" s="529">
        <v>0</v>
      </c>
      <c r="H8" s="529">
        <v>0</v>
      </c>
      <c r="I8" s="529">
        <v>0</v>
      </c>
      <c r="J8" s="529">
        <v>0</v>
      </c>
      <c r="K8" s="225"/>
      <c r="L8" s="529">
        <f t="shared" si="0"/>
        <v>0</v>
      </c>
    </row>
    <row r="9" spans="1:13" ht="18" customHeight="1" x14ac:dyDescent="0.25">
      <c r="A9" s="253" t="s">
        <v>9</v>
      </c>
      <c r="B9" s="529">
        <v>0</v>
      </c>
      <c r="C9" s="330">
        <v>0</v>
      </c>
      <c r="D9" s="529">
        <v>0</v>
      </c>
      <c r="E9" s="529">
        <v>0</v>
      </c>
      <c r="F9" s="529">
        <v>0</v>
      </c>
      <c r="G9" s="529">
        <v>0</v>
      </c>
      <c r="H9" s="529">
        <v>0</v>
      </c>
      <c r="I9" s="529">
        <v>0</v>
      </c>
      <c r="J9" s="529">
        <v>0</v>
      </c>
      <c r="K9" s="225"/>
      <c r="L9" s="529">
        <f t="shared" si="0"/>
        <v>0</v>
      </c>
    </row>
    <row r="10" spans="1:13" x14ac:dyDescent="0.25">
      <c r="A10" s="253" t="s">
        <v>10</v>
      </c>
      <c r="B10" s="529">
        <v>0</v>
      </c>
      <c r="C10" s="330">
        <v>0</v>
      </c>
      <c r="D10" s="529">
        <v>0</v>
      </c>
      <c r="E10" s="529">
        <v>0</v>
      </c>
      <c r="F10" s="529">
        <v>0</v>
      </c>
      <c r="G10" s="529">
        <v>0</v>
      </c>
      <c r="H10" s="529">
        <v>0</v>
      </c>
      <c r="I10" s="529">
        <v>0</v>
      </c>
      <c r="J10" s="529">
        <v>0</v>
      </c>
      <c r="K10" s="225"/>
      <c r="L10" s="529">
        <f t="shared" si="0"/>
        <v>0</v>
      </c>
    </row>
    <row r="11" spans="1:13" x14ac:dyDescent="0.25">
      <c r="A11" s="253" t="s">
        <v>11</v>
      </c>
      <c r="B11" s="529">
        <v>0</v>
      </c>
      <c r="C11" s="330">
        <v>0</v>
      </c>
      <c r="D11" s="529">
        <v>0</v>
      </c>
      <c r="E11" s="529">
        <v>0</v>
      </c>
      <c r="F11" s="529">
        <v>0</v>
      </c>
      <c r="G11" s="529">
        <v>0</v>
      </c>
      <c r="H11" s="529">
        <v>0</v>
      </c>
      <c r="I11" s="529">
        <v>0</v>
      </c>
      <c r="J11" s="529">
        <v>0</v>
      </c>
      <c r="K11" s="225"/>
      <c r="L11" s="529">
        <f t="shared" si="0"/>
        <v>0</v>
      </c>
    </row>
    <row r="12" spans="1:13" x14ac:dyDescent="0.25">
      <c r="A12" s="253" t="s">
        <v>12</v>
      </c>
      <c r="B12" s="529">
        <v>0</v>
      </c>
      <c r="C12" s="330">
        <v>0</v>
      </c>
      <c r="D12" s="529">
        <v>0</v>
      </c>
      <c r="E12" s="529">
        <v>0</v>
      </c>
      <c r="F12" s="529">
        <v>0</v>
      </c>
      <c r="G12" s="529">
        <v>0</v>
      </c>
      <c r="H12" s="529">
        <v>0</v>
      </c>
      <c r="I12" s="529">
        <v>0</v>
      </c>
      <c r="J12" s="529">
        <v>0</v>
      </c>
      <c r="K12" s="225"/>
      <c r="L12" s="529">
        <f t="shared" si="0"/>
        <v>0</v>
      </c>
    </row>
    <row r="13" spans="1:13" ht="18" customHeight="1" x14ac:dyDescent="0.25">
      <c r="A13" s="253" t="s">
        <v>13</v>
      </c>
      <c r="B13" s="529">
        <v>0</v>
      </c>
      <c r="C13" s="330">
        <v>1</v>
      </c>
      <c r="D13" s="529">
        <v>2</v>
      </c>
      <c r="E13" s="529">
        <v>0</v>
      </c>
      <c r="F13" s="529">
        <v>0</v>
      </c>
      <c r="G13" s="529">
        <v>1</v>
      </c>
      <c r="H13" s="529">
        <v>0</v>
      </c>
      <c r="I13" s="529">
        <v>0</v>
      </c>
      <c r="J13" s="529">
        <v>1</v>
      </c>
      <c r="K13" s="225"/>
      <c r="L13" s="529">
        <f t="shared" si="0"/>
        <v>1</v>
      </c>
    </row>
    <row r="14" spans="1:13" x14ac:dyDescent="0.25">
      <c r="A14" s="253" t="s">
        <v>14</v>
      </c>
      <c r="B14" s="529">
        <v>0</v>
      </c>
      <c r="C14" s="330">
        <v>0</v>
      </c>
      <c r="D14" s="529">
        <v>1</v>
      </c>
      <c r="E14" s="529">
        <v>0</v>
      </c>
      <c r="F14" s="529">
        <v>1</v>
      </c>
      <c r="G14" s="529">
        <v>0</v>
      </c>
      <c r="H14" s="529">
        <v>0</v>
      </c>
      <c r="I14" s="529">
        <v>0</v>
      </c>
      <c r="J14" s="529">
        <v>0</v>
      </c>
      <c r="K14" s="225"/>
      <c r="L14" s="529">
        <f t="shared" si="0"/>
        <v>-1</v>
      </c>
    </row>
    <row r="15" spans="1:13" x14ac:dyDescent="0.25">
      <c r="A15" s="253" t="s">
        <v>15</v>
      </c>
      <c r="B15" s="529">
        <v>0</v>
      </c>
      <c r="C15" s="330">
        <v>0</v>
      </c>
      <c r="D15" s="529">
        <v>0</v>
      </c>
      <c r="E15" s="529">
        <v>0</v>
      </c>
      <c r="F15" s="529">
        <v>0</v>
      </c>
      <c r="G15" s="529">
        <v>0</v>
      </c>
      <c r="H15" s="529">
        <v>0</v>
      </c>
      <c r="I15" s="529">
        <v>0</v>
      </c>
      <c r="J15" s="529">
        <v>0</v>
      </c>
      <c r="K15" s="225"/>
      <c r="L15" s="529">
        <f t="shared" si="0"/>
        <v>0</v>
      </c>
    </row>
    <row r="16" spans="1:13" x14ac:dyDescent="0.25">
      <c r="A16" s="253" t="s">
        <v>16</v>
      </c>
      <c r="B16" s="529">
        <v>0</v>
      </c>
      <c r="C16" s="330">
        <v>0</v>
      </c>
      <c r="D16" s="529">
        <v>0</v>
      </c>
      <c r="E16" s="529">
        <v>8</v>
      </c>
      <c r="F16" s="529">
        <v>11</v>
      </c>
      <c r="G16" s="529">
        <v>4</v>
      </c>
      <c r="H16" s="529">
        <v>19</v>
      </c>
      <c r="I16" s="529">
        <v>27</v>
      </c>
      <c r="J16" s="529">
        <v>13</v>
      </c>
      <c r="K16" s="225"/>
      <c r="L16" s="529">
        <f t="shared" si="0"/>
        <v>2</v>
      </c>
    </row>
    <row r="17" spans="1:12" ht="18" customHeight="1" x14ac:dyDescent="0.25">
      <c r="A17" s="253" t="s">
        <v>17</v>
      </c>
      <c r="B17" s="529">
        <v>0</v>
      </c>
      <c r="C17" s="330">
        <v>0</v>
      </c>
      <c r="D17" s="529">
        <v>0</v>
      </c>
      <c r="E17" s="529">
        <v>0</v>
      </c>
      <c r="F17" s="529">
        <v>0</v>
      </c>
      <c r="G17" s="529">
        <v>0</v>
      </c>
      <c r="H17" s="529">
        <v>0</v>
      </c>
      <c r="I17" s="529">
        <v>0</v>
      </c>
      <c r="J17" s="529">
        <v>0</v>
      </c>
      <c r="K17" s="225"/>
      <c r="L17" s="529">
        <f t="shared" si="0"/>
        <v>0</v>
      </c>
    </row>
    <row r="18" spans="1:12" x14ac:dyDescent="0.25">
      <c r="A18" s="253" t="s">
        <v>18</v>
      </c>
      <c r="B18" s="529">
        <v>0</v>
      </c>
      <c r="C18" s="330">
        <v>0</v>
      </c>
      <c r="D18" s="529">
        <v>0</v>
      </c>
      <c r="E18" s="529">
        <v>0</v>
      </c>
      <c r="F18" s="529">
        <v>0</v>
      </c>
      <c r="G18" s="529">
        <v>0</v>
      </c>
      <c r="H18" s="529">
        <v>0</v>
      </c>
      <c r="I18" s="529">
        <v>0</v>
      </c>
      <c r="J18" s="529">
        <v>0</v>
      </c>
      <c r="K18" s="225"/>
      <c r="L18" s="529">
        <f t="shared" si="0"/>
        <v>0</v>
      </c>
    </row>
    <row r="19" spans="1:12" x14ac:dyDescent="0.25">
      <c r="A19" s="253" t="s">
        <v>19</v>
      </c>
      <c r="B19" s="529">
        <v>0</v>
      </c>
      <c r="C19" s="330">
        <v>0</v>
      </c>
      <c r="D19" s="529">
        <v>0</v>
      </c>
      <c r="E19" s="529">
        <v>0</v>
      </c>
      <c r="F19" s="529">
        <v>0</v>
      </c>
      <c r="G19" s="529">
        <v>0</v>
      </c>
      <c r="H19" s="529">
        <v>0</v>
      </c>
      <c r="I19" s="529">
        <v>0</v>
      </c>
      <c r="J19" s="529">
        <v>0</v>
      </c>
      <c r="K19" s="225"/>
      <c r="L19" s="529">
        <f>J19-F19</f>
        <v>0</v>
      </c>
    </row>
    <row r="20" spans="1:12" x14ac:dyDescent="0.25">
      <c r="A20" s="253" t="s">
        <v>20</v>
      </c>
      <c r="B20" s="529">
        <v>0</v>
      </c>
      <c r="C20" s="330">
        <v>0</v>
      </c>
      <c r="D20" s="529">
        <v>0</v>
      </c>
      <c r="E20" s="529">
        <v>0</v>
      </c>
      <c r="F20" s="529">
        <v>0</v>
      </c>
      <c r="G20" s="529">
        <v>0</v>
      </c>
      <c r="H20" s="529">
        <v>0</v>
      </c>
      <c r="I20" s="529">
        <v>0</v>
      </c>
      <c r="J20" s="529">
        <v>0</v>
      </c>
      <c r="K20" s="225"/>
      <c r="L20" s="529">
        <f t="shared" si="0"/>
        <v>0</v>
      </c>
    </row>
    <row r="21" spans="1:12" ht="18" customHeight="1" x14ac:dyDescent="0.25">
      <c r="A21" s="253" t="s">
        <v>21</v>
      </c>
      <c r="B21" s="529">
        <v>0</v>
      </c>
      <c r="C21" s="330">
        <v>0</v>
      </c>
      <c r="D21" s="529">
        <v>0</v>
      </c>
      <c r="E21" s="529">
        <v>0</v>
      </c>
      <c r="F21" s="529">
        <v>0</v>
      </c>
      <c r="G21" s="529">
        <v>0</v>
      </c>
      <c r="H21" s="529">
        <v>0</v>
      </c>
      <c r="I21" s="529">
        <v>0</v>
      </c>
      <c r="J21" s="529">
        <v>0</v>
      </c>
      <c r="K21" s="225"/>
      <c r="L21" s="529">
        <f t="shared" si="0"/>
        <v>0</v>
      </c>
    </row>
    <row r="22" spans="1:12" x14ac:dyDescent="0.25">
      <c r="A22" s="253" t="s">
        <v>22</v>
      </c>
      <c r="B22" s="529">
        <v>0</v>
      </c>
      <c r="C22" s="330">
        <v>0</v>
      </c>
      <c r="D22" s="529">
        <v>0</v>
      </c>
      <c r="E22" s="529">
        <v>0</v>
      </c>
      <c r="F22" s="529">
        <v>0</v>
      </c>
      <c r="G22" s="529">
        <v>0</v>
      </c>
      <c r="H22" s="529">
        <v>0</v>
      </c>
      <c r="I22" s="529">
        <v>0</v>
      </c>
      <c r="J22" s="529">
        <v>0</v>
      </c>
      <c r="K22" s="225"/>
      <c r="L22" s="529">
        <f t="shared" si="0"/>
        <v>0</v>
      </c>
    </row>
    <row r="23" spans="1:12" x14ac:dyDescent="0.25">
      <c r="A23" s="253" t="s">
        <v>23</v>
      </c>
      <c r="B23" s="529">
        <v>0</v>
      </c>
      <c r="C23" s="330">
        <v>0</v>
      </c>
      <c r="D23" s="529">
        <v>0</v>
      </c>
      <c r="E23" s="529">
        <v>0</v>
      </c>
      <c r="F23" s="529">
        <v>0</v>
      </c>
      <c r="G23" s="529">
        <v>0</v>
      </c>
      <c r="H23" s="529">
        <v>1</v>
      </c>
      <c r="I23" s="529">
        <v>0</v>
      </c>
      <c r="J23" s="529">
        <v>0</v>
      </c>
      <c r="K23" s="225"/>
      <c r="L23" s="529">
        <f t="shared" si="0"/>
        <v>0</v>
      </c>
    </row>
    <row r="24" spans="1:12" x14ac:dyDescent="0.25">
      <c r="A24" s="253" t="s">
        <v>24</v>
      </c>
      <c r="B24" s="529">
        <v>0</v>
      </c>
      <c r="C24" s="330">
        <v>0</v>
      </c>
      <c r="D24" s="529">
        <v>0</v>
      </c>
      <c r="E24" s="529">
        <v>0</v>
      </c>
      <c r="F24" s="529">
        <v>0</v>
      </c>
      <c r="G24" s="529">
        <v>0</v>
      </c>
      <c r="H24" s="529">
        <v>0</v>
      </c>
      <c r="I24" s="529">
        <v>0</v>
      </c>
      <c r="J24" s="529">
        <v>0</v>
      </c>
      <c r="K24" s="225"/>
      <c r="L24" s="529">
        <f t="shared" si="0"/>
        <v>0</v>
      </c>
    </row>
    <row r="25" spans="1:12" ht="18" customHeight="1" x14ac:dyDescent="0.25">
      <c r="A25" s="253" t="s">
        <v>25</v>
      </c>
      <c r="B25" s="529">
        <v>0</v>
      </c>
      <c r="C25" s="330">
        <v>0</v>
      </c>
      <c r="D25" s="529">
        <v>0</v>
      </c>
      <c r="E25" s="529">
        <v>0</v>
      </c>
      <c r="F25" s="529">
        <v>0</v>
      </c>
      <c r="G25" s="529">
        <v>0</v>
      </c>
      <c r="H25" s="529">
        <v>0</v>
      </c>
      <c r="I25" s="529">
        <v>0</v>
      </c>
      <c r="J25" s="529">
        <v>0</v>
      </c>
      <c r="K25" s="225"/>
      <c r="L25" s="529">
        <f t="shared" si="0"/>
        <v>0</v>
      </c>
    </row>
    <row r="26" spans="1:12" x14ac:dyDescent="0.25">
      <c r="A26" s="253" t="s">
        <v>26</v>
      </c>
      <c r="B26" s="529">
        <v>0</v>
      </c>
      <c r="C26" s="330">
        <v>0</v>
      </c>
      <c r="D26" s="529">
        <v>0</v>
      </c>
      <c r="E26" s="529">
        <v>0</v>
      </c>
      <c r="F26" s="529">
        <v>0</v>
      </c>
      <c r="G26" s="529">
        <v>0</v>
      </c>
      <c r="H26" s="529">
        <v>0</v>
      </c>
      <c r="I26" s="529">
        <v>0</v>
      </c>
      <c r="J26" s="529">
        <v>0</v>
      </c>
      <c r="K26" s="225"/>
      <c r="L26" s="529">
        <f t="shared" si="0"/>
        <v>0</v>
      </c>
    </row>
    <row r="27" spans="1:12" x14ac:dyDescent="0.25">
      <c r="A27" s="253" t="s">
        <v>27</v>
      </c>
      <c r="B27" s="529">
        <v>0</v>
      </c>
      <c r="C27" s="330">
        <v>0</v>
      </c>
      <c r="D27" s="529">
        <v>0</v>
      </c>
      <c r="E27" s="529">
        <v>0</v>
      </c>
      <c r="F27" s="529">
        <v>0</v>
      </c>
      <c r="G27" s="529">
        <v>0</v>
      </c>
      <c r="H27" s="529">
        <v>0</v>
      </c>
      <c r="I27" s="529">
        <v>0</v>
      </c>
      <c r="J27" s="529">
        <v>0</v>
      </c>
      <c r="K27" s="225"/>
      <c r="L27" s="529">
        <f t="shared" si="0"/>
        <v>0</v>
      </c>
    </row>
    <row r="28" spans="1:12" x14ac:dyDescent="0.25">
      <c r="A28" s="253" t="s">
        <v>28</v>
      </c>
      <c r="B28" s="529">
        <v>0</v>
      </c>
      <c r="C28" s="330">
        <v>0</v>
      </c>
      <c r="D28" s="529">
        <v>0</v>
      </c>
      <c r="E28" s="529">
        <v>0</v>
      </c>
      <c r="F28" s="529">
        <v>0</v>
      </c>
      <c r="G28" s="529">
        <v>0</v>
      </c>
      <c r="H28" s="529">
        <v>0</v>
      </c>
      <c r="I28" s="529">
        <v>0</v>
      </c>
      <c r="J28" s="529">
        <v>0</v>
      </c>
      <c r="K28" s="225"/>
      <c r="L28" s="529">
        <f t="shared" si="0"/>
        <v>0</v>
      </c>
    </row>
    <row r="29" spans="1:12" ht="18" customHeight="1" x14ac:dyDescent="0.25">
      <c r="A29" s="253" t="s">
        <v>29</v>
      </c>
      <c r="B29" s="529">
        <v>0</v>
      </c>
      <c r="C29" s="330">
        <v>0</v>
      </c>
      <c r="D29" s="529">
        <v>0</v>
      </c>
      <c r="E29" s="529">
        <v>0</v>
      </c>
      <c r="F29" s="529">
        <v>0</v>
      </c>
      <c r="G29" s="529">
        <v>0</v>
      </c>
      <c r="H29" s="529">
        <v>0</v>
      </c>
      <c r="I29" s="529">
        <v>0</v>
      </c>
      <c r="J29" s="529">
        <v>0</v>
      </c>
      <c r="K29" s="225"/>
      <c r="L29" s="529">
        <f t="shared" si="0"/>
        <v>0</v>
      </c>
    </row>
    <row r="30" spans="1:12" x14ac:dyDescent="0.25">
      <c r="A30" s="253" t="s">
        <v>30</v>
      </c>
      <c r="B30" s="529">
        <v>0</v>
      </c>
      <c r="C30" s="330">
        <v>0</v>
      </c>
      <c r="D30" s="529">
        <v>0</v>
      </c>
      <c r="E30" s="529">
        <v>0</v>
      </c>
      <c r="F30" s="529">
        <v>0</v>
      </c>
      <c r="G30" s="529">
        <v>0</v>
      </c>
      <c r="H30" s="529">
        <v>0</v>
      </c>
      <c r="I30" s="529">
        <v>0</v>
      </c>
      <c r="J30" s="529">
        <v>0</v>
      </c>
      <c r="K30" s="225"/>
      <c r="L30" s="529">
        <f t="shared" si="0"/>
        <v>0</v>
      </c>
    </row>
    <row r="31" spans="1:12" x14ac:dyDescent="0.25">
      <c r="A31" s="253" t="s">
        <v>31</v>
      </c>
      <c r="B31" s="529">
        <v>0</v>
      </c>
      <c r="C31" s="330">
        <v>0</v>
      </c>
      <c r="D31" s="529">
        <v>0</v>
      </c>
      <c r="E31" s="529">
        <v>0</v>
      </c>
      <c r="F31" s="529">
        <v>0</v>
      </c>
      <c r="G31" s="529">
        <v>0</v>
      </c>
      <c r="H31" s="529">
        <v>0</v>
      </c>
      <c r="I31" s="529">
        <v>0</v>
      </c>
      <c r="J31" s="529">
        <v>0</v>
      </c>
      <c r="K31" s="225"/>
      <c r="L31" s="529">
        <f t="shared" si="0"/>
        <v>0</v>
      </c>
    </row>
    <row r="32" spans="1:12" x14ac:dyDescent="0.25">
      <c r="A32" s="253" t="s">
        <v>32</v>
      </c>
      <c r="B32" s="529">
        <v>0</v>
      </c>
      <c r="C32" s="330">
        <v>0</v>
      </c>
      <c r="D32" s="529">
        <v>0</v>
      </c>
      <c r="E32" s="529">
        <v>0</v>
      </c>
      <c r="F32" s="529">
        <v>0</v>
      </c>
      <c r="G32" s="529">
        <v>0</v>
      </c>
      <c r="H32" s="529">
        <v>0</v>
      </c>
      <c r="I32" s="529">
        <v>0</v>
      </c>
      <c r="J32" s="529">
        <v>0</v>
      </c>
      <c r="K32" s="225"/>
      <c r="L32" s="529">
        <f t="shared" si="0"/>
        <v>0</v>
      </c>
    </row>
    <row r="33" spans="1:12" ht="18" customHeight="1" x14ac:dyDescent="0.25">
      <c r="A33" s="253" t="s">
        <v>33</v>
      </c>
      <c r="B33" s="529">
        <v>0</v>
      </c>
      <c r="C33" s="330">
        <v>0</v>
      </c>
      <c r="D33" s="529">
        <v>0</v>
      </c>
      <c r="E33" s="529">
        <v>0</v>
      </c>
      <c r="F33" s="529">
        <v>0</v>
      </c>
      <c r="G33" s="529">
        <v>0</v>
      </c>
      <c r="H33" s="529">
        <v>0</v>
      </c>
      <c r="I33" s="529">
        <v>0</v>
      </c>
      <c r="J33" s="529">
        <v>1</v>
      </c>
      <c r="K33" s="225"/>
      <c r="L33" s="529">
        <f t="shared" si="0"/>
        <v>1</v>
      </c>
    </row>
    <row r="34" spans="1:12" x14ac:dyDescent="0.25">
      <c r="A34" s="253" t="s">
        <v>34</v>
      </c>
      <c r="B34" s="529">
        <v>0</v>
      </c>
      <c r="C34" s="330">
        <v>0</v>
      </c>
      <c r="D34" s="529">
        <v>0</v>
      </c>
      <c r="E34" s="529">
        <v>0</v>
      </c>
      <c r="F34" s="529">
        <v>0</v>
      </c>
      <c r="G34" s="529">
        <v>0</v>
      </c>
      <c r="H34" s="529">
        <v>0</v>
      </c>
      <c r="I34" s="529">
        <v>0</v>
      </c>
      <c r="J34" s="529">
        <v>0</v>
      </c>
      <c r="K34" s="225"/>
      <c r="L34" s="529">
        <f t="shared" si="0"/>
        <v>0</v>
      </c>
    </row>
    <row r="35" spans="1:12" x14ac:dyDescent="0.25">
      <c r="A35" s="253" t="s">
        <v>35</v>
      </c>
      <c r="B35" s="529">
        <v>0</v>
      </c>
      <c r="C35" s="330">
        <v>0</v>
      </c>
      <c r="D35" s="529">
        <v>0</v>
      </c>
      <c r="E35" s="529">
        <v>0</v>
      </c>
      <c r="F35" s="529">
        <v>0</v>
      </c>
      <c r="G35" s="529">
        <v>0</v>
      </c>
      <c r="H35" s="529">
        <v>0</v>
      </c>
      <c r="I35" s="529">
        <v>0</v>
      </c>
      <c r="J35" s="529">
        <v>0</v>
      </c>
      <c r="K35" s="225"/>
      <c r="L35" s="529">
        <f t="shared" si="0"/>
        <v>0</v>
      </c>
    </row>
    <row r="36" spans="1:12" x14ac:dyDescent="0.25">
      <c r="A36" s="266" t="s">
        <v>36</v>
      </c>
      <c r="B36" s="530">
        <v>10</v>
      </c>
      <c r="C36" s="331">
        <v>0</v>
      </c>
      <c r="D36" s="530">
        <v>0</v>
      </c>
      <c r="E36" s="530">
        <v>0</v>
      </c>
      <c r="F36" s="530">
        <v>0</v>
      </c>
      <c r="G36" s="530">
        <v>0</v>
      </c>
      <c r="H36" s="530">
        <v>0</v>
      </c>
      <c r="I36" s="530">
        <v>2</v>
      </c>
      <c r="J36" s="530">
        <v>4</v>
      </c>
      <c r="K36" s="225"/>
      <c r="L36" s="530">
        <f t="shared" si="0"/>
        <v>4</v>
      </c>
    </row>
    <row r="37" spans="1:12" s="225" customFormat="1" ht="42" customHeight="1" x14ac:dyDescent="0.25">
      <c r="A37" s="576" t="s">
        <v>143</v>
      </c>
      <c r="B37" s="576"/>
      <c r="C37" s="576"/>
      <c r="D37" s="576"/>
      <c r="E37" s="576"/>
      <c r="F37" s="576"/>
      <c r="G37" s="576"/>
    </row>
  </sheetData>
  <mergeCells count="4">
    <mergeCell ref="D2:G2"/>
    <mergeCell ref="H2:J2"/>
    <mergeCell ref="A37:G37"/>
    <mergeCell ref="B2:C2"/>
  </mergeCells>
  <conditionalFormatting sqref="B4:L36">
    <cfRule type="cellIs" dxfId="0" priority="1" operator="greaterThan">
      <formula>0</formula>
    </cfRule>
  </conditionalFormatting>
  <hyperlinks>
    <hyperlink ref="A37" r:id="rId1" display="Note: Unsuitable accommodation is defined in the The Homeless Persons (Unsuitable Accommodation) (Scotland) Order 2014, found online at:"/>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13" workbookViewId="0">
      <selection activeCell="A43" sqref="A43"/>
    </sheetView>
  </sheetViews>
  <sheetFormatPr defaultColWidth="8.85546875" defaultRowHeight="15" x14ac:dyDescent="0.25"/>
  <cols>
    <col min="1" max="1" width="22.42578125" customWidth="1"/>
    <col min="2" max="2" width="23.42578125" customWidth="1"/>
    <col min="3" max="3" width="25.42578125" customWidth="1"/>
    <col min="5" max="5" width="10.85546875" customWidth="1"/>
    <col min="257" max="257" width="22.42578125" customWidth="1"/>
    <col min="258" max="258" width="23.42578125" customWidth="1"/>
    <col min="259" max="259" width="25.42578125" customWidth="1"/>
    <col min="513" max="513" width="22.42578125" customWidth="1"/>
    <col min="514" max="514" width="23.42578125" customWidth="1"/>
    <col min="515" max="515" width="25.42578125" customWidth="1"/>
    <col min="769" max="769" width="22.42578125" customWidth="1"/>
    <col min="770" max="770" width="23.42578125" customWidth="1"/>
    <col min="771" max="771" width="25.42578125" customWidth="1"/>
    <col min="1025" max="1025" width="22.42578125" customWidth="1"/>
    <col min="1026" max="1026" width="23.42578125" customWidth="1"/>
    <col min="1027" max="1027" width="25.42578125" customWidth="1"/>
    <col min="1281" max="1281" width="22.42578125" customWidth="1"/>
    <col min="1282" max="1282" width="23.42578125" customWidth="1"/>
    <col min="1283" max="1283" width="25.42578125" customWidth="1"/>
    <col min="1537" max="1537" width="22.42578125" customWidth="1"/>
    <col min="1538" max="1538" width="23.42578125" customWidth="1"/>
    <col min="1539" max="1539" width="25.42578125" customWidth="1"/>
    <col min="1793" max="1793" width="22.42578125" customWidth="1"/>
    <col min="1794" max="1794" width="23.42578125" customWidth="1"/>
    <col min="1795" max="1795" width="25.42578125" customWidth="1"/>
    <col min="2049" max="2049" width="22.42578125" customWidth="1"/>
    <col min="2050" max="2050" width="23.42578125" customWidth="1"/>
    <col min="2051" max="2051" width="25.42578125" customWidth="1"/>
    <col min="2305" max="2305" width="22.42578125" customWidth="1"/>
    <col min="2306" max="2306" width="23.42578125" customWidth="1"/>
    <col min="2307" max="2307" width="25.42578125" customWidth="1"/>
    <col min="2561" max="2561" width="22.42578125" customWidth="1"/>
    <col min="2562" max="2562" width="23.42578125" customWidth="1"/>
    <col min="2563" max="2563" width="25.42578125" customWidth="1"/>
    <col min="2817" max="2817" width="22.42578125" customWidth="1"/>
    <col min="2818" max="2818" width="23.42578125" customWidth="1"/>
    <col min="2819" max="2819" width="25.42578125" customWidth="1"/>
    <col min="3073" max="3073" width="22.42578125" customWidth="1"/>
    <col min="3074" max="3074" width="23.42578125" customWidth="1"/>
    <col min="3075" max="3075" width="25.42578125" customWidth="1"/>
    <col min="3329" max="3329" width="22.42578125" customWidth="1"/>
    <col min="3330" max="3330" width="23.42578125" customWidth="1"/>
    <col min="3331" max="3331" width="25.42578125" customWidth="1"/>
    <col min="3585" max="3585" width="22.42578125" customWidth="1"/>
    <col min="3586" max="3586" width="23.42578125" customWidth="1"/>
    <col min="3587" max="3587" width="25.42578125" customWidth="1"/>
    <col min="3841" max="3841" width="22.42578125" customWidth="1"/>
    <col min="3842" max="3842" width="23.42578125" customWidth="1"/>
    <col min="3843" max="3843" width="25.42578125" customWidth="1"/>
    <col min="4097" max="4097" width="22.42578125" customWidth="1"/>
    <col min="4098" max="4098" width="23.42578125" customWidth="1"/>
    <col min="4099" max="4099" width="25.42578125" customWidth="1"/>
    <col min="4353" max="4353" width="22.42578125" customWidth="1"/>
    <col min="4354" max="4354" width="23.42578125" customWidth="1"/>
    <col min="4355" max="4355" width="25.42578125" customWidth="1"/>
    <col min="4609" max="4609" width="22.42578125" customWidth="1"/>
    <col min="4610" max="4610" width="23.42578125" customWidth="1"/>
    <col min="4611" max="4611" width="25.42578125" customWidth="1"/>
    <col min="4865" max="4865" width="22.42578125" customWidth="1"/>
    <col min="4866" max="4866" width="23.42578125" customWidth="1"/>
    <col min="4867" max="4867" width="25.42578125" customWidth="1"/>
    <col min="5121" max="5121" width="22.42578125" customWidth="1"/>
    <col min="5122" max="5122" width="23.42578125" customWidth="1"/>
    <col min="5123" max="5123" width="25.42578125" customWidth="1"/>
    <col min="5377" max="5377" width="22.42578125" customWidth="1"/>
    <col min="5378" max="5378" width="23.42578125" customWidth="1"/>
    <col min="5379" max="5379" width="25.42578125" customWidth="1"/>
    <col min="5633" max="5633" width="22.42578125" customWidth="1"/>
    <col min="5634" max="5634" width="23.42578125" customWidth="1"/>
    <col min="5635" max="5635" width="25.42578125" customWidth="1"/>
    <col min="5889" max="5889" width="22.42578125" customWidth="1"/>
    <col min="5890" max="5890" width="23.42578125" customWidth="1"/>
    <col min="5891" max="5891" width="25.42578125" customWidth="1"/>
    <col min="6145" max="6145" width="22.42578125" customWidth="1"/>
    <col min="6146" max="6146" width="23.42578125" customWidth="1"/>
    <col min="6147" max="6147" width="25.42578125" customWidth="1"/>
    <col min="6401" max="6401" width="22.42578125" customWidth="1"/>
    <col min="6402" max="6402" width="23.42578125" customWidth="1"/>
    <col min="6403" max="6403" width="25.42578125" customWidth="1"/>
    <col min="6657" max="6657" width="22.42578125" customWidth="1"/>
    <col min="6658" max="6658" width="23.42578125" customWidth="1"/>
    <col min="6659" max="6659" width="25.42578125" customWidth="1"/>
    <col min="6913" max="6913" width="22.42578125" customWidth="1"/>
    <col min="6914" max="6914" width="23.42578125" customWidth="1"/>
    <col min="6915" max="6915" width="25.42578125" customWidth="1"/>
    <col min="7169" max="7169" width="22.42578125" customWidth="1"/>
    <col min="7170" max="7170" width="23.42578125" customWidth="1"/>
    <col min="7171" max="7171" width="25.42578125" customWidth="1"/>
    <col min="7425" max="7425" width="22.42578125" customWidth="1"/>
    <col min="7426" max="7426" width="23.42578125" customWidth="1"/>
    <col min="7427" max="7427" width="25.42578125" customWidth="1"/>
    <col min="7681" max="7681" width="22.42578125" customWidth="1"/>
    <col min="7682" max="7682" width="23.42578125" customWidth="1"/>
    <col min="7683" max="7683" width="25.42578125" customWidth="1"/>
    <col min="7937" max="7937" width="22.42578125" customWidth="1"/>
    <col min="7938" max="7938" width="23.42578125" customWidth="1"/>
    <col min="7939" max="7939" width="25.42578125" customWidth="1"/>
    <col min="8193" max="8193" width="22.42578125" customWidth="1"/>
    <col min="8194" max="8194" width="23.42578125" customWidth="1"/>
    <col min="8195" max="8195" width="25.42578125" customWidth="1"/>
    <col min="8449" max="8449" width="22.42578125" customWidth="1"/>
    <col min="8450" max="8450" width="23.42578125" customWidth="1"/>
    <col min="8451" max="8451" width="25.42578125" customWidth="1"/>
    <col min="8705" max="8705" width="22.42578125" customWidth="1"/>
    <col min="8706" max="8706" width="23.42578125" customWidth="1"/>
    <col min="8707" max="8707" width="25.42578125" customWidth="1"/>
    <col min="8961" max="8961" width="22.42578125" customWidth="1"/>
    <col min="8962" max="8962" width="23.42578125" customWidth="1"/>
    <col min="8963" max="8963" width="25.42578125" customWidth="1"/>
    <col min="9217" max="9217" width="22.42578125" customWidth="1"/>
    <col min="9218" max="9218" width="23.42578125" customWidth="1"/>
    <col min="9219" max="9219" width="25.42578125" customWidth="1"/>
    <col min="9473" max="9473" width="22.42578125" customWidth="1"/>
    <col min="9474" max="9474" width="23.42578125" customWidth="1"/>
    <col min="9475" max="9475" width="25.42578125" customWidth="1"/>
    <col min="9729" max="9729" width="22.42578125" customWidth="1"/>
    <col min="9730" max="9730" width="23.42578125" customWidth="1"/>
    <col min="9731" max="9731" width="25.42578125" customWidth="1"/>
    <col min="9985" max="9985" width="22.42578125" customWidth="1"/>
    <col min="9986" max="9986" width="23.42578125" customWidth="1"/>
    <col min="9987" max="9987" width="25.42578125" customWidth="1"/>
    <col min="10241" max="10241" width="22.42578125" customWidth="1"/>
    <col min="10242" max="10242" width="23.42578125" customWidth="1"/>
    <col min="10243" max="10243" width="25.42578125" customWidth="1"/>
    <col min="10497" max="10497" width="22.42578125" customWidth="1"/>
    <col min="10498" max="10498" width="23.42578125" customWidth="1"/>
    <col min="10499" max="10499" width="25.42578125" customWidth="1"/>
    <col min="10753" max="10753" width="22.42578125" customWidth="1"/>
    <col min="10754" max="10754" width="23.42578125" customWidth="1"/>
    <col min="10755" max="10755" width="25.42578125" customWidth="1"/>
    <col min="11009" max="11009" width="22.42578125" customWidth="1"/>
    <col min="11010" max="11010" width="23.42578125" customWidth="1"/>
    <col min="11011" max="11011" width="25.42578125" customWidth="1"/>
    <col min="11265" max="11265" width="22.42578125" customWidth="1"/>
    <col min="11266" max="11266" width="23.42578125" customWidth="1"/>
    <col min="11267" max="11267" width="25.42578125" customWidth="1"/>
    <col min="11521" max="11521" width="22.42578125" customWidth="1"/>
    <col min="11522" max="11522" width="23.42578125" customWidth="1"/>
    <col min="11523" max="11523" width="25.42578125" customWidth="1"/>
    <col min="11777" max="11777" width="22.42578125" customWidth="1"/>
    <col min="11778" max="11778" width="23.42578125" customWidth="1"/>
    <col min="11779" max="11779" width="25.42578125" customWidth="1"/>
    <col min="12033" max="12033" width="22.42578125" customWidth="1"/>
    <col min="12034" max="12034" width="23.42578125" customWidth="1"/>
    <col min="12035" max="12035" width="25.42578125" customWidth="1"/>
    <col min="12289" max="12289" width="22.42578125" customWidth="1"/>
    <col min="12290" max="12290" width="23.42578125" customWidth="1"/>
    <col min="12291" max="12291" width="25.42578125" customWidth="1"/>
    <col min="12545" max="12545" width="22.42578125" customWidth="1"/>
    <col min="12546" max="12546" width="23.42578125" customWidth="1"/>
    <col min="12547" max="12547" width="25.42578125" customWidth="1"/>
    <col min="12801" max="12801" width="22.42578125" customWidth="1"/>
    <col min="12802" max="12802" width="23.42578125" customWidth="1"/>
    <col min="12803" max="12803" width="25.42578125" customWidth="1"/>
    <col min="13057" max="13057" width="22.42578125" customWidth="1"/>
    <col min="13058" max="13058" width="23.42578125" customWidth="1"/>
    <col min="13059" max="13059" width="25.42578125" customWidth="1"/>
    <col min="13313" max="13313" width="22.42578125" customWidth="1"/>
    <col min="13314" max="13314" width="23.42578125" customWidth="1"/>
    <col min="13315" max="13315" width="25.42578125" customWidth="1"/>
    <col min="13569" max="13569" width="22.42578125" customWidth="1"/>
    <col min="13570" max="13570" width="23.42578125" customWidth="1"/>
    <col min="13571" max="13571" width="25.42578125" customWidth="1"/>
    <col min="13825" max="13825" width="22.42578125" customWidth="1"/>
    <col min="13826" max="13826" width="23.42578125" customWidth="1"/>
    <col min="13827" max="13827" width="25.42578125" customWidth="1"/>
    <col min="14081" max="14081" width="22.42578125" customWidth="1"/>
    <col min="14082" max="14082" width="23.42578125" customWidth="1"/>
    <col min="14083" max="14083" width="25.42578125" customWidth="1"/>
    <col min="14337" max="14337" width="22.42578125" customWidth="1"/>
    <col min="14338" max="14338" width="23.42578125" customWidth="1"/>
    <col min="14339" max="14339" width="25.42578125" customWidth="1"/>
    <col min="14593" max="14593" width="22.42578125" customWidth="1"/>
    <col min="14594" max="14594" width="23.42578125" customWidth="1"/>
    <col min="14595" max="14595" width="25.42578125" customWidth="1"/>
    <col min="14849" max="14849" width="22.42578125" customWidth="1"/>
    <col min="14850" max="14850" width="23.42578125" customWidth="1"/>
    <col min="14851" max="14851" width="25.42578125" customWidth="1"/>
    <col min="15105" max="15105" width="22.42578125" customWidth="1"/>
    <col min="15106" max="15106" width="23.42578125" customWidth="1"/>
    <col min="15107" max="15107" width="25.42578125" customWidth="1"/>
    <col min="15361" max="15361" width="22.42578125" customWidth="1"/>
    <col min="15362" max="15362" width="23.42578125" customWidth="1"/>
    <col min="15363" max="15363" width="25.42578125" customWidth="1"/>
    <col min="15617" max="15617" width="22.42578125" customWidth="1"/>
    <col min="15618" max="15618" width="23.42578125" customWidth="1"/>
    <col min="15619" max="15619" width="25.42578125" customWidth="1"/>
    <col min="15873" max="15873" width="22.42578125" customWidth="1"/>
    <col min="15874" max="15874" width="23.42578125" customWidth="1"/>
    <col min="15875" max="15875" width="25.42578125" customWidth="1"/>
    <col min="16129" max="16129" width="22.42578125" customWidth="1"/>
    <col min="16130" max="16130" width="23.42578125" customWidth="1"/>
    <col min="16131" max="16131" width="25.42578125" customWidth="1"/>
  </cols>
  <sheetData>
    <row r="1" spans="1:6" x14ac:dyDescent="0.25">
      <c r="A1" s="377" t="s">
        <v>229</v>
      </c>
    </row>
    <row r="2" spans="1:6" x14ac:dyDescent="0.25">
      <c r="A2" t="s">
        <v>177</v>
      </c>
    </row>
    <row r="3" spans="1:6" x14ac:dyDescent="0.25">
      <c r="A3" t="s">
        <v>178</v>
      </c>
    </row>
    <row r="5" spans="1:6" ht="29.25" customHeight="1" x14ac:dyDescent="0.25">
      <c r="A5" s="88"/>
      <c r="B5" s="378" t="s">
        <v>179</v>
      </c>
      <c r="C5" s="379" t="s">
        <v>180</v>
      </c>
      <c r="E5" s="381" t="s">
        <v>181</v>
      </c>
      <c r="F5" s="497" t="s">
        <v>106</v>
      </c>
    </row>
    <row r="6" spans="1:6" ht="15" customHeight="1" x14ac:dyDescent="0.25">
      <c r="A6" s="382" t="s">
        <v>182</v>
      </c>
      <c r="B6" s="531">
        <v>10475</v>
      </c>
      <c r="C6" s="384">
        <v>10930</v>
      </c>
      <c r="E6" s="385">
        <f t="shared" ref="E6:E38" si="0">C6-B6</f>
        <v>455</v>
      </c>
      <c r="F6" s="498">
        <f t="shared" ref="F6:F38" si="1">E6/B6</f>
        <v>4.3436754176610977E-2</v>
      </c>
    </row>
    <row r="7" spans="1:6" ht="14.25" customHeight="1" x14ac:dyDescent="0.25">
      <c r="A7" s="387" t="s">
        <v>5</v>
      </c>
      <c r="B7" s="380">
        <v>575</v>
      </c>
      <c r="C7" s="11">
        <v>595</v>
      </c>
      <c r="E7" s="385">
        <f t="shared" si="0"/>
        <v>20</v>
      </c>
      <c r="F7" s="457">
        <f t="shared" si="1"/>
        <v>3.4782608695652174E-2</v>
      </c>
    </row>
    <row r="8" spans="1:6" x14ac:dyDescent="0.25">
      <c r="A8" s="387" t="s">
        <v>6</v>
      </c>
      <c r="B8" s="380">
        <v>400</v>
      </c>
      <c r="C8" s="11">
        <v>410</v>
      </c>
      <c r="E8" s="385">
        <f t="shared" si="0"/>
        <v>10</v>
      </c>
      <c r="F8" s="457">
        <f t="shared" si="1"/>
        <v>2.5000000000000001E-2</v>
      </c>
    </row>
    <row r="9" spans="1:6" x14ac:dyDescent="0.25">
      <c r="A9" s="387" t="s">
        <v>7</v>
      </c>
      <c r="B9" s="380">
        <v>115</v>
      </c>
      <c r="C9" s="11">
        <v>120</v>
      </c>
      <c r="E9" s="385">
        <f t="shared" si="0"/>
        <v>5</v>
      </c>
      <c r="F9" s="457">
        <f t="shared" si="1"/>
        <v>4.3478260869565216E-2</v>
      </c>
    </row>
    <row r="10" spans="1:6" x14ac:dyDescent="0.25">
      <c r="A10" s="387" t="s">
        <v>8</v>
      </c>
      <c r="B10" s="380">
        <v>95</v>
      </c>
      <c r="C10" s="11">
        <v>100</v>
      </c>
      <c r="E10" s="385">
        <f t="shared" si="0"/>
        <v>5</v>
      </c>
      <c r="F10" s="457">
        <f t="shared" si="1"/>
        <v>5.2631578947368418E-2</v>
      </c>
    </row>
    <row r="11" spans="1:6" x14ac:dyDescent="0.25">
      <c r="A11" s="387" t="s">
        <v>9</v>
      </c>
      <c r="B11" s="380">
        <v>170</v>
      </c>
      <c r="C11" s="11">
        <v>175</v>
      </c>
      <c r="E11" s="385">
        <f t="shared" si="0"/>
        <v>5</v>
      </c>
      <c r="F11" s="457">
        <f t="shared" si="1"/>
        <v>2.9411764705882353E-2</v>
      </c>
    </row>
    <row r="12" spans="1:6" x14ac:dyDescent="0.25">
      <c r="A12" s="387" t="s">
        <v>10</v>
      </c>
      <c r="B12" s="380">
        <v>295</v>
      </c>
      <c r="C12" s="11">
        <v>290</v>
      </c>
      <c r="E12" s="385">
        <f t="shared" si="0"/>
        <v>-5</v>
      </c>
      <c r="F12" s="457">
        <f t="shared" si="1"/>
        <v>-1.6949152542372881E-2</v>
      </c>
    </row>
    <row r="13" spans="1:6" x14ac:dyDescent="0.25">
      <c r="A13" s="387" t="s">
        <v>11</v>
      </c>
      <c r="B13" s="380">
        <v>335</v>
      </c>
      <c r="C13" s="11">
        <v>365</v>
      </c>
      <c r="E13" s="385">
        <f t="shared" si="0"/>
        <v>30</v>
      </c>
      <c r="F13" s="457">
        <f t="shared" si="1"/>
        <v>8.9552238805970144E-2</v>
      </c>
    </row>
    <row r="14" spans="1:6" x14ac:dyDescent="0.25">
      <c r="A14" s="387" t="s">
        <v>12</v>
      </c>
      <c r="B14" s="380">
        <v>195</v>
      </c>
      <c r="C14" s="11">
        <v>185</v>
      </c>
      <c r="E14" s="385">
        <f t="shared" si="0"/>
        <v>-10</v>
      </c>
      <c r="F14" s="457">
        <f t="shared" si="1"/>
        <v>-5.128205128205128E-2</v>
      </c>
    </row>
    <row r="15" spans="1:6" x14ac:dyDescent="0.25">
      <c r="A15" s="387" t="s">
        <v>13</v>
      </c>
      <c r="B15" s="380">
        <v>95</v>
      </c>
      <c r="C15" s="11">
        <v>110</v>
      </c>
      <c r="E15" s="385">
        <f t="shared" si="0"/>
        <v>15</v>
      </c>
      <c r="F15" s="457">
        <f t="shared" si="1"/>
        <v>0.15789473684210525</v>
      </c>
    </row>
    <row r="16" spans="1:6" x14ac:dyDescent="0.25">
      <c r="A16" s="387" t="s">
        <v>14</v>
      </c>
      <c r="B16" s="380">
        <v>255</v>
      </c>
      <c r="C16" s="11">
        <v>245</v>
      </c>
      <c r="E16" s="385">
        <f t="shared" si="0"/>
        <v>-10</v>
      </c>
      <c r="F16" s="457">
        <f t="shared" si="1"/>
        <v>-3.9215686274509803E-2</v>
      </c>
    </row>
    <row r="17" spans="1:6" x14ac:dyDescent="0.25">
      <c r="A17" s="387" t="s">
        <v>15</v>
      </c>
      <c r="B17" s="380">
        <v>60</v>
      </c>
      <c r="C17" s="11">
        <v>70</v>
      </c>
      <c r="E17" s="385">
        <f t="shared" si="0"/>
        <v>10</v>
      </c>
      <c r="F17" s="457">
        <f t="shared" si="1"/>
        <v>0.16666666666666666</v>
      </c>
    </row>
    <row r="18" spans="1:6" x14ac:dyDescent="0.25">
      <c r="A18" s="387" t="s">
        <v>16</v>
      </c>
      <c r="B18" s="380">
        <v>865</v>
      </c>
      <c r="C18" s="11">
        <v>1095</v>
      </c>
      <c r="E18" s="385">
        <f t="shared" si="0"/>
        <v>230</v>
      </c>
      <c r="F18" s="457">
        <f t="shared" si="1"/>
        <v>0.26589595375722541</v>
      </c>
    </row>
    <row r="19" spans="1:6" x14ac:dyDescent="0.25">
      <c r="A19" s="387" t="s">
        <v>17</v>
      </c>
      <c r="B19" s="380">
        <v>30</v>
      </c>
      <c r="C19" s="11">
        <v>40</v>
      </c>
      <c r="E19" s="385">
        <f t="shared" si="0"/>
        <v>10</v>
      </c>
      <c r="F19" s="457">
        <f t="shared" si="1"/>
        <v>0.33333333333333331</v>
      </c>
    </row>
    <row r="20" spans="1:6" x14ac:dyDescent="0.25">
      <c r="A20" s="387" t="s">
        <v>18</v>
      </c>
      <c r="B20" s="380">
        <v>270</v>
      </c>
      <c r="C20" s="11">
        <v>315</v>
      </c>
      <c r="E20" s="385">
        <f t="shared" si="0"/>
        <v>45</v>
      </c>
      <c r="F20" s="457">
        <f t="shared" si="1"/>
        <v>0.16666666666666666</v>
      </c>
    </row>
    <row r="21" spans="1:6" x14ac:dyDescent="0.25">
      <c r="A21" s="387" t="s">
        <v>19</v>
      </c>
      <c r="B21" s="380">
        <v>660</v>
      </c>
      <c r="C21" s="11">
        <v>570</v>
      </c>
      <c r="E21" s="385">
        <f t="shared" si="0"/>
        <v>-90</v>
      </c>
      <c r="F21" s="457">
        <f t="shared" si="1"/>
        <v>-0.13636363636363635</v>
      </c>
    </row>
    <row r="22" spans="1:6" x14ac:dyDescent="0.25">
      <c r="A22" s="387" t="s">
        <v>20</v>
      </c>
      <c r="B22" s="380">
        <v>1770</v>
      </c>
      <c r="C22" s="11">
        <v>1800</v>
      </c>
      <c r="E22" s="385">
        <f t="shared" si="0"/>
        <v>30</v>
      </c>
      <c r="F22" s="457">
        <f t="shared" si="1"/>
        <v>1.6949152542372881E-2</v>
      </c>
    </row>
    <row r="23" spans="1:6" x14ac:dyDescent="0.25">
      <c r="A23" s="387" t="s">
        <v>183</v>
      </c>
      <c r="B23" s="387">
        <v>390</v>
      </c>
      <c r="C23" s="389">
        <v>250</v>
      </c>
      <c r="D23" s="390"/>
      <c r="E23" s="391">
        <f t="shared" si="0"/>
        <v>-140</v>
      </c>
      <c r="F23" s="457">
        <f t="shared" si="1"/>
        <v>-0.35897435897435898</v>
      </c>
    </row>
    <row r="24" spans="1:6" x14ac:dyDescent="0.25">
      <c r="A24" s="387" t="s">
        <v>22</v>
      </c>
      <c r="B24" s="380">
        <v>70</v>
      </c>
      <c r="C24" s="11">
        <v>65</v>
      </c>
      <c r="E24" s="385">
        <f t="shared" si="0"/>
        <v>-5</v>
      </c>
      <c r="F24" s="457">
        <f t="shared" si="1"/>
        <v>-7.1428571428571425E-2</v>
      </c>
    </row>
    <row r="25" spans="1:6" x14ac:dyDescent="0.25">
      <c r="A25" s="387" t="s">
        <v>23</v>
      </c>
      <c r="B25" s="380">
        <v>145</v>
      </c>
      <c r="C25" s="11">
        <v>160</v>
      </c>
      <c r="E25" s="385">
        <f t="shared" si="0"/>
        <v>15</v>
      </c>
      <c r="F25" s="457">
        <f t="shared" si="1"/>
        <v>0.10344827586206896</v>
      </c>
    </row>
    <row r="26" spans="1:6" x14ac:dyDescent="0.25">
      <c r="A26" s="387" t="s">
        <v>24</v>
      </c>
      <c r="B26" s="380">
        <v>220</v>
      </c>
      <c r="C26" s="11">
        <v>215</v>
      </c>
      <c r="E26" s="385">
        <f t="shared" si="0"/>
        <v>-5</v>
      </c>
      <c r="F26" s="457">
        <f t="shared" si="1"/>
        <v>-2.2727272727272728E-2</v>
      </c>
    </row>
    <row r="27" spans="1:6" x14ac:dyDescent="0.25">
      <c r="A27" s="387" t="s">
        <v>25</v>
      </c>
      <c r="B27" s="380">
        <v>300</v>
      </c>
      <c r="C27" s="11">
        <v>335</v>
      </c>
      <c r="E27" s="385">
        <f t="shared" si="0"/>
        <v>35</v>
      </c>
      <c r="F27" s="457">
        <f t="shared" si="1"/>
        <v>0.11666666666666667</v>
      </c>
    </row>
    <row r="28" spans="1:6" x14ac:dyDescent="0.25">
      <c r="A28" s="387" t="s">
        <v>26</v>
      </c>
      <c r="B28" s="380">
        <v>700</v>
      </c>
      <c r="C28" s="11">
        <v>820</v>
      </c>
      <c r="E28" s="385">
        <f t="shared" si="0"/>
        <v>120</v>
      </c>
      <c r="F28" s="457">
        <f t="shared" si="1"/>
        <v>0.17142857142857143</v>
      </c>
    </row>
    <row r="29" spans="1:6" x14ac:dyDescent="0.25">
      <c r="A29" s="387" t="s">
        <v>27</v>
      </c>
      <c r="B29" s="380">
        <v>55</v>
      </c>
      <c r="C29" s="11">
        <v>45</v>
      </c>
      <c r="E29" s="385">
        <f t="shared" si="0"/>
        <v>-10</v>
      </c>
      <c r="F29" s="457">
        <f t="shared" si="1"/>
        <v>-0.18181818181818182</v>
      </c>
    </row>
    <row r="30" spans="1:6" x14ac:dyDescent="0.25">
      <c r="A30" s="387" t="s">
        <v>28</v>
      </c>
      <c r="B30" s="380">
        <v>145</v>
      </c>
      <c r="C30" s="11">
        <v>155</v>
      </c>
      <c r="E30" s="385">
        <f t="shared" si="0"/>
        <v>10</v>
      </c>
      <c r="F30" s="457">
        <f t="shared" si="1"/>
        <v>6.8965517241379309E-2</v>
      </c>
    </row>
    <row r="31" spans="1:6" x14ac:dyDescent="0.25">
      <c r="A31" s="387" t="s">
        <v>29</v>
      </c>
      <c r="B31" s="380">
        <v>175</v>
      </c>
      <c r="C31" s="11">
        <v>225</v>
      </c>
      <c r="E31" s="385">
        <f t="shared" si="0"/>
        <v>50</v>
      </c>
      <c r="F31" s="457">
        <f t="shared" si="1"/>
        <v>0.2857142857142857</v>
      </c>
    </row>
    <row r="32" spans="1:6" x14ac:dyDescent="0.25">
      <c r="A32" s="387" t="s">
        <v>30</v>
      </c>
      <c r="B32" s="380">
        <v>110</v>
      </c>
      <c r="C32" s="11">
        <v>120</v>
      </c>
      <c r="E32" s="385">
        <f t="shared" si="0"/>
        <v>10</v>
      </c>
      <c r="F32" s="457">
        <f t="shared" si="1"/>
        <v>9.0909090909090912E-2</v>
      </c>
    </row>
    <row r="33" spans="1:6" x14ac:dyDescent="0.25">
      <c r="A33" s="387" t="s">
        <v>31</v>
      </c>
      <c r="B33" s="380">
        <v>55</v>
      </c>
      <c r="C33" s="11">
        <v>70</v>
      </c>
      <c r="E33" s="385">
        <f t="shared" si="0"/>
        <v>15</v>
      </c>
      <c r="F33" s="457">
        <f t="shared" si="1"/>
        <v>0.27272727272727271</v>
      </c>
    </row>
    <row r="34" spans="1:6" x14ac:dyDescent="0.25">
      <c r="A34" s="387" t="s">
        <v>32</v>
      </c>
      <c r="B34" s="380">
        <v>360</v>
      </c>
      <c r="C34" s="11">
        <v>370</v>
      </c>
      <c r="E34" s="385">
        <f t="shared" si="0"/>
        <v>10</v>
      </c>
      <c r="F34" s="457">
        <f t="shared" si="1"/>
        <v>2.7777777777777776E-2</v>
      </c>
    </row>
    <row r="35" spans="1:6" x14ac:dyDescent="0.25">
      <c r="A35" s="387" t="s">
        <v>33</v>
      </c>
      <c r="B35" s="380">
        <v>575</v>
      </c>
      <c r="C35" s="11">
        <v>600</v>
      </c>
      <c r="E35" s="385">
        <f t="shared" si="0"/>
        <v>25</v>
      </c>
      <c r="F35" s="457">
        <f t="shared" si="1"/>
        <v>4.3478260869565216E-2</v>
      </c>
    </row>
    <row r="36" spans="1:6" x14ac:dyDescent="0.25">
      <c r="A36" s="387" t="s">
        <v>34</v>
      </c>
      <c r="B36" s="380">
        <v>190</v>
      </c>
      <c r="C36" s="11">
        <v>170</v>
      </c>
      <c r="E36" s="385">
        <f t="shared" si="0"/>
        <v>-20</v>
      </c>
      <c r="F36" s="457">
        <f t="shared" si="1"/>
        <v>-0.10526315789473684</v>
      </c>
    </row>
    <row r="37" spans="1:6" x14ac:dyDescent="0.25">
      <c r="A37" s="387" t="s">
        <v>35</v>
      </c>
      <c r="B37" s="380">
        <v>280</v>
      </c>
      <c r="C37" s="11">
        <v>315</v>
      </c>
      <c r="E37" s="385">
        <f t="shared" si="0"/>
        <v>35</v>
      </c>
      <c r="F37" s="457">
        <f t="shared" si="1"/>
        <v>0.125</v>
      </c>
    </row>
    <row r="38" spans="1:6" x14ac:dyDescent="0.25">
      <c r="A38" s="392" t="s">
        <v>36</v>
      </c>
      <c r="B38" s="89">
        <v>515</v>
      </c>
      <c r="C38" s="393">
        <v>525</v>
      </c>
      <c r="E38" s="394">
        <f t="shared" si="0"/>
        <v>10</v>
      </c>
      <c r="F38" s="458">
        <f t="shared" si="1"/>
        <v>1.9417475728155338E-2</v>
      </c>
    </row>
    <row r="39" spans="1:6" x14ac:dyDescent="0.25">
      <c r="A39" s="387" t="s">
        <v>184</v>
      </c>
      <c r="B39" s="9"/>
      <c r="C39" s="9"/>
      <c r="E39" s="395"/>
    </row>
    <row r="40" spans="1:6" x14ac:dyDescent="0.25">
      <c r="A40" s="9"/>
      <c r="B40" s="9"/>
      <c r="C40" s="9"/>
    </row>
    <row r="41" spans="1:6" x14ac:dyDescent="0.25">
      <c r="A41" s="396" t="s">
        <v>185</v>
      </c>
      <c r="B41" s="9"/>
    </row>
    <row r="42" spans="1:6" x14ac:dyDescent="0.25">
      <c r="A42" t="s">
        <v>186</v>
      </c>
    </row>
    <row r="43" spans="1:6" x14ac:dyDescent="0.25">
      <c r="A43" s="521"/>
    </row>
    <row r="44" spans="1:6" x14ac:dyDescent="0.25">
      <c r="C44" s="397"/>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election activeCell="A44" sqref="A44"/>
    </sheetView>
  </sheetViews>
  <sheetFormatPr defaultColWidth="8.85546875" defaultRowHeight="15" x14ac:dyDescent="0.25"/>
  <cols>
    <col min="1" max="1" width="27.85546875" customWidth="1"/>
    <col min="2" max="2" width="10.42578125" bestFit="1" customWidth="1"/>
    <col min="3" max="7" width="9.42578125" bestFit="1" customWidth="1"/>
    <col min="8" max="8" width="9.28515625" customWidth="1"/>
    <col min="9" max="9" width="10.28515625" bestFit="1" customWidth="1"/>
    <col min="11" max="11" width="3" customWidth="1"/>
    <col min="12" max="12" width="10.28515625" bestFit="1" customWidth="1"/>
    <col min="13" max="17" width="9.28515625" bestFit="1" customWidth="1"/>
    <col min="18" max="18" width="9.28515625" customWidth="1"/>
    <col min="21" max="21" width="9.140625" customWidth="1"/>
    <col min="257" max="257" width="27.85546875" customWidth="1"/>
    <col min="258" max="258" width="10.42578125" bestFit="1" customWidth="1"/>
    <col min="259" max="263" width="9.42578125" bestFit="1" customWidth="1"/>
    <col min="264" max="264" width="9.28515625" customWidth="1"/>
    <col min="265" max="265" width="10.28515625" bestFit="1" customWidth="1"/>
    <col min="267" max="267" width="3" customWidth="1"/>
    <col min="268" max="268" width="10.28515625" bestFit="1" customWidth="1"/>
    <col min="269" max="273" width="9.28515625" bestFit="1" customWidth="1"/>
    <col min="274" max="274" width="9.28515625" customWidth="1"/>
    <col min="277" max="277" width="9.140625" customWidth="1"/>
    <col min="513" max="513" width="27.85546875" customWidth="1"/>
    <col min="514" max="514" width="10.42578125" bestFit="1" customWidth="1"/>
    <col min="515" max="519" width="9.42578125" bestFit="1" customWidth="1"/>
    <col min="520" max="520" width="9.28515625" customWidth="1"/>
    <col min="521" max="521" width="10.28515625" bestFit="1" customWidth="1"/>
    <col min="523" max="523" width="3" customWidth="1"/>
    <col min="524" max="524" width="10.28515625" bestFit="1" customWidth="1"/>
    <col min="525" max="529" width="9.28515625" bestFit="1" customWidth="1"/>
    <col min="530" max="530" width="9.28515625" customWidth="1"/>
    <col min="533" max="533" width="9.140625" customWidth="1"/>
    <col min="769" max="769" width="27.85546875" customWidth="1"/>
    <col min="770" max="770" width="10.42578125" bestFit="1" customWidth="1"/>
    <col min="771" max="775" width="9.42578125" bestFit="1" customWidth="1"/>
    <col min="776" max="776" width="9.28515625" customWidth="1"/>
    <col min="777" max="777" width="10.28515625" bestFit="1" customWidth="1"/>
    <col min="779" max="779" width="3" customWidth="1"/>
    <col min="780" max="780" width="10.28515625" bestFit="1" customWidth="1"/>
    <col min="781" max="785" width="9.28515625" bestFit="1" customWidth="1"/>
    <col min="786" max="786" width="9.28515625" customWidth="1"/>
    <col min="789" max="789" width="9.140625" customWidth="1"/>
    <col min="1025" max="1025" width="27.85546875" customWidth="1"/>
    <col min="1026" max="1026" width="10.42578125" bestFit="1" customWidth="1"/>
    <col min="1027" max="1031" width="9.42578125" bestFit="1" customWidth="1"/>
    <col min="1032" max="1032" width="9.28515625" customWidth="1"/>
    <col min="1033" max="1033" width="10.28515625" bestFit="1" customWidth="1"/>
    <col min="1035" max="1035" width="3" customWidth="1"/>
    <col min="1036" max="1036" width="10.28515625" bestFit="1" customWidth="1"/>
    <col min="1037" max="1041" width="9.28515625" bestFit="1" customWidth="1"/>
    <col min="1042" max="1042" width="9.28515625" customWidth="1"/>
    <col min="1045" max="1045" width="9.140625" customWidth="1"/>
    <col min="1281" max="1281" width="27.85546875" customWidth="1"/>
    <col min="1282" max="1282" width="10.42578125" bestFit="1" customWidth="1"/>
    <col min="1283" max="1287" width="9.42578125" bestFit="1" customWidth="1"/>
    <col min="1288" max="1288" width="9.28515625" customWidth="1"/>
    <col min="1289" max="1289" width="10.28515625" bestFit="1" customWidth="1"/>
    <col min="1291" max="1291" width="3" customWidth="1"/>
    <col min="1292" max="1292" width="10.28515625" bestFit="1" customWidth="1"/>
    <col min="1293" max="1297" width="9.28515625" bestFit="1" customWidth="1"/>
    <col min="1298" max="1298" width="9.28515625" customWidth="1"/>
    <col min="1301" max="1301" width="9.140625" customWidth="1"/>
    <col min="1537" max="1537" width="27.85546875" customWidth="1"/>
    <col min="1538" max="1538" width="10.42578125" bestFit="1" customWidth="1"/>
    <col min="1539" max="1543" width="9.42578125" bestFit="1" customWidth="1"/>
    <col min="1544" max="1544" width="9.28515625" customWidth="1"/>
    <col min="1545" max="1545" width="10.28515625" bestFit="1" customWidth="1"/>
    <col min="1547" max="1547" width="3" customWidth="1"/>
    <col min="1548" max="1548" width="10.28515625" bestFit="1" customWidth="1"/>
    <col min="1549" max="1553" width="9.28515625" bestFit="1" customWidth="1"/>
    <col min="1554" max="1554" width="9.28515625" customWidth="1"/>
    <col min="1557" max="1557" width="9.140625" customWidth="1"/>
    <col min="1793" max="1793" width="27.85546875" customWidth="1"/>
    <col min="1794" max="1794" width="10.42578125" bestFit="1" customWidth="1"/>
    <col min="1795" max="1799" width="9.42578125" bestFit="1" customWidth="1"/>
    <col min="1800" max="1800" width="9.28515625" customWidth="1"/>
    <col min="1801" max="1801" width="10.28515625" bestFit="1" customWidth="1"/>
    <col min="1803" max="1803" width="3" customWidth="1"/>
    <col min="1804" max="1804" width="10.28515625" bestFit="1" customWidth="1"/>
    <col min="1805" max="1809" width="9.28515625" bestFit="1" customWidth="1"/>
    <col min="1810" max="1810" width="9.28515625" customWidth="1"/>
    <col min="1813" max="1813" width="9.140625" customWidth="1"/>
    <col min="2049" max="2049" width="27.85546875" customWidth="1"/>
    <col min="2050" max="2050" width="10.42578125" bestFit="1" customWidth="1"/>
    <col min="2051" max="2055" width="9.42578125" bestFit="1" customWidth="1"/>
    <col min="2056" max="2056" width="9.28515625" customWidth="1"/>
    <col min="2057" max="2057" width="10.28515625" bestFit="1" customWidth="1"/>
    <col min="2059" max="2059" width="3" customWidth="1"/>
    <col min="2060" max="2060" width="10.28515625" bestFit="1" customWidth="1"/>
    <col min="2061" max="2065" width="9.28515625" bestFit="1" customWidth="1"/>
    <col min="2066" max="2066" width="9.28515625" customWidth="1"/>
    <col min="2069" max="2069" width="9.140625" customWidth="1"/>
    <col min="2305" max="2305" width="27.85546875" customWidth="1"/>
    <col min="2306" max="2306" width="10.42578125" bestFit="1" customWidth="1"/>
    <col min="2307" max="2311" width="9.42578125" bestFit="1" customWidth="1"/>
    <col min="2312" max="2312" width="9.28515625" customWidth="1"/>
    <col min="2313" max="2313" width="10.28515625" bestFit="1" customWidth="1"/>
    <col min="2315" max="2315" width="3" customWidth="1"/>
    <col min="2316" max="2316" width="10.28515625" bestFit="1" customWidth="1"/>
    <col min="2317" max="2321" width="9.28515625" bestFit="1" customWidth="1"/>
    <col min="2322" max="2322" width="9.28515625" customWidth="1"/>
    <col min="2325" max="2325" width="9.140625" customWidth="1"/>
    <col min="2561" max="2561" width="27.85546875" customWidth="1"/>
    <col min="2562" max="2562" width="10.42578125" bestFit="1" customWidth="1"/>
    <col min="2563" max="2567" width="9.42578125" bestFit="1" customWidth="1"/>
    <col min="2568" max="2568" width="9.28515625" customWidth="1"/>
    <col min="2569" max="2569" width="10.28515625" bestFit="1" customWidth="1"/>
    <col min="2571" max="2571" width="3" customWidth="1"/>
    <col min="2572" max="2572" width="10.28515625" bestFit="1" customWidth="1"/>
    <col min="2573" max="2577" width="9.28515625" bestFit="1" customWidth="1"/>
    <col min="2578" max="2578" width="9.28515625" customWidth="1"/>
    <col min="2581" max="2581" width="9.140625" customWidth="1"/>
    <col min="2817" max="2817" width="27.85546875" customWidth="1"/>
    <col min="2818" max="2818" width="10.42578125" bestFit="1" customWidth="1"/>
    <col min="2819" max="2823" width="9.42578125" bestFit="1" customWidth="1"/>
    <col min="2824" max="2824" width="9.28515625" customWidth="1"/>
    <col min="2825" max="2825" width="10.28515625" bestFit="1" customWidth="1"/>
    <col min="2827" max="2827" width="3" customWidth="1"/>
    <col min="2828" max="2828" width="10.28515625" bestFit="1" customWidth="1"/>
    <col min="2829" max="2833" width="9.28515625" bestFit="1" customWidth="1"/>
    <col min="2834" max="2834" width="9.28515625" customWidth="1"/>
    <col min="2837" max="2837" width="9.140625" customWidth="1"/>
    <col min="3073" max="3073" width="27.85546875" customWidth="1"/>
    <col min="3074" max="3074" width="10.42578125" bestFit="1" customWidth="1"/>
    <col min="3075" max="3079" width="9.42578125" bestFit="1" customWidth="1"/>
    <col min="3080" max="3080" width="9.28515625" customWidth="1"/>
    <col min="3081" max="3081" width="10.28515625" bestFit="1" customWidth="1"/>
    <col min="3083" max="3083" width="3" customWidth="1"/>
    <col min="3084" max="3084" width="10.28515625" bestFit="1" customWidth="1"/>
    <col min="3085" max="3089" width="9.28515625" bestFit="1" customWidth="1"/>
    <col min="3090" max="3090" width="9.28515625" customWidth="1"/>
    <col min="3093" max="3093" width="9.140625" customWidth="1"/>
    <col min="3329" max="3329" width="27.85546875" customWidth="1"/>
    <col min="3330" max="3330" width="10.42578125" bestFit="1" customWidth="1"/>
    <col min="3331" max="3335" width="9.42578125" bestFit="1" customWidth="1"/>
    <col min="3336" max="3336" width="9.28515625" customWidth="1"/>
    <col min="3337" max="3337" width="10.28515625" bestFit="1" customWidth="1"/>
    <col min="3339" max="3339" width="3" customWidth="1"/>
    <col min="3340" max="3340" width="10.28515625" bestFit="1" customWidth="1"/>
    <col min="3341" max="3345" width="9.28515625" bestFit="1" customWidth="1"/>
    <col min="3346" max="3346" width="9.28515625" customWidth="1"/>
    <col min="3349" max="3349" width="9.140625" customWidth="1"/>
    <col min="3585" max="3585" width="27.85546875" customWidth="1"/>
    <col min="3586" max="3586" width="10.42578125" bestFit="1" customWidth="1"/>
    <col min="3587" max="3591" width="9.42578125" bestFit="1" customWidth="1"/>
    <col min="3592" max="3592" width="9.28515625" customWidth="1"/>
    <col min="3593" max="3593" width="10.28515625" bestFit="1" customWidth="1"/>
    <col min="3595" max="3595" width="3" customWidth="1"/>
    <col min="3596" max="3596" width="10.28515625" bestFit="1" customWidth="1"/>
    <col min="3597" max="3601" width="9.28515625" bestFit="1" customWidth="1"/>
    <col min="3602" max="3602" width="9.28515625" customWidth="1"/>
    <col min="3605" max="3605" width="9.140625" customWidth="1"/>
    <col min="3841" max="3841" width="27.85546875" customWidth="1"/>
    <col min="3842" max="3842" width="10.42578125" bestFit="1" customWidth="1"/>
    <col min="3843" max="3847" width="9.42578125" bestFit="1" customWidth="1"/>
    <col min="3848" max="3848" width="9.28515625" customWidth="1"/>
    <col min="3849" max="3849" width="10.28515625" bestFit="1" customWidth="1"/>
    <col min="3851" max="3851" width="3" customWidth="1"/>
    <col min="3852" max="3852" width="10.28515625" bestFit="1" customWidth="1"/>
    <col min="3853" max="3857" width="9.28515625" bestFit="1" customWidth="1"/>
    <col min="3858" max="3858" width="9.28515625" customWidth="1"/>
    <col min="3861" max="3861" width="9.140625" customWidth="1"/>
    <col min="4097" max="4097" width="27.85546875" customWidth="1"/>
    <col min="4098" max="4098" width="10.42578125" bestFit="1" customWidth="1"/>
    <col min="4099" max="4103" width="9.42578125" bestFit="1" customWidth="1"/>
    <col min="4104" max="4104" width="9.28515625" customWidth="1"/>
    <col min="4105" max="4105" width="10.28515625" bestFit="1" customWidth="1"/>
    <col min="4107" max="4107" width="3" customWidth="1"/>
    <col min="4108" max="4108" width="10.28515625" bestFit="1" customWidth="1"/>
    <col min="4109" max="4113" width="9.28515625" bestFit="1" customWidth="1"/>
    <col min="4114" max="4114" width="9.28515625" customWidth="1"/>
    <col min="4117" max="4117" width="9.140625" customWidth="1"/>
    <col min="4353" max="4353" width="27.85546875" customWidth="1"/>
    <col min="4354" max="4354" width="10.42578125" bestFit="1" customWidth="1"/>
    <col min="4355" max="4359" width="9.42578125" bestFit="1" customWidth="1"/>
    <col min="4360" max="4360" width="9.28515625" customWidth="1"/>
    <col min="4361" max="4361" width="10.28515625" bestFit="1" customWidth="1"/>
    <col min="4363" max="4363" width="3" customWidth="1"/>
    <col min="4364" max="4364" width="10.28515625" bestFit="1" customWidth="1"/>
    <col min="4365" max="4369" width="9.28515625" bestFit="1" customWidth="1"/>
    <col min="4370" max="4370" width="9.28515625" customWidth="1"/>
    <col min="4373" max="4373" width="9.140625" customWidth="1"/>
    <col min="4609" max="4609" width="27.85546875" customWidth="1"/>
    <col min="4610" max="4610" width="10.42578125" bestFit="1" customWidth="1"/>
    <col min="4611" max="4615" width="9.42578125" bestFit="1" customWidth="1"/>
    <col min="4616" max="4616" width="9.28515625" customWidth="1"/>
    <col min="4617" max="4617" width="10.28515625" bestFit="1" customWidth="1"/>
    <col min="4619" max="4619" width="3" customWidth="1"/>
    <col min="4620" max="4620" width="10.28515625" bestFit="1" customWidth="1"/>
    <col min="4621" max="4625" width="9.28515625" bestFit="1" customWidth="1"/>
    <col min="4626" max="4626" width="9.28515625" customWidth="1"/>
    <col min="4629" max="4629" width="9.140625" customWidth="1"/>
    <col min="4865" max="4865" width="27.85546875" customWidth="1"/>
    <col min="4866" max="4866" width="10.42578125" bestFit="1" customWidth="1"/>
    <col min="4867" max="4871" width="9.42578125" bestFit="1" customWidth="1"/>
    <col min="4872" max="4872" width="9.28515625" customWidth="1"/>
    <col min="4873" max="4873" width="10.28515625" bestFit="1" customWidth="1"/>
    <col min="4875" max="4875" width="3" customWidth="1"/>
    <col min="4876" max="4876" width="10.28515625" bestFit="1" customWidth="1"/>
    <col min="4877" max="4881" width="9.28515625" bestFit="1" customWidth="1"/>
    <col min="4882" max="4882" width="9.28515625" customWidth="1"/>
    <col min="4885" max="4885" width="9.140625" customWidth="1"/>
    <col min="5121" max="5121" width="27.85546875" customWidth="1"/>
    <col min="5122" max="5122" width="10.42578125" bestFit="1" customWidth="1"/>
    <col min="5123" max="5127" width="9.42578125" bestFit="1" customWidth="1"/>
    <col min="5128" max="5128" width="9.28515625" customWidth="1"/>
    <col min="5129" max="5129" width="10.28515625" bestFit="1" customWidth="1"/>
    <col min="5131" max="5131" width="3" customWidth="1"/>
    <col min="5132" max="5132" width="10.28515625" bestFit="1" customWidth="1"/>
    <col min="5133" max="5137" width="9.28515625" bestFit="1" customWidth="1"/>
    <col min="5138" max="5138" width="9.28515625" customWidth="1"/>
    <col min="5141" max="5141" width="9.140625" customWidth="1"/>
    <col min="5377" max="5377" width="27.85546875" customWidth="1"/>
    <col min="5378" max="5378" width="10.42578125" bestFit="1" customWidth="1"/>
    <col min="5379" max="5383" width="9.42578125" bestFit="1" customWidth="1"/>
    <col min="5384" max="5384" width="9.28515625" customWidth="1"/>
    <col min="5385" max="5385" width="10.28515625" bestFit="1" customWidth="1"/>
    <col min="5387" max="5387" width="3" customWidth="1"/>
    <col min="5388" max="5388" width="10.28515625" bestFit="1" customWidth="1"/>
    <col min="5389" max="5393" width="9.28515625" bestFit="1" customWidth="1"/>
    <col min="5394" max="5394" width="9.28515625" customWidth="1"/>
    <col min="5397" max="5397" width="9.140625" customWidth="1"/>
    <col min="5633" max="5633" width="27.85546875" customWidth="1"/>
    <col min="5634" max="5634" width="10.42578125" bestFit="1" customWidth="1"/>
    <col min="5635" max="5639" width="9.42578125" bestFit="1" customWidth="1"/>
    <col min="5640" max="5640" width="9.28515625" customWidth="1"/>
    <col min="5641" max="5641" width="10.28515625" bestFit="1" customWidth="1"/>
    <col min="5643" max="5643" width="3" customWidth="1"/>
    <col min="5644" max="5644" width="10.28515625" bestFit="1" customWidth="1"/>
    <col min="5645" max="5649" width="9.28515625" bestFit="1" customWidth="1"/>
    <col min="5650" max="5650" width="9.28515625" customWidth="1"/>
    <col min="5653" max="5653" width="9.140625" customWidth="1"/>
    <col min="5889" max="5889" width="27.85546875" customWidth="1"/>
    <col min="5890" max="5890" width="10.42578125" bestFit="1" customWidth="1"/>
    <col min="5891" max="5895" width="9.42578125" bestFit="1" customWidth="1"/>
    <col min="5896" max="5896" width="9.28515625" customWidth="1"/>
    <col min="5897" max="5897" width="10.28515625" bestFit="1" customWidth="1"/>
    <col min="5899" max="5899" width="3" customWidth="1"/>
    <col min="5900" max="5900" width="10.28515625" bestFit="1" customWidth="1"/>
    <col min="5901" max="5905" width="9.28515625" bestFit="1" customWidth="1"/>
    <col min="5906" max="5906" width="9.28515625" customWidth="1"/>
    <col min="5909" max="5909" width="9.140625" customWidth="1"/>
    <col min="6145" max="6145" width="27.85546875" customWidth="1"/>
    <col min="6146" max="6146" width="10.42578125" bestFit="1" customWidth="1"/>
    <col min="6147" max="6151" width="9.42578125" bestFit="1" customWidth="1"/>
    <col min="6152" max="6152" width="9.28515625" customWidth="1"/>
    <col min="6153" max="6153" width="10.28515625" bestFit="1" customWidth="1"/>
    <col min="6155" max="6155" width="3" customWidth="1"/>
    <col min="6156" max="6156" width="10.28515625" bestFit="1" customWidth="1"/>
    <col min="6157" max="6161" width="9.28515625" bestFit="1" customWidth="1"/>
    <col min="6162" max="6162" width="9.28515625" customWidth="1"/>
    <col min="6165" max="6165" width="9.140625" customWidth="1"/>
    <col min="6401" max="6401" width="27.85546875" customWidth="1"/>
    <col min="6402" max="6402" width="10.42578125" bestFit="1" customWidth="1"/>
    <col min="6403" max="6407" width="9.42578125" bestFit="1" customWidth="1"/>
    <col min="6408" max="6408" width="9.28515625" customWidth="1"/>
    <col min="6409" max="6409" width="10.28515625" bestFit="1" customWidth="1"/>
    <col min="6411" max="6411" width="3" customWidth="1"/>
    <col min="6412" max="6412" width="10.28515625" bestFit="1" customWidth="1"/>
    <col min="6413" max="6417" width="9.28515625" bestFit="1" customWidth="1"/>
    <col min="6418" max="6418" width="9.28515625" customWidth="1"/>
    <col min="6421" max="6421" width="9.140625" customWidth="1"/>
    <col min="6657" max="6657" width="27.85546875" customWidth="1"/>
    <col min="6658" max="6658" width="10.42578125" bestFit="1" customWidth="1"/>
    <col min="6659" max="6663" width="9.42578125" bestFit="1" customWidth="1"/>
    <col min="6664" max="6664" width="9.28515625" customWidth="1"/>
    <col min="6665" max="6665" width="10.28515625" bestFit="1" customWidth="1"/>
    <col min="6667" max="6667" width="3" customWidth="1"/>
    <col min="6668" max="6668" width="10.28515625" bestFit="1" customWidth="1"/>
    <col min="6669" max="6673" width="9.28515625" bestFit="1" customWidth="1"/>
    <col min="6674" max="6674" width="9.28515625" customWidth="1"/>
    <col min="6677" max="6677" width="9.140625" customWidth="1"/>
    <col min="6913" max="6913" width="27.85546875" customWidth="1"/>
    <col min="6914" max="6914" width="10.42578125" bestFit="1" customWidth="1"/>
    <col min="6915" max="6919" width="9.42578125" bestFit="1" customWidth="1"/>
    <col min="6920" max="6920" width="9.28515625" customWidth="1"/>
    <col min="6921" max="6921" width="10.28515625" bestFit="1" customWidth="1"/>
    <col min="6923" max="6923" width="3" customWidth="1"/>
    <col min="6924" max="6924" width="10.28515625" bestFit="1" customWidth="1"/>
    <col min="6925" max="6929" width="9.28515625" bestFit="1" customWidth="1"/>
    <col min="6930" max="6930" width="9.28515625" customWidth="1"/>
    <col min="6933" max="6933" width="9.140625" customWidth="1"/>
    <col min="7169" max="7169" width="27.85546875" customWidth="1"/>
    <col min="7170" max="7170" width="10.42578125" bestFit="1" customWidth="1"/>
    <col min="7171" max="7175" width="9.42578125" bestFit="1" customWidth="1"/>
    <col min="7176" max="7176" width="9.28515625" customWidth="1"/>
    <col min="7177" max="7177" width="10.28515625" bestFit="1" customWidth="1"/>
    <col min="7179" max="7179" width="3" customWidth="1"/>
    <col min="7180" max="7180" width="10.28515625" bestFit="1" customWidth="1"/>
    <col min="7181" max="7185" width="9.28515625" bestFit="1" customWidth="1"/>
    <col min="7186" max="7186" width="9.28515625" customWidth="1"/>
    <col min="7189" max="7189" width="9.140625" customWidth="1"/>
    <col min="7425" max="7425" width="27.85546875" customWidth="1"/>
    <col min="7426" max="7426" width="10.42578125" bestFit="1" customWidth="1"/>
    <col min="7427" max="7431" width="9.42578125" bestFit="1" customWidth="1"/>
    <col min="7432" max="7432" width="9.28515625" customWidth="1"/>
    <col min="7433" max="7433" width="10.28515625" bestFit="1" customWidth="1"/>
    <col min="7435" max="7435" width="3" customWidth="1"/>
    <col min="7436" max="7436" width="10.28515625" bestFit="1" customWidth="1"/>
    <col min="7437" max="7441" width="9.28515625" bestFit="1" customWidth="1"/>
    <col min="7442" max="7442" width="9.28515625" customWidth="1"/>
    <col min="7445" max="7445" width="9.140625" customWidth="1"/>
    <col min="7681" max="7681" width="27.85546875" customWidth="1"/>
    <col min="7682" max="7682" width="10.42578125" bestFit="1" customWidth="1"/>
    <col min="7683" max="7687" width="9.42578125" bestFit="1" customWidth="1"/>
    <col min="7688" max="7688" width="9.28515625" customWidth="1"/>
    <col min="7689" max="7689" width="10.28515625" bestFit="1" customWidth="1"/>
    <col min="7691" max="7691" width="3" customWidth="1"/>
    <col min="7692" max="7692" width="10.28515625" bestFit="1" customWidth="1"/>
    <col min="7693" max="7697" width="9.28515625" bestFit="1" customWidth="1"/>
    <col min="7698" max="7698" width="9.28515625" customWidth="1"/>
    <col min="7701" max="7701" width="9.140625" customWidth="1"/>
    <col min="7937" max="7937" width="27.85546875" customWidth="1"/>
    <col min="7938" max="7938" width="10.42578125" bestFit="1" customWidth="1"/>
    <col min="7939" max="7943" width="9.42578125" bestFit="1" customWidth="1"/>
    <col min="7944" max="7944" width="9.28515625" customWidth="1"/>
    <col min="7945" max="7945" width="10.28515625" bestFit="1" customWidth="1"/>
    <col min="7947" max="7947" width="3" customWidth="1"/>
    <col min="7948" max="7948" width="10.28515625" bestFit="1" customWidth="1"/>
    <col min="7949" max="7953" width="9.28515625" bestFit="1" customWidth="1"/>
    <col min="7954" max="7954" width="9.28515625" customWidth="1"/>
    <col min="7957" max="7957" width="9.140625" customWidth="1"/>
    <col min="8193" max="8193" width="27.85546875" customWidth="1"/>
    <col min="8194" max="8194" width="10.42578125" bestFit="1" customWidth="1"/>
    <col min="8195" max="8199" width="9.42578125" bestFit="1" customWidth="1"/>
    <col min="8200" max="8200" width="9.28515625" customWidth="1"/>
    <col min="8201" max="8201" width="10.28515625" bestFit="1" customWidth="1"/>
    <col min="8203" max="8203" width="3" customWidth="1"/>
    <col min="8204" max="8204" width="10.28515625" bestFit="1" customWidth="1"/>
    <col min="8205" max="8209" width="9.28515625" bestFit="1" customWidth="1"/>
    <col min="8210" max="8210" width="9.28515625" customWidth="1"/>
    <col min="8213" max="8213" width="9.140625" customWidth="1"/>
    <col min="8449" max="8449" width="27.85546875" customWidth="1"/>
    <col min="8450" max="8450" width="10.42578125" bestFit="1" customWidth="1"/>
    <col min="8451" max="8455" width="9.42578125" bestFit="1" customWidth="1"/>
    <col min="8456" max="8456" width="9.28515625" customWidth="1"/>
    <col min="8457" max="8457" width="10.28515625" bestFit="1" customWidth="1"/>
    <col min="8459" max="8459" width="3" customWidth="1"/>
    <col min="8460" max="8460" width="10.28515625" bestFit="1" customWidth="1"/>
    <col min="8461" max="8465" width="9.28515625" bestFit="1" customWidth="1"/>
    <col min="8466" max="8466" width="9.28515625" customWidth="1"/>
    <col min="8469" max="8469" width="9.140625" customWidth="1"/>
    <col min="8705" max="8705" width="27.85546875" customWidth="1"/>
    <col min="8706" max="8706" width="10.42578125" bestFit="1" customWidth="1"/>
    <col min="8707" max="8711" width="9.42578125" bestFit="1" customWidth="1"/>
    <col min="8712" max="8712" width="9.28515625" customWidth="1"/>
    <col min="8713" max="8713" width="10.28515625" bestFit="1" customWidth="1"/>
    <col min="8715" max="8715" width="3" customWidth="1"/>
    <col min="8716" max="8716" width="10.28515625" bestFit="1" customWidth="1"/>
    <col min="8717" max="8721" width="9.28515625" bestFit="1" customWidth="1"/>
    <col min="8722" max="8722" width="9.28515625" customWidth="1"/>
    <col min="8725" max="8725" width="9.140625" customWidth="1"/>
    <col min="8961" max="8961" width="27.85546875" customWidth="1"/>
    <col min="8962" max="8962" width="10.42578125" bestFit="1" customWidth="1"/>
    <col min="8963" max="8967" width="9.42578125" bestFit="1" customWidth="1"/>
    <col min="8968" max="8968" width="9.28515625" customWidth="1"/>
    <col min="8969" max="8969" width="10.28515625" bestFit="1" customWidth="1"/>
    <col min="8971" max="8971" width="3" customWidth="1"/>
    <col min="8972" max="8972" width="10.28515625" bestFit="1" customWidth="1"/>
    <col min="8973" max="8977" width="9.28515625" bestFit="1" customWidth="1"/>
    <col min="8978" max="8978" width="9.28515625" customWidth="1"/>
    <col min="8981" max="8981" width="9.140625" customWidth="1"/>
    <col min="9217" max="9217" width="27.85546875" customWidth="1"/>
    <col min="9218" max="9218" width="10.42578125" bestFit="1" customWidth="1"/>
    <col min="9219" max="9223" width="9.42578125" bestFit="1" customWidth="1"/>
    <col min="9224" max="9224" width="9.28515625" customWidth="1"/>
    <col min="9225" max="9225" width="10.28515625" bestFit="1" customWidth="1"/>
    <col min="9227" max="9227" width="3" customWidth="1"/>
    <col min="9228" max="9228" width="10.28515625" bestFit="1" customWidth="1"/>
    <col min="9229" max="9233" width="9.28515625" bestFit="1" customWidth="1"/>
    <col min="9234" max="9234" width="9.28515625" customWidth="1"/>
    <col min="9237" max="9237" width="9.140625" customWidth="1"/>
    <col min="9473" max="9473" width="27.85546875" customWidth="1"/>
    <col min="9474" max="9474" width="10.42578125" bestFit="1" customWidth="1"/>
    <col min="9475" max="9479" width="9.42578125" bestFit="1" customWidth="1"/>
    <col min="9480" max="9480" width="9.28515625" customWidth="1"/>
    <col min="9481" max="9481" width="10.28515625" bestFit="1" customWidth="1"/>
    <col min="9483" max="9483" width="3" customWidth="1"/>
    <col min="9484" max="9484" width="10.28515625" bestFit="1" customWidth="1"/>
    <col min="9485" max="9489" width="9.28515625" bestFit="1" customWidth="1"/>
    <col min="9490" max="9490" width="9.28515625" customWidth="1"/>
    <col min="9493" max="9493" width="9.140625" customWidth="1"/>
    <col min="9729" max="9729" width="27.85546875" customWidth="1"/>
    <col min="9730" max="9730" width="10.42578125" bestFit="1" customWidth="1"/>
    <col min="9731" max="9735" width="9.42578125" bestFit="1" customWidth="1"/>
    <col min="9736" max="9736" width="9.28515625" customWidth="1"/>
    <col min="9737" max="9737" width="10.28515625" bestFit="1" customWidth="1"/>
    <col min="9739" max="9739" width="3" customWidth="1"/>
    <col min="9740" max="9740" width="10.28515625" bestFit="1" customWidth="1"/>
    <col min="9741" max="9745" width="9.28515625" bestFit="1" customWidth="1"/>
    <col min="9746" max="9746" width="9.28515625" customWidth="1"/>
    <col min="9749" max="9749" width="9.140625" customWidth="1"/>
    <col min="9985" max="9985" width="27.85546875" customWidth="1"/>
    <col min="9986" max="9986" width="10.42578125" bestFit="1" customWidth="1"/>
    <col min="9987" max="9991" width="9.42578125" bestFit="1" customWidth="1"/>
    <col min="9992" max="9992" width="9.28515625" customWidth="1"/>
    <col min="9993" max="9993" width="10.28515625" bestFit="1" customWidth="1"/>
    <col min="9995" max="9995" width="3" customWidth="1"/>
    <col min="9996" max="9996" width="10.28515625" bestFit="1" customWidth="1"/>
    <col min="9997" max="10001" width="9.28515625" bestFit="1" customWidth="1"/>
    <col min="10002" max="10002" width="9.28515625" customWidth="1"/>
    <col min="10005" max="10005" width="9.140625" customWidth="1"/>
    <col min="10241" max="10241" width="27.85546875" customWidth="1"/>
    <col min="10242" max="10242" width="10.42578125" bestFit="1" customWidth="1"/>
    <col min="10243" max="10247" width="9.42578125" bestFit="1" customWidth="1"/>
    <col min="10248" max="10248" width="9.28515625" customWidth="1"/>
    <col min="10249" max="10249" width="10.28515625" bestFit="1" customWidth="1"/>
    <col min="10251" max="10251" width="3" customWidth="1"/>
    <col min="10252" max="10252" width="10.28515625" bestFit="1" customWidth="1"/>
    <col min="10253" max="10257" width="9.28515625" bestFit="1" customWidth="1"/>
    <col min="10258" max="10258" width="9.28515625" customWidth="1"/>
    <col min="10261" max="10261" width="9.140625" customWidth="1"/>
    <col min="10497" max="10497" width="27.85546875" customWidth="1"/>
    <col min="10498" max="10498" width="10.42578125" bestFit="1" customWidth="1"/>
    <col min="10499" max="10503" width="9.42578125" bestFit="1" customWidth="1"/>
    <col min="10504" max="10504" width="9.28515625" customWidth="1"/>
    <col min="10505" max="10505" width="10.28515625" bestFit="1" customWidth="1"/>
    <col min="10507" max="10507" width="3" customWidth="1"/>
    <col min="10508" max="10508" width="10.28515625" bestFit="1" customWidth="1"/>
    <col min="10509" max="10513" width="9.28515625" bestFit="1" customWidth="1"/>
    <col min="10514" max="10514" width="9.28515625" customWidth="1"/>
    <col min="10517" max="10517" width="9.140625" customWidth="1"/>
    <col min="10753" max="10753" width="27.85546875" customWidth="1"/>
    <col min="10754" max="10754" width="10.42578125" bestFit="1" customWidth="1"/>
    <col min="10755" max="10759" width="9.42578125" bestFit="1" customWidth="1"/>
    <col min="10760" max="10760" width="9.28515625" customWidth="1"/>
    <col min="10761" max="10761" width="10.28515625" bestFit="1" customWidth="1"/>
    <col min="10763" max="10763" width="3" customWidth="1"/>
    <col min="10764" max="10764" width="10.28515625" bestFit="1" customWidth="1"/>
    <col min="10765" max="10769" width="9.28515625" bestFit="1" customWidth="1"/>
    <col min="10770" max="10770" width="9.28515625" customWidth="1"/>
    <col min="10773" max="10773" width="9.140625" customWidth="1"/>
    <col min="11009" max="11009" width="27.85546875" customWidth="1"/>
    <col min="11010" max="11010" width="10.42578125" bestFit="1" customWidth="1"/>
    <col min="11011" max="11015" width="9.42578125" bestFit="1" customWidth="1"/>
    <col min="11016" max="11016" width="9.28515625" customWidth="1"/>
    <col min="11017" max="11017" width="10.28515625" bestFit="1" customWidth="1"/>
    <col min="11019" max="11019" width="3" customWidth="1"/>
    <col min="11020" max="11020" width="10.28515625" bestFit="1" customWidth="1"/>
    <col min="11021" max="11025" width="9.28515625" bestFit="1" customWidth="1"/>
    <col min="11026" max="11026" width="9.28515625" customWidth="1"/>
    <col min="11029" max="11029" width="9.140625" customWidth="1"/>
    <col min="11265" max="11265" width="27.85546875" customWidth="1"/>
    <col min="11266" max="11266" width="10.42578125" bestFit="1" customWidth="1"/>
    <col min="11267" max="11271" width="9.42578125" bestFit="1" customWidth="1"/>
    <col min="11272" max="11272" width="9.28515625" customWidth="1"/>
    <col min="11273" max="11273" width="10.28515625" bestFit="1" customWidth="1"/>
    <col min="11275" max="11275" width="3" customWidth="1"/>
    <col min="11276" max="11276" width="10.28515625" bestFit="1" customWidth="1"/>
    <col min="11277" max="11281" width="9.28515625" bestFit="1" customWidth="1"/>
    <col min="11282" max="11282" width="9.28515625" customWidth="1"/>
    <col min="11285" max="11285" width="9.140625" customWidth="1"/>
    <col min="11521" max="11521" width="27.85546875" customWidth="1"/>
    <col min="11522" max="11522" width="10.42578125" bestFit="1" customWidth="1"/>
    <col min="11523" max="11527" width="9.42578125" bestFit="1" customWidth="1"/>
    <col min="11528" max="11528" width="9.28515625" customWidth="1"/>
    <col min="11529" max="11529" width="10.28515625" bestFit="1" customWidth="1"/>
    <col min="11531" max="11531" width="3" customWidth="1"/>
    <col min="11532" max="11532" width="10.28515625" bestFit="1" customWidth="1"/>
    <col min="11533" max="11537" width="9.28515625" bestFit="1" customWidth="1"/>
    <col min="11538" max="11538" width="9.28515625" customWidth="1"/>
    <col min="11541" max="11541" width="9.140625" customWidth="1"/>
    <col min="11777" max="11777" width="27.85546875" customWidth="1"/>
    <col min="11778" max="11778" width="10.42578125" bestFit="1" customWidth="1"/>
    <col min="11779" max="11783" width="9.42578125" bestFit="1" customWidth="1"/>
    <col min="11784" max="11784" width="9.28515625" customWidth="1"/>
    <col min="11785" max="11785" width="10.28515625" bestFit="1" customWidth="1"/>
    <col min="11787" max="11787" width="3" customWidth="1"/>
    <col min="11788" max="11788" width="10.28515625" bestFit="1" customWidth="1"/>
    <col min="11789" max="11793" width="9.28515625" bestFit="1" customWidth="1"/>
    <col min="11794" max="11794" width="9.28515625" customWidth="1"/>
    <col min="11797" max="11797" width="9.140625" customWidth="1"/>
    <col min="12033" max="12033" width="27.85546875" customWidth="1"/>
    <col min="12034" max="12034" width="10.42578125" bestFit="1" customWidth="1"/>
    <col min="12035" max="12039" width="9.42578125" bestFit="1" customWidth="1"/>
    <col min="12040" max="12040" width="9.28515625" customWidth="1"/>
    <col min="12041" max="12041" width="10.28515625" bestFit="1" customWidth="1"/>
    <col min="12043" max="12043" width="3" customWidth="1"/>
    <col min="12044" max="12044" width="10.28515625" bestFit="1" customWidth="1"/>
    <col min="12045" max="12049" width="9.28515625" bestFit="1" customWidth="1"/>
    <col min="12050" max="12050" width="9.28515625" customWidth="1"/>
    <col min="12053" max="12053" width="9.140625" customWidth="1"/>
    <col min="12289" max="12289" width="27.85546875" customWidth="1"/>
    <col min="12290" max="12290" width="10.42578125" bestFit="1" customWidth="1"/>
    <col min="12291" max="12295" width="9.42578125" bestFit="1" customWidth="1"/>
    <col min="12296" max="12296" width="9.28515625" customWidth="1"/>
    <col min="12297" max="12297" width="10.28515625" bestFit="1" customWidth="1"/>
    <col min="12299" max="12299" width="3" customWidth="1"/>
    <col min="12300" max="12300" width="10.28515625" bestFit="1" customWidth="1"/>
    <col min="12301" max="12305" width="9.28515625" bestFit="1" customWidth="1"/>
    <col min="12306" max="12306" width="9.28515625" customWidth="1"/>
    <col min="12309" max="12309" width="9.140625" customWidth="1"/>
    <col min="12545" max="12545" width="27.85546875" customWidth="1"/>
    <col min="12546" max="12546" width="10.42578125" bestFit="1" customWidth="1"/>
    <col min="12547" max="12551" width="9.42578125" bestFit="1" customWidth="1"/>
    <col min="12552" max="12552" width="9.28515625" customWidth="1"/>
    <col min="12553" max="12553" width="10.28515625" bestFit="1" customWidth="1"/>
    <col min="12555" max="12555" width="3" customWidth="1"/>
    <col min="12556" max="12556" width="10.28515625" bestFit="1" customWidth="1"/>
    <col min="12557" max="12561" width="9.28515625" bestFit="1" customWidth="1"/>
    <col min="12562" max="12562" width="9.28515625" customWidth="1"/>
    <col min="12565" max="12565" width="9.140625" customWidth="1"/>
    <col min="12801" max="12801" width="27.85546875" customWidth="1"/>
    <col min="12802" max="12802" width="10.42578125" bestFit="1" customWidth="1"/>
    <col min="12803" max="12807" width="9.42578125" bestFit="1" customWidth="1"/>
    <col min="12808" max="12808" width="9.28515625" customWidth="1"/>
    <col min="12809" max="12809" width="10.28515625" bestFit="1" customWidth="1"/>
    <col min="12811" max="12811" width="3" customWidth="1"/>
    <col min="12812" max="12812" width="10.28515625" bestFit="1" customWidth="1"/>
    <col min="12813" max="12817" width="9.28515625" bestFit="1" customWidth="1"/>
    <col min="12818" max="12818" width="9.28515625" customWidth="1"/>
    <col min="12821" max="12821" width="9.140625" customWidth="1"/>
    <col min="13057" max="13057" width="27.85546875" customWidth="1"/>
    <col min="13058" max="13058" width="10.42578125" bestFit="1" customWidth="1"/>
    <col min="13059" max="13063" width="9.42578125" bestFit="1" customWidth="1"/>
    <col min="13064" max="13064" width="9.28515625" customWidth="1"/>
    <col min="13065" max="13065" width="10.28515625" bestFit="1" customWidth="1"/>
    <col min="13067" max="13067" width="3" customWidth="1"/>
    <col min="13068" max="13068" width="10.28515625" bestFit="1" customWidth="1"/>
    <col min="13069" max="13073" width="9.28515625" bestFit="1" customWidth="1"/>
    <col min="13074" max="13074" width="9.28515625" customWidth="1"/>
    <col min="13077" max="13077" width="9.140625" customWidth="1"/>
    <col min="13313" max="13313" width="27.85546875" customWidth="1"/>
    <col min="13314" max="13314" width="10.42578125" bestFit="1" customWidth="1"/>
    <col min="13315" max="13319" width="9.42578125" bestFit="1" customWidth="1"/>
    <col min="13320" max="13320" width="9.28515625" customWidth="1"/>
    <col min="13321" max="13321" width="10.28515625" bestFit="1" customWidth="1"/>
    <col min="13323" max="13323" width="3" customWidth="1"/>
    <col min="13324" max="13324" width="10.28515625" bestFit="1" customWidth="1"/>
    <col min="13325" max="13329" width="9.28515625" bestFit="1" customWidth="1"/>
    <col min="13330" max="13330" width="9.28515625" customWidth="1"/>
    <col min="13333" max="13333" width="9.140625" customWidth="1"/>
    <col min="13569" max="13569" width="27.85546875" customWidth="1"/>
    <col min="13570" max="13570" width="10.42578125" bestFit="1" customWidth="1"/>
    <col min="13571" max="13575" width="9.42578125" bestFit="1" customWidth="1"/>
    <col min="13576" max="13576" width="9.28515625" customWidth="1"/>
    <col min="13577" max="13577" width="10.28515625" bestFit="1" customWidth="1"/>
    <col min="13579" max="13579" width="3" customWidth="1"/>
    <col min="13580" max="13580" width="10.28515625" bestFit="1" customWidth="1"/>
    <col min="13581" max="13585" width="9.28515625" bestFit="1" customWidth="1"/>
    <col min="13586" max="13586" width="9.28515625" customWidth="1"/>
    <col min="13589" max="13589" width="9.140625" customWidth="1"/>
    <col min="13825" max="13825" width="27.85546875" customWidth="1"/>
    <col min="13826" max="13826" width="10.42578125" bestFit="1" customWidth="1"/>
    <col min="13827" max="13831" width="9.42578125" bestFit="1" customWidth="1"/>
    <col min="13832" max="13832" width="9.28515625" customWidth="1"/>
    <col min="13833" max="13833" width="10.28515625" bestFit="1" customWidth="1"/>
    <col min="13835" max="13835" width="3" customWidth="1"/>
    <col min="13836" max="13836" width="10.28515625" bestFit="1" customWidth="1"/>
    <col min="13837" max="13841" width="9.28515625" bestFit="1" customWidth="1"/>
    <col min="13842" max="13842" width="9.28515625" customWidth="1"/>
    <col min="13845" max="13845" width="9.140625" customWidth="1"/>
    <col min="14081" max="14081" width="27.85546875" customWidth="1"/>
    <col min="14082" max="14082" width="10.42578125" bestFit="1" customWidth="1"/>
    <col min="14083" max="14087" width="9.42578125" bestFit="1" customWidth="1"/>
    <col min="14088" max="14088" width="9.28515625" customWidth="1"/>
    <col min="14089" max="14089" width="10.28515625" bestFit="1" customWidth="1"/>
    <col min="14091" max="14091" width="3" customWidth="1"/>
    <col min="14092" max="14092" width="10.28515625" bestFit="1" customWidth="1"/>
    <col min="14093" max="14097" width="9.28515625" bestFit="1" customWidth="1"/>
    <col min="14098" max="14098" width="9.28515625" customWidth="1"/>
    <col min="14101" max="14101" width="9.140625" customWidth="1"/>
    <col min="14337" max="14337" width="27.85546875" customWidth="1"/>
    <col min="14338" max="14338" width="10.42578125" bestFit="1" customWidth="1"/>
    <col min="14339" max="14343" width="9.42578125" bestFit="1" customWidth="1"/>
    <col min="14344" max="14344" width="9.28515625" customWidth="1"/>
    <col min="14345" max="14345" width="10.28515625" bestFit="1" customWidth="1"/>
    <col min="14347" max="14347" width="3" customWidth="1"/>
    <col min="14348" max="14348" width="10.28515625" bestFit="1" customWidth="1"/>
    <col min="14349" max="14353" width="9.28515625" bestFit="1" customWidth="1"/>
    <col min="14354" max="14354" width="9.28515625" customWidth="1"/>
    <col min="14357" max="14357" width="9.140625" customWidth="1"/>
    <col min="14593" max="14593" width="27.85546875" customWidth="1"/>
    <col min="14594" max="14594" width="10.42578125" bestFit="1" customWidth="1"/>
    <col min="14595" max="14599" width="9.42578125" bestFit="1" customWidth="1"/>
    <col min="14600" max="14600" width="9.28515625" customWidth="1"/>
    <col min="14601" max="14601" width="10.28515625" bestFit="1" customWidth="1"/>
    <col min="14603" max="14603" width="3" customWidth="1"/>
    <col min="14604" max="14604" width="10.28515625" bestFit="1" customWidth="1"/>
    <col min="14605" max="14609" width="9.28515625" bestFit="1" customWidth="1"/>
    <col min="14610" max="14610" width="9.28515625" customWidth="1"/>
    <col min="14613" max="14613" width="9.140625" customWidth="1"/>
    <col min="14849" max="14849" width="27.85546875" customWidth="1"/>
    <col min="14850" max="14850" width="10.42578125" bestFit="1" customWidth="1"/>
    <col min="14851" max="14855" width="9.42578125" bestFit="1" customWidth="1"/>
    <col min="14856" max="14856" width="9.28515625" customWidth="1"/>
    <col min="14857" max="14857" width="10.28515625" bestFit="1" customWidth="1"/>
    <col min="14859" max="14859" width="3" customWidth="1"/>
    <col min="14860" max="14860" width="10.28515625" bestFit="1" customWidth="1"/>
    <col min="14861" max="14865" width="9.28515625" bestFit="1" customWidth="1"/>
    <col min="14866" max="14866" width="9.28515625" customWidth="1"/>
    <col min="14869" max="14869" width="9.140625" customWidth="1"/>
    <col min="15105" max="15105" width="27.85546875" customWidth="1"/>
    <col min="15106" max="15106" width="10.42578125" bestFit="1" customWidth="1"/>
    <col min="15107" max="15111" width="9.42578125" bestFit="1" customWidth="1"/>
    <col min="15112" max="15112" width="9.28515625" customWidth="1"/>
    <col min="15113" max="15113" width="10.28515625" bestFit="1" customWidth="1"/>
    <col min="15115" max="15115" width="3" customWidth="1"/>
    <col min="15116" max="15116" width="10.28515625" bestFit="1" customWidth="1"/>
    <col min="15117" max="15121" width="9.28515625" bestFit="1" customWidth="1"/>
    <col min="15122" max="15122" width="9.28515625" customWidth="1"/>
    <col min="15125" max="15125" width="9.140625" customWidth="1"/>
    <col min="15361" max="15361" width="27.85546875" customWidth="1"/>
    <col min="15362" max="15362" width="10.42578125" bestFit="1" customWidth="1"/>
    <col min="15363" max="15367" width="9.42578125" bestFit="1" customWidth="1"/>
    <col min="15368" max="15368" width="9.28515625" customWidth="1"/>
    <col min="15369" max="15369" width="10.28515625" bestFit="1" customWidth="1"/>
    <col min="15371" max="15371" width="3" customWidth="1"/>
    <col min="15372" max="15372" width="10.28515625" bestFit="1" customWidth="1"/>
    <col min="15373" max="15377" width="9.28515625" bestFit="1" customWidth="1"/>
    <col min="15378" max="15378" width="9.28515625" customWidth="1"/>
    <col min="15381" max="15381" width="9.140625" customWidth="1"/>
    <col min="15617" max="15617" width="27.85546875" customWidth="1"/>
    <col min="15618" max="15618" width="10.42578125" bestFit="1" customWidth="1"/>
    <col min="15619" max="15623" width="9.42578125" bestFit="1" customWidth="1"/>
    <col min="15624" max="15624" width="9.28515625" customWidth="1"/>
    <col min="15625" max="15625" width="10.28515625" bestFit="1" customWidth="1"/>
    <col min="15627" max="15627" width="3" customWidth="1"/>
    <col min="15628" max="15628" width="10.28515625" bestFit="1" customWidth="1"/>
    <col min="15629" max="15633" width="9.28515625" bestFit="1" customWidth="1"/>
    <col min="15634" max="15634" width="9.28515625" customWidth="1"/>
    <col min="15637" max="15637" width="9.140625" customWidth="1"/>
    <col min="15873" max="15873" width="27.85546875" customWidth="1"/>
    <col min="15874" max="15874" width="10.42578125" bestFit="1" customWidth="1"/>
    <col min="15875" max="15879" width="9.42578125" bestFit="1" customWidth="1"/>
    <col min="15880" max="15880" width="9.28515625" customWidth="1"/>
    <col min="15881" max="15881" width="10.28515625" bestFit="1" customWidth="1"/>
    <col min="15883" max="15883" width="3" customWidth="1"/>
    <col min="15884" max="15884" width="10.28515625" bestFit="1" customWidth="1"/>
    <col min="15885" max="15889" width="9.28515625" bestFit="1" customWidth="1"/>
    <col min="15890" max="15890" width="9.28515625" customWidth="1"/>
    <col min="15893" max="15893" width="9.140625" customWidth="1"/>
    <col min="16129" max="16129" width="27.85546875" customWidth="1"/>
    <col min="16130" max="16130" width="10.42578125" bestFit="1" customWidth="1"/>
    <col min="16131" max="16135" width="9.42578125" bestFit="1" customWidth="1"/>
    <col min="16136" max="16136" width="9.28515625" customWidth="1"/>
    <col min="16137" max="16137" width="10.28515625" bestFit="1" customWidth="1"/>
    <col min="16139" max="16139" width="3" customWidth="1"/>
    <col min="16140" max="16140" width="10.28515625" bestFit="1" customWidth="1"/>
    <col min="16141" max="16145" width="9.28515625" bestFit="1" customWidth="1"/>
    <col min="16146" max="16146" width="9.28515625" customWidth="1"/>
    <col min="16149" max="16149" width="9.140625" customWidth="1"/>
  </cols>
  <sheetData>
    <row r="1" spans="1:23" x14ac:dyDescent="0.25">
      <c r="A1" s="377" t="s">
        <v>230</v>
      </c>
    </row>
    <row r="2" spans="1:23" x14ac:dyDescent="0.25">
      <c r="A2" t="s">
        <v>177</v>
      </c>
    </row>
    <row r="3" spans="1:23" x14ac:dyDescent="0.25">
      <c r="A3" t="s">
        <v>178</v>
      </c>
    </row>
    <row r="4" spans="1:23" x14ac:dyDescent="0.25">
      <c r="B4" s="386"/>
      <c r="C4" s="386"/>
      <c r="D4" s="386"/>
      <c r="E4" s="386"/>
      <c r="F4" s="386"/>
      <c r="G4" s="386"/>
      <c r="H4" s="386"/>
      <c r="I4" s="386"/>
    </row>
    <row r="5" spans="1:23" ht="26.25" customHeight="1" x14ac:dyDescent="0.25">
      <c r="A5" s="398"/>
      <c r="B5" s="577" t="s">
        <v>187</v>
      </c>
      <c r="C5" s="577"/>
      <c r="D5" s="577"/>
      <c r="E5" s="577"/>
      <c r="F5" s="577"/>
      <c r="G5" s="577"/>
      <c r="H5" s="577"/>
      <c r="I5" s="577"/>
      <c r="J5" s="399"/>
      <c r="K5" s="400"/>
      <c r="L5" s="577" t="s">
        <v>188</v>
      </c>
      <c r="M5" s="577"/>
      <c r="N5" s="577"/>
      <c r="O5" s="577"/>
      <c r="P5" s="577"/>
      <c r="Q5" s="577"/>
      <c r="R5" s="577"/>
      <c r="S5" s="577"/>
    </row>
    <row r="6" spans="1:23" x14ac:dyDescent="0.25">
      <c r="A6" s="380"/>
      <c r="B6" s="533" t="s">
        <v>260</v>
      </c>
      <c r="C6" s="533"/>
      <c r="D6" s="533"/>
      <c r="E6" s="533"/>
      <c r="F6" s="533"/>
      <c r="G6" s="533"/>
      <c r="H6" s="533"/>
      <c r="I6" s="533"/>
      <c r="J6" s="401"/>
      <c r="K6" s="401"/>
      <c r="L6" s="578" t="s">
        <v>261</v>
      </c>
      <c r="M6" s="579"/>
      <c r="N6" s="579"/>
      <c r="O6" s="579"/>
      <c r="P6" s="579"/>
      <c r="Q6" s="579"/>
      <c r="R6" s="579"/>
      <c r="S6" s="580"/>
      <c r="T6" s="81"/>
      <c r="U6" s="81"/>
    </row>
    <row r="7" spans="1:23" s="81" customFormat="1" ht="39" x14ac:dyDescent="0.25">
      <c r="A7" s="402"/>
      <c r="B7" s="403" t="s">
        <v>189</v>
      </c>
      <c r="C7" s="403" t="s">
        <v>190</v>
      </c>
      <c r="D7" s="403" t="s">
        <v>191</v>
      </c>
      <c r="E7" s="403" t="s">
        <v>192</v>
      </c>
      <c r="F7" s="403" t="s">
        <v>70</v>
      </c>
      <c r="G7" s="403" t="s">
        <v>193</v>
      </c>
      <c r="H7" s="404" t="s">
        <v>194</v>
      </c>
      <c r="I7" s="403" t="s">
        <v>61</v>
      </c>
      <c r="J7" s="405"/>
      <c r="K7" s="405"/>
      <c r="L7" s="403" t="s">
        <v>189</v>
      </c>
      <c r="M7" s="403" t="s">
        <v>190</v>
      </c>
      <c r="N7" s="403" t="s">
        <v>191</v>
      </c>
      <c r="O7" s="403" t="s">
        <v>192</v>
      </c>
      <c r="P7" s="403" t="s">
        <v>70</v>
      </c>
      <c r="Q7" s="403" t="s">
        <v>193</v>
      </c>
      <c r="R7" s="404" t="s">
        <v>194</v>
      </c>
      <c r="S7" s="403" t="s">
        <v>61</v>
      </c>
      <c r="T7" s="386"/>
      <c r="U7" s="386"/>
    </row>
    <row r="8" spans="1:23" x14ac:dyDescent="0.25">
      <c r="A8" s="406" t="s">
        <v>71</v>
      </c>
      <c r="B8" s="407">
        <v>7095</v>
      </c>
      <c r="C8" s="407">
        <v>2005</v>
      </c>
      <c r="D8" s="407">
        <v>365</v>
      </c>
      <c r="E8" s="407">
        <v>455</v>
      </c>
      <c r="F8" s="407">
        <v>185</v>
      </c>
      <c r="G8" s="407">
        <v>220</v>
      </c>
      <c r="H8" s="407">
        <v>155</v>
      </c>
      <c r="I8" s="407">
        <v>10475</v>
      </c>
      <c r="J8" s="499"/>
      <c r="K8" s="408"/>
      <c r="L8" s="407">
        <v>7595</v>
      </c>
      <c r="M8" s="407">
        <v>2085</v>
      </c>
      <c r="N8" s="407">
        <v>380</v>
      </c>
      <c r="O8" s="407">
        <v>430</v>
      </c>
      <c r="P8" s="407">
        <v>195</v>
      </c>
      <c r="Q8" s="407">
        <v>195</v>
      </c>
      <c r="R8" s="407">
        <v>45</v>
      </c>
      <c r="S8" s="407">
        <v>10930</v>
      </c>
      <c r="T8" s="499"/>
      <c r="V8" s="409"/>
      <c r="W8" s="386"/>
    </row>
    <row r="9" spans="1:23" x14ac:dyDescent="0.25">
      <c r="A9" s="108" t="s">
        <v>5</v>
      </c>
      <c r="B9" s="380">
        <v>450</v>
      </c>
      <c r="C9" s="380">
        <v>90</v>
      </c>
      <c r="D9" s="380">
        <v>10</v>
      </c>
      <c r="E9" s="380">
        <v>10</v>
      </c>
      <c r="F9" s="380">
        <v>5</v>
      </c>
      <c r="G9" s="380">
        <v>10</v>
      </c>
      <c r="H9" s="380">
        <v>0</v>
      </c>
      <c r="I9" s="407">
        <v>575</v>
      </c>
      <c r="J9" s="410"/>
      <c r="K9" s="9"/>
      <c r="L9" s="380">
        <v>475</v>
      </c>
      <c r="M9" s="380">
        <v>90</v>
      </c>
      <c r="N9" s="380">
        <v>5</v>
      </c>
      <c r="O9" s="380">
        <v>5</v>
      </c>
      <c r="P9" s="380">
        <v>10</v>
      </c>
      <c r="Q9" s="380">
        <v>10</v>
      </c>
      <c r="R9" s="380">
        <v>0</v>
      </c>
      <c r="S9" s="407">
        <v>595</v>
      </c>
    </row>
    <row r="10" spans="1:23" x14ac:dyDescent="0.25">
      <c r="A10" s="108" t="s">
        <v>6</v>
      </c>
      <c r="B10" s="380">
        <v>275</v>
      </c>
      <c r="C10" s="380">
        <v>75</v>
      </c>
      <c r="D10" s="380">
        <v>20</v>
      </c>
      <c r="E10" s="380">
        <v>15</v>
      </c>
      <c r="F10" s="380">
        <v>5</v>
      </c>
      <c r="G10" s="380">
        <v>5</v>
      </c>
      <c r="H10" s="380">
        <v>5</v>
      </c>
      <c r="I10" s="407">
        <v>400</v>
      </c>
      <c r="J10" s="410"/>
      <c r="K10" s="9"/>
      <c r="L10" s="380">
        <v>285</v>
      </c>
      <c r="M10" s="380">
        <v>85</v>
      </c>
      <c r="N10" s="380">
        <v>20</v>
      </c>
      <c r="O10" s="380">
        <v>15</v>
      </c>
      <c r="P10" s="380">
        <v>5</v>
      </c>
      <c r="Q10" s="380">
        <v>5</v>
      </c>
      <c r="R10" s="380">
        <v>0</v>
      </c>
      <c r="S10" s="407">
        <v>410</v>
      </c>
      <c r="T10" s="397"/>
      <c r="U10" s="386"/>
    </row>
    <row r="11" spans="1:23" x14ac:dyDescent="0.25">
      <c r="A11" s="108" t="s">
        <v>7</v>
      </c>
      <c r="B11" s="380">
        <v>80</v>
      </c>
      <c r="C11" s="380">
        <v>20</v>
      </c>
      <c r="D11" s="380">
        <v>0</v>
      </c>
      <c r="E11" s="380">
        <v>5</v>
      </c>
      <c r="F11" s="380">
        <v>0</v>
      </c>
      <c r="G11" s="380">
        <v>0</v>
      </c>
      <c r="H11" s="380">
        <v>5</v>
      </c>
      <c r="I11" s="407">
        <v>115</v>
      </c>
      <c r="J11" s="410"/>
      <c r="K11" s="9"/>
      <c r="L11" s="380">
        <v>85</v>
      </c>
      <c r="M11" s="380">
        <v>20</v>
      </c>
      <c r="N11" s="380">
        <v>5</v>
      </c>
      <c r="O11" s="380">
        <v>5</v>
      </c>
      <c r="P11" s="380">
        <v>5</v>
      </c>
      <c r="Q11" s="380">
        <v>0</v>
      </c>
      <c r="R11" s="380">
        <v>0</v>
      </c>
      <c r="S11" s="407">
        <v>120</v>
      </c>
      <c r="T11" s="397"/>
      <c r="V11" s="409"/>
      <c r="W11" s="386"/>
    </row>
    <row r="12" spans="1:23" x14ac:dyDescent="0.25">
      <c r="A12" s="108" t="s">
        <v>8</v>
      </c>
      <c r="B12" s="380">
        <v>70</v>
      </c>
      <c r="C12" s="380">
        <v>10</v>
      </c>
      <c r="D12" s="380">
        <v>5</v>
      </c>
      <c r="E12" s="380">
        <v>5</v>
      </c>
      <c r="F12" s="380">
        <v>0</v>
      </c>
      <c r="G12" s="380">
        <v>5</v>
      </c>
      <c r="H12" s="380">
        <v>0</v>
      </c>
      <c r="I12" s="407">
        <v>95</v>
      </c>
      <c r="J12" s="410"/>
      <c r="K12" s="9"/>
      <c r="L12" s="380">
        <v>70</v>
      </c>
      <c r="M12" s="380">
        <v>15</v>
      </c>
      <c r="N12" s="380">
        <v>5</v>
      </c>
      <c r="O12" s="380">
        <v>5</v>
      </c>
      <c r="P12" s="380">
        <v>5</v>
      </c>
      <c r="Q12" s="380">
        <v>0</v>
      </c>
      <c r="R12" s="380">
        <v>0</v>
      </c>
      <c r="S12" s="407">
        <v>100</v>
      </c>
      <c r="T12" s="397"/>
    </row>
    <row r="13" spans="1:23" x14ac:dyDescent="0.25">
      <c r="A13" s="108" t="s">
        <v>9</v>
      </c>
      <c r="B13" s="380">
        <v>125</v>
      </c>
      <c r="C13" s="380">
        <v>30</v>
      </c>
      <c r="D13" s="380">
        <v>5</v>
      </c>
      <c r="E13" s="380">
        <v>5</v>
      </c>
      <c r="F13" s="380">
        <v>5</v>
      </c>
      <c r="G13" s="380">
        <v>5</v>
      </c>
      <c r="H13" s="380">
        <v>0</v>
      </c>
      <c r="I13" s="407">
        <v>170</v>
      </c>
      <c r="J13" s="410"/>
      <c r="K13" s="9"/>
      <c r="L13" s="380">
        <v>130</v>
      </c>
      <c r="M13" s="380">
        <v>30</v>
      </c>
      <c r="N13" s="380">
        <v>5</v>
      </c>
      <c r="O13" s="380">
        <v>5</v>
      </c>
      <c r="P13" s="380">
        <v>0</v>
      </c>
      <c r="Q13" s="380">
        <v>5</v>
      </c>
      <c r="R13" s="380">
        <v>0</v>
      </c>
      <c r="S13" s="407">
        <v>175</v>
      </c>
    </row>
    <row r="14" spans="1:23" x14ac:dyDescent="0.25">
      <c r="A14" s="108" t="s">
        <v>10</v>
      </c>
      <c r="B14" s="380">
        <v>235</v>
      </c>
      <c r="C14" s="380">
        <v>40</v>
      </c>
      <c r="D14" s="380">
        <v>10</v>
      </c>
      <c r="E14" s="380">
        <v>5</v>
      </c>
      <c r="F14" s="380">
        <v>5</v>
      </c>
      <c r="G14" s="380">
        <v>0</v>
      </c>
      <c r="H14" s="380">
        <v>0</v>
      </c>
      <c r="I14" s="407">
        <v>295</v>
      </c>
      <c r="J14" s="410"/>
      <c r="K14" s="9"/>
      <c r="L14" s="380">
        <v>235</v>
      </c>
      <c r="M14" s="380">
        <v>40</v>
      </c>
      <c r="N14" s="380">
        <v>10</v>
      </c>
      <c r="O14" s="380">
        <v>5</v>
      </c>
      <c r="P14" s="380">
        <v>5</v>
      </c>
      <c r="Q14" s="380">
        <v>0</v>
      </c>
      <c r="R14" s="380">
        <v>0</v>
      </c>
      <c r="S14" s="407">
        <v>290</v>
      </c>
      <c r="T14" s="397"/>
    </row>
    <row r="15" spans="1:23" x14ac:dyDescent="0.25">
      <c r="A15" s="108" t="s">
        <v>11</v>
      </c>
      <c r="B15" s="380">
        <v>250</v>
      </c>
      <c r="C15" s="380">
        <v>55</v>
      </c>
      <c r="D15" s="380">
        <v>10</v>
      </c>
      <c r="E15" s="380">
        <v>15</v>
      </c>
      <c r="F15" s="380">
        <v>5</v>
      </c>
      <c r="G15" s="380">
        <v>5</v>
      </c>
      <c r="H15" s="380">
        <v>0</v>
      </c>
      <c r="I15" s="407">
        <v>335</v>
      </c>
      <c r="J15" s="410"/>
      <c r="K15" s="9"/>
      <c r="L15" s="380">
        <v>280</v>
      </c>
      <c r="M15" s="380">
        <v>55</v>
      </c>
      <c r="N15" s="380">
        <v>15</v>
      </c>
      <c r="O15" s="380">
        <v>15</v>
      </c>
      <c r="P15" s="380">
        <v>0</v>
      </c>
      <c r="Q15" s="380">
        <v>5</v>
      </c>
      <c r="R15" s="380">
        <v>0</v>
      </c>
      <c r="S15" s="407">
        <v>365</v>
      </c>
    </row>
    <row r="16" spans="1:23" x14ac:dyDescent="0.25">
      <c r="A16" s="108" t="s">
        <v>12</v>
      </c>
      <c r="B16" s="380">
        <v>150</v>
      </c>
      <c r="C16" s="380">
        <v>30</v>
      </c>
      <c r="D16" s="380">
        <v>5</v>
      </c>
      <c r="E16" s="380">
        <v>5</v>
      </c>
      <c r="F16" s="380">
        <v>5</v>
      </c>
      <c r="G16" s="380">
        <v>0</v>
      </c>
      <c r="H16" s="380">
        <v>5</v>
      </c>
      <c r="I16" s="407">
        <v>195</v>
      </c>
      <c r="J16" s="410"/>
      <c r="K16" s="9"/>
      <c r="L16" s="380">
        <v>140</v>
      </c>
      <c r="M16" s="380">
        <v>30</v>
      </c>
      <c r="N16" s="380">
        <v>5</v>
      </c>
      <c r="O16" s="380">
        <v>5</v>
      </c>
      <c r="P16" s="380">
        <v>5</v>
      </c>
      <c r="Q16" s="380">
        <v>0</v>
      </c>
      <c r="R16" s="380">
        <v>0</v>
      </c>
      <c r="S16" s="407">
        <v>185</v>
      </c>
    </row>
    <row r="17" spans="1:19" x14ac:dyDescent="0.25">
      <c r="A17" s="108" t="s">
        <v>13</v>
      </c>
      <c r="B17" s="380">
        <v>60</v>
      </c>
      <c r="C17" s="380">
        <v>20</v>
      </c>
      <c r="D17" s="380">
        <v>0</v>
      </c>
      <c r="E17" s="380">
        <v>5</v>
      </c>
      <c r="F17" s="380">
        <v>0</v>
      </c>
      <c r="G17" s="380">
        <v>5</v>
      </c>
      <c r="H17" s="380">
        <v>5</v>
      </c>
      <c r="I17" s="407">
        <v>95</v>
      </c>
      <c r="J17" s="410"/>
      <c r="K17" s="9"/>
      <c r="L17" s="380">
        <v>70</v>
      </c>
      <c r="M17" s="380">
        <v>30</v>
      </c>
      <c r="N17" s="380">
        <v>5</v>
      </c>
      <c r="O17" s="380">
        <v>5</v>
      </c>
      <c r="P17" s="380">
        <v>0</v>
      </c>
      <c r="Q17" s="380">
        <v>0</v>
      </c>
      <c r="R17" s="380">
        <v>0</v>
      </c>
      <c r="S17" s="407">
        <v>110</v>
      </c>
    </row>
    <row r="18" spans="1:19" x14ac:dyDescent="0.25">
      <c r="A18" s="108" t="s">
        <v>14</v>
      </c>
      <c r="B18" s="380">
        <v>155</v>
      </c>
      <c r="C18" s="380">
        <v>55</v>
      </c>
      <c r="D18" s="380">
        <v>10</v>
      </c>
      <c r="E18" s="380">
        <v>15</v>
      </c>
      <c r="F18" s="380">
        <v>5</v>
      </c>
      <c r="G18" s="380">
        <v>5</v>
      </c>
      <c r="H18" s="380">
        <v>10</v>
      </c>
      <c r="I18" s="407">
        <v>255</v>
      </c>
      <c r="J18" s="410"/>
      <c r="K18" s="9"/>
      <c r="L18" s="380">
        <v>145</v>
      </c>
      <c r="M18" s="380">
        <v>55</v>
      </c>
      <c r="N18" s="380">
        <v>10</v>
      </c>
      <c r="O18" s="380">
        <v>20</v>
      </c>
      <c r="P18" s="380">
        <v>5</v>
      </c>
      <c r="Q18" s="380">
        <v>10</v>
      </c>
      <c r="R18" s="380">
        <v>0</v>
      </c>
      <c r="S18" s="407">
        <v>245</v>
      </c>
    </row>
    <row r="19" spans="1:19" x14ac:dyDescent="0.25">
      <c r="A19" s="108" t="s">
        <v>15</v>
      </c>
      <c r="B19" s="380">
        <v>45</v>
      </c>
      <c r="C19" s="380">
        <v>10</v>
      </c>
      <c r="D19" s="380">
        <v>0</v>
      </c>
      <c r="E19" s="380">
        <v>0</v>
      </c>
      <c r="F19" s="380">
        <v>0</v>
      </c>
      <c r="G19" s="380">
        <v>0</v>
      </c>
      <c r="H19" s="380">
        <v>0</v>
      </c>
      <c r="I19" s="407">
        <v>60</v>
      </c>
      <c r="J19" s="410"/>
      <c r="K19" s="9"/>
      <c r="L19" s="380">
        <v>45</v>
      </c>
      <c r="M19" s="380">
        <v>15</v>
      </c>
      <c r="N19" s="380">
        <v>0</v>
      </c>
      <c r="O19" s="380">
        <v>5</v>
      </c>
      <c r="P19" s="380">
        <v>0</v>
      </c>
      <c r="Q19" s="380">
        <v>0</v>
      </c>
      <c r="R19" s="380">
        <v>0</v>
      </c>
      <c r="S19" s="407">
        <v>70</v>
      </c>
    </row>
    <row r="20" spans="1:19" x14ac:dyDescent="0.25">
      <c r="A20" s="108" t="s">
        <v>16</v>
      </c>
      <c r="B20" s="380">
        <v>535</v>
      </c>
      <c r="C20" s="380">
        <v>170</v>
      </c>
      <c r="D20" s="380">
        <v>45</v>
      </c>
      <c r="E20" s="380">
        <v>50</v>
      </c>
      <c r="F20" s="380">
        <v>15</v>
      </c>
      <c r="G20" s="380">
        <v>15</v>
      </c>
      <c r="H20" s="380">
        <v>30</v>
      </c>
      <c r="I20" s="407">
        <v>865</v>
      </c>
      <c r="J20" s="410"/>
      <c r="K20" s="9"/>
      <c r="L20" s="380">
        <v>740</v>
      </c>
      <c r="M20" s="380">
        <v>195</v>
      </c>
      <c r="N20" s="380">
        <v>60</v>
      </c>
      <c r="O20" s="380">
        <v>60</v>
      </c>
      <c r="P20" s="380">
        <v>15</v>
      </c>
      <c r="Q20" s="380">
        <v>20</v>
      </c>
      <c r="R20" s="380">
        <v>5</v>
      </c>
      <c r="S20" s="407">
        <v>1095</v>
      </c>
    </row>
    <row r="21" spans="1:19" x14ac:dyDescent="0.25">
      <c r="A21" s="108" t="s">
        <v>17</v>
      </c>
      <c r="B21" s="380">
        <v>25</v>
      </c>
      <c r="C21" s="380">
        <v>5</v>
      </c>
      <c r="D21" s="380">
        <v>0</v>
      </c>
      <c r="E21" s="380">
        <v>0</v>
      </c>
      <c r="F21" s="380">
        <v>0</v>
      </c>
      <c r="G21" s="380">
        <v>0</v>
      </c>
      <c r="H21" s="380">
        <v>0</v>
      </c>
      <c r="I21" s="407">
        <v>30</v>
      </c>
      <c r="J21" s="410"/>
      <c r="K21" s="9"/>
      <c r="L21" s="380">
        <v>25</v>
      </c>
      <c r="M21" s="380">
        <v>10</v>
      </c>
      <c r="N21" s="380">
        <v>0</v>
      </c>
      <c r="O21" s="380">
        <v>0</v>
      </c>
      <c r="P21" s="380">
        <v>0</v>
      </c>
      <c r="Q21" s="380">
        <v>0</v>
      </c>
      <c r="R21" s="380">
        <v>0</v>
      </c>
      <c r="S21" s="407">
        <v>40</v>
      </c>
    </row>
    <row r="22" spans="1:19" x14ac:dyDescent="0.25">
      <c r="A22" s="108" t="s">
        <v>18</v>
      </c>
      <c r="B22" s="380">
        <v>185</v>
      </c>
      <c r="C22" s="380">
        <v>50</v>
      </c>
      <c r="D22" s="380">
        <v>5</v>
      </c>
      <c r="E22" s="380">
        <v>10</v>
      </c>
      <c r="F22" s="380">
        <v>10</v>
      </c>
      <c r="G22" s="380">
        <v>10</v>
      </c>
      <c r="H22" s="380">
        <v>0</v>
      </c>
      <c r="I22" s="407">
        <v>270</v>
      </c>
      <c r="J22" s="410"/>
      <c r="K22" s="9"/>
      <c r="L22" s="380">
        <v>225</v>
      </c>
      <c r="M22" s="380">
        <v>65</v>
      </c>
      <c r="N22" s="380">
        <v>5</v>
      </c>
      <c r="O22" s="380">
        <v>10</v>
      </c>
      <c r="P22" s="380">
        <v>5</v>
      </c>
      <c r="Q22" s="380">
        <v>10</v>
      </c>
      <c r="R22" s="380">
        <v>0</v>
      </c>
      <c r="S22" s="407">
        <v>315</v>
      </c>
    </row>
    <row r="23" spans="1:19" x14ac:dyDescent="0.25">
      <c r="A23" s="108" t="s">
        <v>19</v>
      </c>
      <c r="B23" s="380">
        <v>435</v>
      </c>
      <c r="C23" s="380">
        <v>110</v>
      </c>
      <c r="D23" s="380">
        <v>30</v>
      </c>
      <c r="E23" s="380">
        <v>30</v>
      </c>
      <c r="F23" s="380">
        <v>5</v>
      </c>
      <c r="G23" s="380">
        <v>10</v>
      </c>
      <c r="H23" s="380">
        <v>45</v>
      </c>
      <c r="I23" s="407">
        <v>660</v>
      </c>
      <c r="J23" s="410"/>
      <c r="K23" s="9"/>
      <c r="L23" s="380">
        <v>380</v>
      </c>
      <c r="M23" s="380">
        <v>110</v>
      </c>
      <c r="N23" s="380">
        <v>30</v>
      </c>
      <c r="O23" s="380">
        <v>25</v>
      </c>
      <c r="P23" s="380">
        <v>5</v>
      </c>
      <c r="Q23" s="380">
        <v>5</v>
      </c>
      <c r="R23" s="380">
        <v>15</v>
      </c>
      <c r="S23" s="407">
        <v>570</v>
      </c>
    </row>
    <row r="24" spans="1:19" x14ac:dyDescent="0.25">
      <c r="A24" s="108" t="s">
        <v>20</v>
      </c>
      <c r="B24" s="380">
        <v>1170</v>
      </c>
      <c r="C24" s="380">
        <v>345</v>
      </c>
      <c r="D24" s="380">
        <v>65</v>
      </c>
      <c r="E24" s="380">
        <v>125</v>
      </c>
      <c r="F24" s="380">
        <v>30</v>
      </c>
      <c r="G24" s="380">
        <v>30</v>
      </c>
      <c r="H24" s="380">
        <v>5</v>
      </c>
      <c r="I24" s="407">
        <v>1770</v>
      </c>
      <c r="J24" s="410"/>
      <c r="K24" s="9"/>
      <c r="L24" s="380">
        <v>1220</v>
      </c>
      <c r="M24" s="380">
        <v>325</v>
      </c>
      <c r="N24" s="380">
        <v>70</v>
      </c>
      <c r="O24" s="380">
        <v>110</v>
      </c>
      <c r="P24" s="380">
        <v>30</v>
      </c>
      <c r="Q24" s="380">
        <v>35</v>
      </c>
      <c r="R24" s="380">
        <v>0</v>
      </c>
      <c r="S24" s="407">
        <v>1800</v>
      </c>
    </row>
    <row r="25" spans="1:19" x14ac:dyDescent="0.25">
      <c r="A25" s="388" t="s">
        <v>21</v>
      </c>
      <c r="B25" s="387">
        <v>245</v>
      </c>
      <c r="C25" s="387">
        <v>75</v>
      </c>
      <c r="D25" s="387">
        <v>25</v>
      </c>
      <c r="E25" s="387">
        <v>15</v>
      </c>
      <c r="F25" s="387">
        <v>5</v>
      </c>
      <c r="G25" s="387">
        <v>15</v>
      </c>
      <c r="H25" s="387">
        <v>5</v>
      </c>
      <c r="I25" s="411">
        <v>390</v>
      </c>
      <c r="J25" s="412"/>
      <c r="K25" s="413"/>
      <c r="L25" s="387">
        <v>140</v>
      </c>
      <c r="M25" s="387">
        <v>60</v>
      </c>
      <c r="N25" s="387">
        <v>20</v>
      </c>
      <c r="O25" s="387">
        <v>20</v>
      </c>
      <c r="P25" s="387">
        <v>5</v>
      </c>
      <c r="Q25" s="387">
        <v>5</v>
      </c>
      <c r="R25" s="387">
        <v>0</v>
      </c>
      <c r="S25" s="411">
        <v>250</v>
      </c>
    </row>
    <row r="26" spans="1:19" x14ac:dyDescent="0.25">
      <c r="A26" s="108" t="s">
        <v>22</v>
      </c>
      <c r="B26" s="380">
        <v>70</v>
      </c>
      <c r="C26" s="380">
        <v>0</v>
      </c>
      <c r="D26" s="380">
        <v>0</v>
      </c>
      <c r="E26" s="380">
        <v>0</v>
      </c>
      <c r="F26" s="380">
        <v>0</v>
      </c>
      <c r="G26" s="380">
        <v>0</v>
      </c>
      <c r="H26" s="380">
        <v>0</v>
      </c>
      <c r="I26" s="407">
        <v>70</v>
      </c>
      <c r="J26" s="410"/>
      <c r="K26" s="9"/>
      <c r="L26" s="380">
        <v>60</v>
      </c>
      <c r="M26" s="380">
        <v>0</v>
      </c>
      <c r="N26" s="380">
        <v>0</v>
      </c>
      <c r="O26" s="380">
        <v>0</v>
      </c>
      <c r="P26" s="380">
        <v>0</v>
      </c>
      <c r="Q26" s="380">
        <v>5</v>
      </c>
      <c r="R26" s="380">
        <v>0</v>
      </c>
      <c r="S26" s="407">
        <v>65</v>
      </c>
    </row>
    <row r="27" spans="1:19" x14ac:dyDescent="0.25">
      <c r="A27" s="108" t="s">
        <v>23</v>
      </c>
      <c r="B27" s="380">
        <v>95</v>
      </c>
      <c r="C27" s="380">
        <v>30</v>
      </c>
      <c r="D27" s="380">
        <v>5</v>
      </c>
      <c r="E27" s="380">
        <v>10</v>
      </c>
      <c r="F27" s="380">
        <v>0</v>
      </c>
      <c r="G27" s="380">
        <v>5</v>
      </c>
      <c r="H27" s="380">
        <v>0</v>
      </c>
      <c r="I27" s="407">
        <v>145</v>
      </c>
      <c r="J27" s="410"/>
      <c r="K27" s="9"/>
      <c r="L27" s="380">
        <v>110</v>
      </c>
      <c r="M27" s="380">
        <v>40</v>
      </c>
      <c r="N27" s="380">
        <v>0</v>
      </c>
      <c r="O27" s="380">
        <v>5</v>
      </c>
      <c r="P27" s="380">
        <v>0</v>
      </c>
      <c r="Q27" s="380">
        <v>5</v>
      </c>
      <c r="R27" s="380">
        <v>0</v>
      </c>
      <c r="S27" s="407">
        <v>160</v>
      </c>
    </row>
    <row r="28" spans="1:19" x14ac:dyDescent="0.25">
      <c r="A28" s="108" t="s">
        <v>24</v>
      </c>
      <c r="B28" s="380">
        <v>135</v>
      </c>
      <c r="C28" s="380">
        <v>50</v>
      </c>
      <c r="D28" s="380">
        <v>15</v>
      </c>
      <c r="E28" s="380">
        <v>10</v>
      </c>
      <c r="F28" s="380">
        <v>5</v>
      </c>
      <c r="G28" s="380">
        <v>5</v>
      </c>
      <c r="H28" s="380">
        <v>5</v>
      </c>
      <c r="I28" s="407">
        <v>220</v>
      </c>
      <c r="J28" s="410"/>
      <c r="K28" s="9"/>
      <c r="L28" s="380">
        <v>145</v>
      </c>
      <c r="M28" s="380">
        <v>45</v>
      </c>
      <c r="N28" s="380">
        <v>10</v>
      </c>
      <c r="O28" s="380">
        <v>5</v>
      </c>
      <c r="P28" s="380">
        <v>5</v>
      </c>
      <c r="Q28" s="380">
        <v>5</v>
      </c>
      <c r="R28" s="380">
        <v>0</v>
      </c>
      <c r="S28" s="407">
        <v>215</v>
      </c>
    </row>
    <row r="29" spans="1:19" x14ac:dyDescent="0.25">
      <c r="A29" s="108" t="s">
        <v>25</v>
      </c>
      <c r="B29" s="380">
        <v>235</v>
      </c>
      <c r="C29" s="380">
        <v>35</v>
      </c>
      <c r="D29" s="380">
        <v>5</v>
      </c>
      <c r="E29" s="380">
        <v>5</v>
      </c>
      <c r="F29" s="380">
        <v>5</v>
      </c>
      <c r="G29" s="380">
        <v>10</v>
      </c>
      <c r="H29" s="380">
        <v>10</v>
      </c>
      <c r="I29" s="407">
        <v>300</v>
      </c>
      <c r="J29" s="410"/>
      <c r="K29" s="9"/>
      <c r="L29" s="380">
        <v>280</v>
      </c>
      <c r="M29" s="380">
        <v>35</v>
      </c>
      <c r="N29" s="380">
        <v>5</v>
      </c>
      <c r="O29" s="380">
        <v>5</v>
      </c>
      <c r="P29" s="380">
        <v>5</v>
      </c>
      <c r="Q29" s="380">
        <v>10</v>
      </c>
      <c r="R29" s="380">
        <v>0</v>
      </c>
      <c r="S29" s="407">
        <v>335</v>
      </c>
    </row>
    <row r="30" spans="1:19" x14ac:dyDescent="0.25">
      <c r="A30" s="108" t="s">
        <v>26</v>
      </c>
      <c r="B30" s="380">
        <v>415</v>
      </c>
      <c r="C30" s="380">
        <v>185</v>
      </c>
      <c r="D30" s="380">
        <v>25</v>
      </c>
      <c r="E30" s="380">
        <v>25</v>
      </c>
      <c r="F30" s="380">
        <v>20</v>
      </c>
      <c r="G30" s="380">
        <v>20</v>
      </c>
      <c r="H30" s="380">
        <v>10</v>
      </c>
      <c r="I30" s="407">
        <v>700</v>
      </c>
      <c r="J30" s="410"/>
      <c r="K30" s="9"/>
      <c r="L30" s="380">
        <v>515</v>
      </c>
      <c r="M30" s="380">
        <v>205</v>
      </c>
      <c r="N30" s="380">
        <v>25</v>
      </c>
      <c r="O30" s="380">
        <v>35</v>
      </c>
      <c r="P30" s="380">
        <v>25</v>
      </c>
      <c r="Q30" s="380">
        <v>15</v>
      </c>
      <c r="R30" s="380">
        <v>5</v>
      </c>
      <c r="S30" s="407">
        <v>820</v>
      </c>
    </row>
    <row r="31" spans="1:19" x14ac:dyDescent="0.25">
      <c r="A31" s="108" t="s">
        <v>27</v>
      </c>
      <c r="B31" s="380">
        <v>40</v>
      </c>
      <c r="C31" s="380">
        <v>10</v>
      </c>
      <c r="D31" s="380">
        <v>0</v>
      </c>
      <c r="E31" s="380">
        <v>0</v>
      </c>
      <c r="F31" s="380">
        <v>0</v>
      </c>
      <c r="G31" s="380">
        <v>0</v>
      </c>
      <c r="H31" s="380">
        <v>0</v>
      </c>
      <c r="I31" s="407">
        <v>55</v>
      </c>
      <c r="J31" s="410"/>
      <c r="K31" s="9"/>
      <c r="L31" s="380">
        <v>35</v>
      </c>
      <c r="M31" s="380">
        <v>5</v>
      </c>
      <c r="N31" s="380">
        <v>0</v>
      </c>
      <c r="O31" s="380">
        <v>0</v>
      </c>
      <c r="P31" s="380">
        <v>5</v>
      </c>
      <c r="Q31" s="380">
        <v>0</v>
      </c>
      <c r="R31" s="380">
        <v>0</v>
      </c>
      <c r="S31" s="407">
        <v>45</v>
      </c>
    </row>
    <row r="32" spans="1:19" x14ac:dyDescent="0.25">
      <c r="A32" s="108" t="s">
        <v>28</v>
      </c>
      <c r="B32" s="380">
        <v>110</v>
      </c>
      <c r="C32" s="380">
        <v>25</v>
      </c>
      <c r="D32" s="380">
        <v>5</v>
      </c>
      <c r="E32" s="380">
        <v>5</v>
      </c>
      <c r="F32" s="380">
        <v>0</v>
      </c>
      <c r="G32" s="380">
        <v>0</v>
      </c>
      <c r="H32" s="380">
        <v>0</v>
      </c>
      <c r="I32" s="407">
        <v>145</v>
      </c>
      <c r="J32" s="410"/>
      <c r="K32" s="9"/>
      <c r="L32" s="380">
        <v>115</v>
      </c>
      <c r="M32" s="380">
        <v>30</v>
      </c>
      <c r="N32" s="380">
        <v>5</v>
      </c>
      <c r="O32" s="380">
        <v>5</v>
      </c>
      <c r="P32" s="380">
        <v>0</v>
      </c>
      <c r="Q32" s="380">
        <v>0</v>
      </c>
      <c r="R32" s="380">
        <v>0</v>
      </c>
      <c r="S32" s="407">
        <v>155</v>
      </c>
    </row>
    <row r="33" spans="1:19" x14ac:dyDescent="0.25">
      <c r="A33" s="108" t="s">
        <v>29</v>
      </c>
      <c r="B33" s="380">
        <v>140</v>
      </c>
      <c r="C33" s="380">
        <v>25</v>
      </c>
      <c r="D33" s="380">
        <v>5</v>
      </c>
      <c r="E33" s="380">
        <v>0</v>
      </c>
      <c r="F33" s="380">
        <v>0</v>
      </c>
      <c r="G33" s="380">
        <v>5</v>
      </c>
      <c r="H33" s="380">
        <v>0</v>
      </c>
      <c r="I33" s="407">
        <v>175</v>
      </c>
      <c r="J33" s="410"/>
      <c r="K33" s="9"/>
      <c r="L33" s="380">
        <v>185</v>
      </c>
      <c r="M33" s="380">
        <v>30</v>
      </c>
      <c r="N33" s="380">
        <v>5</v>
      </c>
      <c r="O33" s="380">
        <v>5</v>
      </c>
      <c r="P33" s="380">
        <v>5</v>
      </c>
      <c r="Q33" s="380">
        <v>0</v>
      </c>
      <c r="R33" s="380">
        <v>0</v>
      </c>
      <c r="S33" s="407">
        <v>225</v>
      </c>
    </row>
    <row r="34" spans="1:19" x14ac:dyDescent="0.25">
      <c r="A34" s="108" t="s">
        <v>30</v>
      </c>
      <c r="B34" s="380">
        <v>80</v>
      </c>
      <c r="C34" s="380">
        <v>15</v>
      </c>
      <c r="D34" s="380">
        <v>10</v>
      </c>
      <c r="E34" s="380">
        <v>0</v>
      </c>
      <c r="F34" s="380">
        <v>0</v>
      </c>
      <c r="G34" s="380">
        <v>5</v>
      </c>
      <c r="H34" s="380">
        <v>5</v>
      </c>
      <c r="I34" s="407">
        <v>110</v>
      </c>
      <c r="J34" s="410"/>
      <c r="K34" s="9"/>
      <c r="L34" s="380">
        <v>85</v>
      </c>
      <c r="M34" s="380">
        <v>20</v>
      </c>
      <c r="N34" s="380">
        <v>0</v>
      </c>
      <c r="O34" s="380">
        <v>5</v>
      </c>
      <c r="P34" s="380">
        <v>5</v>
      </c>
      <c r="Q34" s="380">
        <v>5</v>
      </c>
      <c r="R34" s="380">
        <v>0</v>
      </c>
      <c r="S34" s="407">
        <v>120</v>
      </c>
    </row>
    <row r="35" spans="1:19" x14ac:dyDescent="0.25">
      <c r="A35" s="108" t="s">
        <v>31</v>
      </c>
      <c r="B35" s="380">
        <v>40</v>
      </c>
      <c r="C35" s="380">
        <v>10</v>
      </c>
      <c r="D35" s="380">
        <v>0</v>
      </c>
      <c r="E35" s="380">
        <v>0</v>
      </c>
      <c r="F35" s="380">
        <v>0</v>
      </c>
      <c r="G35" s="380">
        <v>0</v>
      </c>
      <c r="H35" s="380">
        <v>0</v>
      </c>
      <c r="I35" s="407">
        <v>55</v>
      </c>
      <c r="J35" s="410"/>
      <c r="K35" s="9"/>
      <c r="L35" s="380">
        <v>50</v>
      </c>
      <c r="M35" s="380">
        <v>10</v>
      </c>
      <c r="N35" s="380">
        <v>5</v>
      </c>
      <c r="O35" s="380">
        <v>0</v>
      </c>
      <c r="P35" s="380">
        <v>0</v>
      </c>
      <c r="Q35" s="380">
        <v>0</v>
      </c>
      <c r="R35" s="380">
        <v>0</v>
      </c>
      <c r="S35" s="407">
        <v>70</v>
      </c>
    </row>
    <row r="36" spans="1:19" x14ac:dyDescent="0.25">
      <c r="A36" s="108" t="s">
        <v>32</v>
      </c>
      <c r="B36" s="380">
        <v>250</v>
      </c>
      <c r="C36" s="380">
        <v>65</v>
      </c>
      <c r="D36" s="380">
        <v>20</v>
      </c>
      <c r="E36" s="380">
        <v>10</v>
      </c>
      <c r="F36" s="380">
        <v>5</v>
      </c>
      <c r="G36" s="380">
        <v>5</v>
      </c>
      <c r="H36" s="380">
        <v>5</v>
      </c>
      <c r="I36" s="407">
        <v>360</v>
      </c>
      <c r="J36" s="410"/>
      <c r="K36" s="9"/>
      <c r="L36" s="380">
        <v>285</v>
      </c>
      <c r="M36" s="380">
        <v>50</v>
      </c>
      <c r="N36" s="380">
        <v>15</v>
      </c>
      <c r="O36" s="380">
        <v>10</v>
      </c>
      <c r="P36" s="380">
        <v>0</v>
      </c>
      <c r="Q36" s="380">
        <v>5</v>
      </c>
      <c r="R36" s="380">
        <v>0</v>
      </c>
      <c r="S36" s="407">
        <v>370</v>
      </c>
    </row>
    <row r="37" spans="1:19" x14ac:dyDescent="0.25">
      <c r="A37" s="108" t="s">
        <v>33</v>
      </c>
      <c r="B37" s="380">
        <v>335</v>
      </c>
      <c r="C37" s="380">
        <v>175</v>
      </c>
      <c r="D37" s="380">
        <v>10</v>
      </c>
      <c r="E37" s="380">
        <v>25</v>
      </c>
      <c r="F37" s="380">
        <v>15</v>
      </c>
      <c r="G37" s="380">
        <v>15</v>
      </c>
      <c r="H37" s="380">
        <v>0</v>
      </c>
      <c r="I37" s="407">
        <v>575</v>
      </c>
      <c r="J37" s="410"/>
      <c r="K37" s="9"/>
      <c r="L37" s="380">
        <v>365</v>
      </c>
      <c r="M37" s="380">
        <v>180</v>
      </c>
      <c r="N37" s="380">
        <v>15</v>
      </c>
      <c r="O37" s="380">
        <v>20</v>
      </c>
      <c r="P37" s="380">
        <v>10</v>
      </c>
      <c r="Q37" s="380">
        <v>15</v>
      </c>
      <c r="R37" s="380">
        <v>0</v>
      </c>
      <c r="S37" s="407">
        <v>600</v>
      </c>
    </row>
    <row r="38" spans="1:19" x14ac:dyDescent="0.25">
      <c r="A38" s="108" t="s">
        <v>34</v>
      </c>
      <c r="B38" s="380">
        <v>135</v>
      </c>
      <c r="C38" s="380">
        <v>40</v>
      </c>
      <c r="D38" s="380">
        <v>5</v>
      </c>
      <c r="E38" s="380">
        <v>5</v>
      </c>
      <c r="F38" s="380">
        <v>0</v>
      </c>
      <c r="G38" s="380">
        <v>5</v>
      </c>
      <c r="H38" s="380">
        <v>0</v>
      </c>
      <c r="I38" s="407">
        <v>190</v>
      </c>
      <c r="J38" s="410"/>
      <c r="K38" s="9"/>
      <c r="L38" s="380">
        <v>105</v>
      </c>
      <c r="M38" s="380">
        <v>50</v>
      </c>
      <c r="N38" s="380">
        <v>5</v>
      </c>
      <c r="O38" s="380">
        <v>5</v>
      </c>
      <c r="P38" s="380">
        <v>0</v>
      </c>
      <c r="Q38" s="380">
        <v>5</v>
      </c>
      <c r="R38" s="380">
        <v>0</v>
      </c>
      <c r="S38" s="407">
        <v>170</v>
      </c>
    </row>
    <row r="39" spans="1:19" x14ac:dyDescent="0.25">
      <c r="A39" s="108" t="s">
        <v>35</v>
      </c>
      <c r="B39" s="380">
        <v>215</v>
      </c>
      <c r="C39" s="380">
        <v>45</v>
      </c>
      <c r="D39" s="380">
        <v>5</v>
      </c>
      <c r="E39" s="380">
        <v>5</v>
      </c>
      <c r="F39" s="380">
        <v>0</v>
      </c>
      <c r="G39" s="380">
        <v>5</v>
      </c>
      <c r="H39" s="380">
        <v>0</v>
      </c>
      <c r="I39" s="407">
        <v>280</v>
      </c>
      <c r="J39" s="410"/>
      <c r="K39" s="9"/>
      <c r="L39" s="380">
        <v>255</v>
      </c>
      <c r="M39" s="380">
        <v>40</v>
      </c>
      <c r="N39" s="380">
        <v>5</v>
      </c>
      <c r="O39" s="380">
        <v>5</v>
      </c>
      <c r="P39" s="380">
        <v>0</v>
      </c>
      <c r="Q39" s="380">
        <v>5</v>
      </c>
      <c r="R39" s="380">
        <v>0</v>
      </c>
      <c r="S39" s="407">
        <v>315</v>
      </c>
    </row>
    <row r="40" spans="1:19" x14ac:dyDescent="0.25">
      <c r="A40" s="3" t="s">
        <v>36</v>
      </c>
      <c r="B40" s="89">
        <v>310</v>
      </c>
      <c r="C40" s="89">
        <v>110</v>
      </c>
      <c r="D40" s="89">
        <v>10</v>
      </c>
      <c r="E40" s="89">
        <v>20</v>
      </c>
      <c r="F40" s="89">
        <v>30</v>
      </c>
      <c r="G40" s="89">
        <v>25</v>
      </c>
      <c r="H40" s="89">
        <v>10</v>
      </c>
      <c r="I40" s="407">
        <v>515</v>
      </c>
      <c r="J40" s="410"/>
      <c r="K40" s="9"/>
      <c r="L40" s="89">
        <v>320</v>
      </c>
      <c r="M40" s="89">
        <v>110</v>
      </c>
      <c r="N40" s="89">
        <v>15</v>
      </c>
      <c r="O40" s="89">
        <v>30</v>
      </c>
      <c r="P40" s="89">
        <v>25</v>
      </c>
      <c r="Q40" s="89">
        <v>20</v>
      </c>
      <c r="R40" s="89">
        <v>0</v>
      </c>
      <c r="S40" s="407">
        <v>525</v>
      </c>
    </row>
    <row r="41" spans="1:19" x14ac:dyDescent="0.25">
      <c r="A41" s="414" t="s">
        <v>184</v>
      </c>
      <c r="I41" s="7"/>
      <c r="J41" s="9"/>
      <c r="K41" s="9"/>
      <c r="S41" s="7"/>
    </row>
    <row r="42" spans="1:19" x14ac:dyDescent="0.25">
      <c r="A42" t="s">
        <v>195</v>
      </c>
    </row>
    <row r="43" spans="1:19" x14ac:dyDescent="0.25">
      <c r="A43" t="s">
        <v>196</v>
      </c>
      <c r="L43" s="409"/>
      <c r="M43" s="409"/>
      <c r="N43" s="409"/>
      <c r="O43" s="409"/>
      <c r="P43" s="409"/>
      <c r="Q43" s="409"/>
      <c r="R43" s="409"/>
      <c r="S43" s="409"/>
    </row>
    <row r="44" spans="1:19" x14ac:dyDescent="0.25">
      <c r="B44" s="409"/>
      <c r="C44" s="409"/>
      <c r="D44" s="409"/>
      <c r="E44" s="409"/>
      <c r="F44" s="409"/>
      <c r="G44" s="409"/>
      <c r="H44" s="409"/>
      <c r="I44" s="409"/>
      <c r="J44" s="409"/>
      <c r="K44" s="409"/>
      <c r="L44" s="409"/>
      <c r="M44" s="409"/>
      <c r="N44" s="409"/>
      <c r="O44" s="409"/>
      <c r="P44" s="409"/>
      <c r="Q44" s="409"/>
      <c r="R44" s="409"/>
      <c r="S44" s="409"/>
    </row>
    <row r="45" spans="1:19" x14ac:dyDescent="0.25">
      <c r="B45" s="409"/>
      <c r="C45" s="409"/>
      <c r="D45" s="409"/>
      <c r="E45" s="409"/>
      <c r="F45" s="409"/>
      <c r="G45" s="409"/>
      <c r="H45" s="409"/>
      <c r="I45" s="409"/>
      <c r="J45" s="409"/>
      <c r="K45" s="409"/>
      <c r="L45" s="409"/>
      <c r="M45" s="409"/>
      <c r="N45" s="409"/>
      <c r="O45" s="409"/>
      <c r="P45" s="409"/>
      <c r="Q45" s="409"/>
      <c r="R45" s="409"/>
      <c r="S45" s="409"/>
    </row>
  </sheetData>
  <mergeCells count="4">
    <mergeCell ref="B5:I5"/>
    <mergeCell ref="L5:S5"/>
    <mergeCell ref="B6:I6"/>
    <mergeCell ref="L6:S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0"/>
  <sheetViews>
    <sheetView workbookViewId="0"/>
  </sheetViews>
  <sheetFormatPr defaultColWidth="8.85546875" defaultRowHeight="15" x14ac:dyDescent="0.25"/>
  <cols>
    <col min="1" max="1" width="25.85546875" customWidth="1"/>
    <col min="11" max="11" width="10.28515625" bestFit="1" customWidth="1"/>
    <col min="12" max="12" width="3.7109375" customWidth="1"/>
    <col min="22" max="22" width="10.28515625" bestFit="1" customWidth="1"/>
    <col min="257" max="257" width="25.85546875" customWidth="1"/>
    <col min="267" max="267" width="10.28515625" bestFit="1" customWidth="1"/>
    <col min="268" max="268" width="3.7109375" customWidth="1"/>
    <col min="278" max="278" width="10.28515625" bestFit="1" customWidth="1"/>
    <col min="513" max="513" width="25.85546875" customWidth="1"/>
    <col min="523" max="523" width="10.28515625" bestFit="1" customWidth="1"/>
    <col min="524" max="524" width="3.7109375" customWidth="1"/>
    <col min="534" max="534" width="10.28515625" bestFit="1" customWidth="1"/>
    <col min="769" max="769" width="25.85546875" customWidth="1"/>
    <col min="779" max="779" width="10.28515625" bestFit="1" customWidth="1"/>
    <col min="780" max="780" width="3.7109375" customWidth="1"/>
    <col min="790" max="790" width="10.28515625" bestFit="1" customWidth="1"/>
    <col min="1025" max="1025" width="25.85546875" customWidth="1"/>
    <col min="1035" max="1035" width="10.28515625" bestFit="1" customWidth="1"/>
    <col min="1036" max="1036" width="3.7109375" customWidth="1"/>
    <col min="1046" max="1046" width="10.28515625" bestFit="1" customWidth="1"/>
    <col min="1281" max="1281" width="25.85546875" customWidth="1"/>
    <col min="1291" max="1291" width="10.28515625" bestFit="1" customWidth="1"/>
    <col min="1292" max="1292" width="3.7109375" customWidth="1"/>
    <col min="1302" max="1302" width="10.28515625" bestFit="1" customWidth="1"/>
    <col min="1537" max="1537" width="25.85546875" customWidth="1"/>
    <col min="1547" max="1547" width="10.28515625" bestFit="1" customWidth="1"/>
    <col min="1548" max="1548" width="3.7109375" customWidth="1"/>
    <col min="1558" max="1558" width="10.28515625" bestFit="1" customWidth="1"/>
    <col min="1793" max="1793" width="25.85546875" customWidth="1"/>
    <col min="1803" max="1803" width="10.28515625" bestFit="1" customWidth="1"/>
    <col min="1804" max="1804" width="3.7109375" customWidth="1"/>
    <col min="1814" max="1814" width="10.28515625" bestFit="1" customWidth="1"/>
    <col min="2049" max="2049" width="25.85546875" customWidth="1"/>
    <col min="2059" max="2059" width="10.28515625" bestFit="1" customWidth="1"/>
    <col min="2060" max="2060" width="3.7109375" customWidth="1"/>
    <col min="2070" max="2070" width="10.28515625" bestFit="1" customWidth="1"/>
    <col min="2305" max="2305" width="25.85546875" customWidth="1"/>
    <col min="2315" max="2315" width="10.28515625" bestFit="1" customWidth="1"/>
    <col min="2316" max="2316" width="3.7109375" customWidth="1"/>
    <col min="2326" max="2326" width="10.28515625" bestFit="1" customWidth="1"/>
    <col min="2561" max="2561" width="25.85546875" customWidth="1"/>
    <col min="2571" max="2571" width="10.28515625" bestFit="1" customWidth="1"/>
    <col min="2572" max="2572" width="3.7109375" customWidth="1"/>
    <col min="2582" max="2582" width="10.28515625" bestFit="1" customWidth="1"/>
    <col min="2817" max="2817" width="25.85546875" customWidth="1"/>
    <col min="2827" max="2827" width="10.28515625" bestFit="1" customWidth="1"/>
    <col min="2828" max="2828" width="3.7109375" customWidth="1"/>
    <col min="2838" max="2838" width="10.28515625" bestFit="1" customWidth="1"/>
    <col min="3073" max="3073" width="25.85546875" customWidth="1"/>
    <col min="3083" max="3083" width="10.28515625" bestFit="1" customWidth="1"/>
    <col min="3084" max="3084" width="3.7109375" customWidth="1"/>
    <col min="3094" max="3094" width="10.28515625" bestFit="1" customWidth="1"/>
    <col min="3329" max="3329" width="25.85546875" customWidth="1"/>
    <col min="3339" max="3339" width="10.28515625" bestFit="1" customWidth="1"/>
    <col min="3340" max="3340" width="3.7109375" customWidth="1"/>
    <col min="3350" max="3350" width="10.28515625" bestFit="1" customWidth="1"/>
    <col min="3585" max="3585" width="25.85546875" customWidth="1"/>
    <col min="3595" max="3595" width="10.28515625" bestFit="1" customWidth="1"/>
    <col min="3596" max="3596" width="3.7109375" customWidth="1"/>
    <col min="3606" max="3606" width="10.28515625" bestFit="1" customWidth="1"/>
    <col min="3841" max="3841" width="25.85546875" customWidth="1"/>
    <col min="3851" max="3851" width="10.28515625" bestFit="1" customWidth="1"/>
    <col min="3852" max="3852" width="3.7109375" customWidth="1"/>
    <col min="3862" max="3862" width="10.28515625" bestFit="1" customWidth="1"/>
    <col min="4097" max="4097" width="25.85546875" customWidth="1"/>
    <col min="4107" max="4107" width="10.28515625" bestFit="1" customWidth="1"/>
    <col min="4108" max="4108" width="3.7109375" customWidth="1"/>
    <col min="4118" max="4118" width="10.28515625" bestFit="1" customWidth="1"/>
    <col min="4353" max="4353" width="25.85546875" customWidth="1"/>
    <col min="4363" max="4363" width="10.28515625" bestFit="1" customWidth="1"/>
    <col min="4364" max="4364" width="3.7109375" customWidth="1"/>
    <col min="4374" max="4374" width="10.28515625" bestFit="1" customWidth="1"/>
    <col min="4609" max="4609" width="25.85546875" customWidth="1"/>
    <col min="4619" max="4619" width="10.28515625" bestFit="1" customWidth="1"/>
    <col min="4620" max="4620" width="3.7109375" customWidth="1"/>
    <col min="4630" max="4630" width="10.28515625" bestFit="1" customWidth="1"/>
    <col min="4865" max="4865" width="25.85546875" customWidth="1"/>
    <col min="4875" max="4875" width="10.28515625" bestFit="1" customWidth="1"/>
    <col min="4876" max="4876" width="3.7109375" customWidth="1"/>
    <col min="4886" max="4886" width="10.28515625" bestFit="1" customWidth="1"/>
    <col min="5121" max="5121" width="25.85546875" customWidth="1"/>
    <col min="5131" max="5131" width="10.28515625" bestFit="1" customWidth="1"/>
    <col min="5132" max="5132" width="3.7109375" customWidth="1"/>
    <col min="5142" max="5142" width="10.28515625" bestFit="1" customWidth="1"/>
    <col min="5377" max="5377" width="25.85546875" customWidth="1"/>
    <col min="5387" max="5387" width="10.28515625" bestFit="1" customWidth="1"/>
    <col min="5388" max="5388" width="3.7109375" customWidth="1"/>
    <col min="5398" max="5398" width="10.28515625" bestFit="1" customWidth="1"/>
    <col min="5633" max="5633" width="25.85546875" customWidth="1"/>
    <col min="5643" max="5643" width="10.28515625" bestFit="1" customWidth="1"/>
    <col min="5644" max="5644" width="3.7109375" customWidth="1"/>
    <col min="5654" max="5654" width="10.28515625" bestFit="1" customWidth="1"/>
    <col min="5889" max="5889" width="25.85546875" customWidth="1"/>
    <col min="5899" max="5899" width="10.28515625" bestFit="1" customWidth="1"/>
    <col min="5900" max="5900" width="3.7109375" customWidth="1"/>
    <col min="5910" max="5910" width="10.28515625" bestFit="1" customWidth="1"/>
    <col min="6145" max="6145" width="25.85546875" customWidth="1"/>
    <col min="6155" max="6155" width="10.28515625" bestFit="1" customWidth="1"/>
    <col min="6156" max="6156" width="3.7109375" customWidth="1"/>
    <col min="6166" max="6166" width="10.28515625" bestFit="1" customWidth="1"/>
    <col min="6401" max="6401" width="25.85546875" customWidth="1"/>
    <col min="6411" max="6411" width="10.28515625" bestFit="1" customWidth="1"/>
    <col min="6412" max="6412" width="3.7109375" customWidth="1"/>
    <col min="6422" max="6422" width="10.28515625" bestFit="1" customWidth="1"/>
    <col min="6657" max="6657" width="25.85546875" customWidth="1"/>
    <col min="6667" max="6667" width="10.28515625" bestFit="1" customWidth="1"/>
    <col min="6668" max="6668" width="3.7109375" customWidth="1"/>
    <col min="6678" max="6678" width="10.28515625" bestFit="1" customWidth="1"/>
    <col min="6913" max="6913" width="25.85546875" customWidth="1"/>
    <col min="6923" max="6923" width="10.28515625" bestFit="1" customWidth="1"/>
    <col min="6924" max="6924" width="3.7109375" customWidth="1"/>
    <col min="6934" max="6934" width="10.28515625" bestFit="1" customWidth="1"/>
    <col min="7169" max="7169" width="25.85546875" customWidth="1"/>
    <col min="7179" max="7179" width="10.28515625" bestFit="1" customWidth="1"/>
    <col min="7180" max="7180" width="3.7109375" customWidth="1"/>
    <col min="7190" max="7190" width="10.28515625" bestFit="1" customWidth="1"/>
    <col min="7425" max="7425" width="25.85546875" customWidth="1"/>
    <col min="7435" max="7435" width="10.28515625" bestFit="1" customWidth="1"/>
    <col min="7436" max="7436" width="3.7109375" customWidth="1"/>
    <col min="7446" max="7446" width="10.28515625" bestFit="1" customWidth="1"/>
    <col min="7681" max="7681" width="25.85546875" customWidth="1"/>
    <col min="7691" max="7691" width="10.28515625" bestFit="1" customWidth="1"/>
    <col min="7692" max="7692" width="3.7109375" customWidth="1"/>
    <col min="7702" max="7702" width="10.28515625" bestFit="1" customWidth="1"/>
    <col min="7937" max="7937" width="25.85546875" customWidth="1"/>
    <col min="7947" max="7947" width="10.28515625" bestFit="1" customWidth="1"/>
    <col min="7948" max="7948" width="3.7109375" customWidth="1"/>
    <col min="7958" max="7958" width="10.28515625" bestFit="1" customWidth="1"/>
    <col min="8193" max="8193" width="25.85546875" customWidth="1"/>
    <col min="8203" max="8203" width="10.28515625" bestFit="1" customWidth="1"/>
    <col min="8204" max="8204" width="3.7109375" customWidth="1"/>
    <col min="8214" max="8214" width="10.28515625" bestFit="1" customWidth="1"/>
    <col min="8449" max="8449" width="25.85546875" customWidth="1"/>
    <col min="8459" max="8459" width="10.28515625" bestFit="1" customWidth="1"/>
    <col min="8460" max="8460" width="3.7109375" customWidth="1"/>
    <col min="8470" max="8470" width="10.28515625" bestFit="1" customWidth="1"/>
    <col min="8705" max="8705" width="25.85546875" customWidth="1"/>
    <col min="8715" max="8715" width="10.28515625" bestFit="1" customWidth="1"/>
    <col min="8716" max="8716" width="3.7109375" customWidth="1"/>
    <col min="8726" max="8726" width="10.28515625" bestFit="1" customWidth="1"/>
    <col min="8961" max="8961" width="25.85546875" customWidth="1"/>
    <col min="8971" max="8971" width="10.28515625" bestFit="1" customWidth="1"/>
    <col min="8972" max="8972" width="3.7109375" customWidth="1"/>
    <col min="8982" max="8982" width="10.28515625" bestFit="1" customWidth="1"/>
    <col min="9217" max="9217" width="25.85546875" customWidth="1"/>
    <col min="9227" max="9227" width="10.28515625" bestFit="1" customWidth="1"/>
    <col min="9228" max="9228" width="3.7109375" customWidth="1"/>
    <col min="9238" max="9238" width="10.28515625" bestFit="1" customWidth="1"/>
    <col min="9473" max="9473" width="25.85546875" customWidth="1"/>
    <col min="9483" max="9483" width="10.28515625" bestFit="1" customWidth="1"/>
    <col min="9484" max="9484" width="3.7109375" customWidth="1"/>
    <col min="9494" max="9494" width="10.28515625" bestFit="1" customWidth="1"/>
    <col min="9729" max="9729" width="25.85546875" customWidth="1"/>
    <col min="9739" max="9739" width="10.28515625" bestFit="1" customWidth="1"/>
    <col min="9740" max="9740" width="3.7109375" customWidth="1"/>
    <col min="9750" max="9750" width="10.28515625" bestFit="1" customWidth="1"/>
    <col min="9985" max="9985" width="25.85546875" customWidth="1"/>
    <col min="9995" max="9995" width="10.28515625" bestFit="1" customWidth="1"/>
    <col min="9996" max="9996" width="3.7109375" customWidth="1"/>
    <col min="10006" max="10006" width="10.28515625" bestFit="1" customWidth="1"/>
    <col min="10241" max="10241" width="25.85546875" customWidth="1"/>
    <col min="10251" max="10251" width="10.28515625" bestFit="1" customWidth="1"/>
    <col min="10252" max="10252" width="3.7109375" customWidth="1"/>
    <col min="10262" max="10262" width="10.28515625" bestFit="1" customWidth="1"/>
    <col min="10497" max="10497" width="25.85546875" customWidth="1"/>
    <col min="10507" max="10507" width="10.28515625" bestFit="1" customWidth="1"/>
    <col min="10508" max="10508" width="3.7109375" customWidth="1"/>
    <col min="10518" max="10518" width="10.28515625" bestFit="1" customWidth="1"/>
    <col min="10753" max="10753" width="25.85546875" customWidth="1"/>
    <col min="10763" max="10763" width="10.28515625" bestFit="1" customWidth="1"/>
    <col min="10764" max="10764" width="3.7109375" customWidth="1"/>
    <col min="10774" max="10774" width="10.28515625" bestFit="1" customWidth="1"/>
    <col min="11009" max="11009" width="25.85546875" customWidth="1"/>
    <col min="11019" max="11019" width="10.28515625" bestFit="1" customWidth="1"/>
    <col min="11020" max="11020" width="3.7109375" customWidth="1"/>
    <col min="11030" max="11030" width="10.28515625" bestFit="1" customWidth="1"/>
    <col min="11265" max="11265" width="25.85546875" customWidth="1"/>
    <col min="11275" max="11275" width="10.28515625" bestFit="1" customWidth="1"/>
    <col min="11276" max="11276" width="3.7109375" customWidth="1"/>
    <col min="11286" max="11286" width="10.28515625" bestFit="1" customWidth="1"/>
    <col min="11521" max="11521" width="25.85546875" customWidth="1"/>
    <col min="11531" max="11531" width="10.28515625" bestFit="1" customWidth="1"/>
    <col min="11532" max="11532" width="3.7109375" customWidth="1"/>
    <col min="11542" max="11542" width="10.28515625" bestFit="1" customWidth="1"/>
    <col min="11777" max="11777" width="25.85546875" customWidth="1"/>
    <col min="11787" max="11787" width="10.28515625" bestFit="1" customWidth="1"/>
    <col min="11788" max="11788" width="3.7109375" customWidth="1"/>
    <col min="11798" max="11798" width="10.28515625" bestFit="1" customWidth="1"/>
    <col min="12033" max="12033" width="25.85546875" customWidth="1"/>
    <col min="12043" max="12043" width="10.28515625" bestFit="1" customWidth="1"/>
    <col min="12044" max="12044" width="3.7109375" customWidth="1"/>
    <col min="12054" max="12054" width="10.28515625" bestFit="1" customWidth="1"/>
    <col min="12289" max="12289" width="25.85546875" customWidth="1"/>
    <col min="12299" max="12299" width="10.28515625" bestFit="1" customWidth="1"/>
    <col min="12300" max="12300" width="3.7109375" customWidth="1"/>
    <col min="12310" max="12310" width="10.28515625" bestFit="1" customWidth="1"/>
    <col min="12545" max="12545" width="25.85546875" customWidth="1"/>
    <col min="12555" max="12555" width="10.28515625" bestFit="1" customWidth="1"/>
    <col min="12556" max="12556" width="3.7109375" customWidth="1"/>
    <col min="12566" max="12566" width="10.28515625" bestFit="1" customWidth="1"/>
    <col min="12801" max="12801" width="25.85546875" customWidth="1"/>
    <col min="12811" max="12811" width="10.28515625" bestFit="1" customWidth="1"/>
    <col min="12812" max="12812" width="3.7109375" customWidth="1"/>
    <col min="12822" max="12822" width="10.28515625" bestFit="1" customWidth="1"/>
    <col min="13057" max="13057" width="25.85546875" customWidth="1"/>
    <col min="13067" max="13067" width="10.28515625" bestFit="1" customWidth="1"/>
    <col min="13068" max="13068" width="3.7109375" customWidth="1"/>
    <col min="13078" max="13078" width="10.28515625" bestFit="1" customWidth="1"/>
    <col min="13313" max="13313" width="25.85546875" customWidth="1"/>
    <col min="13323" max="13323" width="10.28515625" bestFit="1" customWidth="1"/>
    <col min="13324" max="13324" width="3.7109375" customWidth="1"/>
    <col min="13334" max="13334" width="10.28515625" bestFit="1" customWidth="1"/>
    <col min="13569" max="13569" width="25.85546875" customWidth="1"/>
    <col min="13579" max="13579" width="10.28515625" bestFit="1" customWidth="1"/>
    <col min="13580" max="13580" width="3.7109375" customWidth="1"/>
    <col min="13590" max="13590" width="10.28515625" bestFit="1" customWidth="1"/>
    <col min="13825" max="13825" width="25.85546875" customWidth="1"/>
    <col min="13835" max="13835" width="10.28515625" bestFit="1" customWidth="1"/>
    <col min="13836" max="13836" width="3.7109375" customWidth="1"/>
    <col min="13846" max="13846" width="10.28515625" bestFit="1" customWidth="1"/>
    <col min="14081" max="14081" width="25.85546875" customWidth="1"/>
    <col min="14091" max="14091" width="10.28515625" bestFit="1" customWidth="1"/>
    <col min="14092" max="14092" width="3.7109375" customWidth="1"/>
    <col min="14102" max="14102" width="10.28515625" bestFit="1" customWidth="1"/>
    <col min="14337" max="14337" width="25.85546875" customWidth="1"/>
    <col min="14347" max="14347" width="10.28515625" bestFit="1" customWidth="1"/>
    <col min="14348" max="14348" width="3.7109375" customWidth="1"/>
    <col min="14358" max="14358" width="10.28515625" bestFit="1" customWidth="1"/>
    <col min="14593" max="14593" width="25.85546875" customWidth="1"/>
    <col min="14603" max="14603" width="10.28515625" bestFit="1" customWidth="1"/>
    <col min="14604" max="14604" width="3.7109375" customWidth="1"/>
    <col min="14614" max="14614" width="10.28515625" bestFit="1" customWidth="1"/>
    <col min="14849" max="14849" width="25.85546875" customWidth="1"/>
    <col min="14859" max="14859" width="10.28515625" bestFit="1" customWidth="1"/>
    <col min="14860" max="14860" width="3.7109375" customWidth="1"/>
    <col min="14870" max="14870" width="10.28515625" bestFit="1" customWidth="1"/>
    <col min="15105" max="15105" width="25.85546875" customWidth="1"/>
    <col min="15115" max="15115" width="10.28515625" bestFit="1" customWidth="1"/>
    <col min="15116" max="15116" width="3.7109375" customWidth="1"/>
    <col min="15126" max="15126" width="10.28515625" bestFit="1" customWidth="1"/>
    <col min="15361" max="15361" width="25.85546875" customWidth="1"/>
    <col min="15371" max="15371" width="10.28515625" bestFit="1" customWidth="1"/>
    <col min="15372" max="15372" width="3.7109375" customWidth="1"/>
    <col min="15382" max="15382" width="10.28515625" bestFit="1" customWidth="1"/>
    <col min="15617" max="15617" width="25.85546875" customWidth="1"/>
    <col min="15627" max="15627" width="10.28515625" bestFit="1" customWidth="1"/>
    <col min="15628" max="15628" width="3.7109375" customWidth="1"/>
    <col min="15638" max="15638" width="10.28515625" bestFit="1" customWidth="1"/>
    <col min="15873" max="15873" width="25.85546875" customWidth="1"/>
    <col min="15883" max="15883" width="10.28515625" bestFit="1" customWidth="1"/>
    <col min="15884" max="15884" width="3.7109375" customWidth="1"/>
    <col min="15894" max="15894" width="10.28515625" bestFit="1" customWidth="1"/>
    <col min="16129" max="16129" width="25.85546875" customWidth="1"/>
    <col min="16139" max="16139" width="10.28515625" bestFit="1" customWidth="1"/>
    <col min="16140" max="16140" width="3.7109375" customWidth="1"/>
    <col min="16150" max="16150" width="10.28515625" bestFit="1" customWidth="1"/>
  </cols>
  <sheetData>
    <row r="1" spans="1:23" x14ac:dyDescent="0.25">
      <c r="A1" s="377" t="s">
        <v>231</v>
      </c>
    </row>
    <row r="2" spans="1:23" x14ac:dyDescent="0.25">
      <c r="A2" t="s">
        <v>177</v>
      </c>
    </row>
    <row r="3" spans="1:23" x14ac:dyDescent="0.25">
      <c r="A3" t="s">
        <v>178</v>
      </c>
    </row>
    <row r="5" spans="1:23" s="9" customFormat="1" ht="13.5" customHeight="1" x14ac:dyDescent="0.25">
      <c r="A5" s="398"/>
      <c r="B5" s="577" t="s">
        <v>187</v>
      </c>
      <c r="C5" s="577"/>
      <c r="D5" s="577"/>
      <c r="E5" s="577"/>
      <c r="F5" s="577"/>
      <c r="G5" s="577"/>
      <c r="H5" s="577"/>
      <c r="I5" s="577"/>
      <c r="J5" s="577"/>
      <c r="K5" s="577"/>
      <c r="L5" s="415"/>
      <c r="M5" s="577" t="s">
        <v>197</v>
      </c>
      <c r="N5" s="577"/>
      <c r="O5" s="577"/>
      <c r="P5" s="577"/>
      <c r="Q5" s="577"/>
      <c r="R5" s="577"/>
      <c r="S5" s="577"/>
      <c r="T5" s="577"/>
      <c r="U5" s="577"/>
      <c r="V5" s="577"/>
    </row>
    <row r="6" spans="1:23" s="9" customFormat="1" x14ac:dyDescent="0.25">
      <c r="A6" s="416"/>
      <c r="B6" s="533" t="s">
        <v>260</v>
      </c>
      <c r="C6" s="533"/>
      <c r="D6" s="533"/>
      <c r="E6" s="533"/>
      <c r="F6" s="533"/>
      <c r="G6" s="533"/>
      <c r="H6" s="533"/>
      <c r="I6" s="533"/>
      <c r="J6" s="533"/>
      <c r="K6" s="533"/>
      <c r="L6" s="417"/>
      <c r="M6" s="533" t="s">
        <v>261</v>
      </c>
      <c r="N6" s="533"/>
      <c r="O6" s="533"/>
      <c r="P6" s="533"/>
      <c r="Q6" s="533"/>
      <c r="R6" s="533"/>
      <c r="S6" s="533"/>
      <c r="T6" s="533"/>
      <c r="U6" s="533"/>
      <c r="V6" s="533"/>
    </row>
    <row r="7" spans="1:23" s="81" customFormat="1" ht="64.5" x14ac:dyDescent="0.25">
      <c r="A7" s="418"/>
      <c r="B7" s="419" t="s">
        <v>198</v>
      </c>
      <c r="C7" s="419" t="s">
        <v>199</v>
      </c>
      <c r="D7" s="419" t="s">
        <v>200</v>
      </c>
      <c r="E7" s="419" t="s">
        <v>201</v>
      </c>
      <c r="F7" s="419" t="s">
        <v>202</v>
      </c>
      <c r="G7" s="419" t="s">
        <v>203</v>
      </c>
      <c r="H7" s="419" t="s">
        <v>204</v>
      </c>
      <c r="I7" s="419" t="s">
        <v>205</v>
      </c>
      <c r="J7" s="419" t="s">
        <v>206</v>
      </c>
      <c r="K7" s="419" t="s">
        <v>61</v>
      </c>
      <c r="L7" s="420"/>
      <c r="M7" s="419" t="s">
        <v>198</v>
      </c>
      <c r="N7" s="419" t="s">
        <v>199</v>
      </c>
      <c r="O7" s="419" t="s">
        <v>200</v>
      </c>
      <c r="P7" s="419" t="s">
        <v>201</v>
      </c>
      <c r="Q7" s="419" t="s">
        <v>202</v>
      </c>
      <c r="R7" s="419" t="s">
        <v>203</v>
      </c>
      <c r="S7" s="419" t="s">
        <v>204</v>
      </c>
      <c r="T7" s="419" t="s">
        <v>205</v>
      </c>
      <c r="U7" s="419" t="s">
        <v>206</v>
      </c>
      <c r="V7" s="419" t="s">
        <v>61</v>
      </c>
    </row>
    <row r="8" spans="1:23" x14ac:dyDescent="0.25">
      <c r="A8" s="406" t="s">
        <v>51</v>
      </c>
      <c r="B8" s="383">
        <v>3305</v>
      </c>
      <c r="C8" s="421">
        <v>720</v>
      </c>
      <c r="D8" s="421">
        <v>1515</v>
      </c>
      <c r="E8" s="421">
        <v>445</v>
      </c>
      <c r="F8" s="421">
        <v>750</v>
      </c>
      <c r="G8" s="421">
        <v>2615</v>
      </c>
      <c r="H8" s="421">
        <v>115</v>
      </c>
      <c r="I8" s="421">
        <v>525</v>
      </c>
      <c r="J8" s="421">
        <v>485</v>
      </c>
      <c r="K8" s="384">
        <v>10475</v>
      </c>
      <c r="L8" s="9"/>
      <c r="M8" s="383">
        <v>4500</v>
      </c>
      <c r="N8" s="421">
        <v>1110</v>
      </c>
      <c r="O8" s="421">
        <v>1335</v>
      </c>
      <c r="P8" s="421">
        <v>505</v>
      </c>
      <c r="Q8" s="421">
        <v>665</v>
      </c>
      <c r="R8" s="421">
        <v>1530</v>
      </c>
      <c r="S8" s="421">
        <v>110</v>
      </c>
      <c r="T8" s="421">
        <v>740</v>
      </c>
      <c r="U8" s="421">
        <v>435</v>
      </c>
      <c r="V8" s="384">
        <v>10930</v>
      </c>
      <c r="W8" s="397"/>
    </row>
    <row r="9" spans="1:23" x14ac:dyDescent="0.25">
      <c r="A9" s="108" t="s">
        <v>5</v>
      </c>
      <c r="B9" s="422">
        <v>330</v>
      </c>
      <c r="C9" s="423">
        <v>0</v>
      </c>
      <c r="D9" s="423">
        <v>110</v>
      </c>
      <c r="E9" s="423">
        <v>0</v>
      </c>
      <c r="F9" s="423">
        <v>0</v>
      </c>
      <c r="G9" s="423">
        <v>55</v>
      </c>
      <c r="H9" s="423">
        <v>0</v>
      </c>
      <c r="I9" s="423">
        <v>85</v>
      </c>
      <c r="J9" s="423">
        <v>0</v>
      </c>
      <c r="K9" s="424">
        <v>575</v>
      </c>
      <c r="L9" s="9"/>
      <c r="M9" s="422">
        <v>380</v>
      </c>
      <c r="N9" s="423">
        <v>0</v>
      </c>
      <c r="O9" s="423">
        <v>85</v>
      </c>
      <c r="P9" s="423">
        <v>0</v>
      </c>
      <c r="Q9" s="423">
        <v>0</v>
      </c>
      <c r="R9" s="423">
        <v>35</v>
      </c>
      <c r="S9" s="423">
        <v>0</v>
      </c>
      <c r="T9" s="423">
        <v>100</v>
      </c>
      <c r="U9" s="423">
        <v>0</v>
      </c>
      <c r="V9" s="424">
        <v>595</v>
      </c>
    </row>
    <row r="10" spans="1:23" x14ac:dyDescent="0.25">
      <c r="A10" s="108" t="s">
        <v>6</v>
      </c>
      <c r="B10" s="422">
        <v>220</v>
      </c>
      <c r="C10" s="423">
        <v>10</v>
      </c>
      <c r="D10" s="423">
        <v>35</v>
      </c>
      <c r="E10" s="423">
        <v>0</v>
      </c>
      <c r="F10" s="423">
        <v>0</v>
      </c>
      <c r="G10" s="423">
        <v>130</v>
      </c>
      <c r="H10" s="423">
        <v>0</v>
      </c>
      <c r="I10" s="423">
        <v>5</v>
      </c>
      <c r="J10" s="423">
        <v>5</v>
      </c>
      <c r="K10" s="424">
        <v>400</v>
      </c>
      <c r="L10" s="9"/>
      <c r="M10" s="422">
        <v>285</v>
      </c>
      <c r="N10" s="423">
        <v>10</v>
      </c>
      <c r="O10" s="423">
        <v>30</v>
      </c>
      <c r="P10" s="423">
        <v>0</v>
      </c>
      <c r="Q10" s="423">
        <v>15</v>
      </c>
      <c r="R10" s="423">
        <v>65</v>
      </c>
      <c r="S10" s="423">
        <v>0</v>
      </c>
      <c r="T10" s="423">
        <v>0</v>
      </c>
      <c r="U10" s="423">
        <v>5</v>
      </c>
      <c r="V10" s="424">
        <v>410</v>
      </c>
      <c r="W10" s="397"/>
    </row>
    <row r="11" spans="1:23" x14ac:dyDescent="0.25">
      <c r="A11" s="108" t="s">
        <v>7</v>
      </c>
      <c r="B11" s="422">
        <v>95</v>
      </c>
      <c r="C11" s="423">
        <v>10</v>
      </c>
      <c r="D11" s="423">
        <v>0</v>
      </c>
      <c r="E11" s="423">
        <v>0</v>
      </c>
      <c r="F11" s="423">
        <v>0</v>
      </c>
      <c r="G11" s="423">
        <v>5</v>
      </c>
      <c r="H11" s="423">
        <v>0</v>
      </c>
      <c r="I11" s="423">
        <v>0</v>
      </c>
      <c r="J11" s="423">
        <v>0</v>
      </c>
      <c r="K11" s="424">
        <v>115</v>
      </c>
      <c r="L11" s="9"/>
      <c r="M11" s="422">
        <v>110</v>
      </c>
      <c r="N11" s="423">
        <v>5</v>
      </c>
      <c r="O11" s="423">
        <v>0</v>
      </c>
      <c r="P11" s="423">
        <v>0</v>
      </c>
      <c r="Q11" s="423">
        <v>0</v>
      </c>
      <c r="R11" s="423">
        <v>5</v>
      </c>
      <c r="S11" s="423">
        <v>0</v>
      </c>
      <c r="T11" s="423">
        <v>0</v>
      </c>
      <c r="U11" s="423">
        <v>0</v>
      </c>
      <c r="V11" s="424">
        <v>120</v>
      </c>
      <c r="W11" s="397"/>
    </row>
    <row r="12" spans="1:23" x14ac:dyDescent="0.25">
      <c r="A12" s="108" t="s">
        <v>8</v>
      </c>
      <c r="B12" s="422">
        <v>0</v>
      </c>
      <c r="C12" s="423">
        <v>20</v>
      </c>
      <c r="D12" s="423">
        <v>0</v>
      </c>
      <c r="E12" s="423">
        <v>0</v>
      </c>
      <c r="F12" s="423">
        <v>0</v>
      </c>
      <c r="G12" s="423">
        <v>0</v>
      </c>
      <c r="H12" s="423">
        <v>0</v>
      </c>
      <c r="I12" s="423">
        <v>30</v>
      </c>
      <c r="J12" s="423">
        <v>40</v>
      </c>
      <c r="K12" s="424">
        <v>95</v>
      </c>
      <c r="L12" s="9"/>
      <c r="M12" s="422">
        <v>5</v>
      </c>
      <c r="N12" s="423">
        <v>25</v>
      </c>
      <c r="O12" s="423">
        <v>0</v>
      </c>
      <c r="P12" s="423">
        <v>0</v>
      </c>
      <c r="Q12" s="423">
        <v>0</v>
      </c>
      <c r="R12" s="423">
        <v>0</v>
      </c>
      <c r="S12" s="423">
        <v>0</v>
      </c>
      <c r="T12" s="423">
        <v>35</v>
      </c>
      <c r="U12" s="423">
        <v>35</v>
      </c>
      <c r="V12" s="424">
        <v>100</v>
      </c>
      <c r="W12" s="397"/>
    </row>
    <row r="13" spans="1:23" x14ac:dyDescent="0.25">
      <c r="A13" s="108" t="s">
        <v>9</v>
      </c>
      <c r="B13" s="422">
        <v>115</v>
      </c>
      <c r="C13" s="423">
        <v>0</v>
      </c>
      <c r="D13" s="423">
        <v>0</v>
      </c>
      <c r="E13" s="423">
        <v>0</v>
      </c>
      <c r="F13" s="423">
        <v>0</v>
      </c>
      <c r="G13" s="423">
        <v>0</v>
      </c>
      <c r="H13" s="423">
        <v>0</v>
      </c>
      <c r="I13" s="423">
        <v>0</v>
      </c>
      <c r="J13" s="423">
        <v>50</v>
      </c>
      <c r="K13" s="424">
        <v>170</v>
      </c>
      <c r="L13" s="9"/>
      <c r="M13" s="422">
        <v>150</v>
      </c>
      <c r="N13" s="423">
        <v>0</v>
      </c>
      <c r="O13" s="423">
        <v>0</v>
      </c>
      <c r="P13" s="423">
        <v>0</v>
      </c>
      <c r="Q13" s="423">
        <v>0</v>
      </c>
      <c r="R13" s="423">
        <v>0</v>
      </c>
      <c r="S13" s="423">
        <v>0</v>
      </c>
      <c r="T13" s="423">
        <v>0</v>
      </c>
      <c r="U13" s="423">
        <v>25</v>
      </c>
      <c r="V13" s="424">
        <v>175</v>
      </c>
    </row>
    <row r="14" spans="1:23" x14ac:dyDescent="0.25">
      <c r="A14" s="108" t="s">
        <v>10</v>
      </c>
      <c r="B14" s="422">
        <v>0</v>
      </c>
      <c r="C14" s="423">
        <v>80</v>
      </c>
      <c r="D14" s="423">
        <v>15</v>
      </c>
      <c r="E14" s="423">
        <v>5</v>
      </c>
      <c r="F14" s="423">
        <v>10</v>
      </c>
      <c r="G14" s="423">
        <v>5</v>
      </c>
      <c r="H14" s="423">
        <v>5</v>
      </c>
      <c r="I14" s="423">
        <v>75</v>
      </c>
      <c r="J14" s="423">
        <v>95</v>
      </c>
      <c r="K14" s="424">
        <v>295</v>
      </c>
      <c r="L14" s="9"/>
      <c r="M14" s="422">
        <v>0</v>
      </c>
      <c r="N14" s="423">
        <v>105</v>
      </c>
      <c r="O14" s="423">
        <v>10</v>
      </c>
      <c r="P14" s="423">
        <v>5</v>
      </c>
      <c r="Q14" s="423">
        <v>5</v>
      </c>
      <c r="R14" s="423">
        <v>0</v>
      </c>
      <c r="S14" s="423">
        <v>5</v>
      </c>
      <c r="T14" s="423">
        <v>80</v>
      </c>
      <c r="U14" s="423">
        <v>80</v>
      </c>
      <c r="V14" s="424">
        <v>290</v>
      </c>
      <c r="W14" s="397"/>
    </row>
    <row r="15" spans="1:23" x14ac:dyDescent="0.25">
      <c r="A15" s="108" t="s">
        <v>11</v>
      </c>
      <c r="B15" s="422">
        <v>75</v>
      </c>
      <c r="C15" s="423">
        <v>40</v>
      </c>
      <c r="D15" s="423">
        <v>70</v>
      </c>
      <c r="E15" s="423">
        <v>100</v>
      </c>
      <c r="F15" s="423">
        <v>35</v>
      </c>
      <c r="G15" s="423">
        <v>0</v>
      </c>
      <c r="H15" s="423">
        <v>15</v>
      </c>
      <c r="I15" s="423">
        <v>0</v>
      </c>
      <c r="J15" s="423">
        <v>0</v>
      </c>
      <c r="K15" s="424">
        <v>335</v>
      </c>
      <c r="L15" s="9"/>
      <c r="M15" s="422">
        <v>75</v>
      </c>
      <c r="N15" s="423">
        <v>45</v>
      </c>
      <c r="O15" s="423">
        <v>60</v>
      </c>
      <c r="P15" s="423">
        <v>125</v>
      </c>
      <c r="Q15" s="423">
        <v>45</v>
      </c>
      <c r="R15" s="423">
        <v>0</v>
      </c>
      <c r="S15" s="423">
        <v>20</v>
      </c>
      <c r="T15" s="423">
        <v>0</v>
      </c>
      <c r="U15" s="423">
        <v>0</v>
      </c>
      <c r="V15" s="424">
        <v>365</v>
      </c>
    </row>
    <row r="16" spans="1:23" x14ac:dyDescent="0.25">
      <c r="A16" s="108" t="s">
        <v>12</v>
      </c>
      <c r="B16" s="422">
        <v>130</v>
      </c>
      <c r="C16" s="423">
        <v>0</v>
      </c>
      <c r="D16" s="423">
        <v>60</v>
      </c>
      <c r="E16" s="423">
        <v>5</v>
      </c>
      <c r="F16" s="423">
        <v>0</v>
      </c>
      <c r="G16" s="423">
        <v>0</v>
      </c>
      <c r="H16" s="423">
        <v>0</v>
      </c>
      <c r="I16" s="423">
        <v>0</v>
      </c>
      <c r="J16" s="423">
        <v>0</v>
      </c>
      <c r="K16" s="424">
        <v>195</v>
      </c>
      <c r="L16" s="9"/>
      <c r="M16" s="422">
        <v>125</v>
      </c>
      <c r="N16" s="423">
        <v>0</v>
      </c>
      <c r="O16" s="423">
        <v>55</v>
      </c>
      <c r="P16" s="423">
        <v>5</v>
      </c>
      <c r="Q16" s="423">
        <v>0</v>
      </c>
      <c r="R16" s="423">
        <v>0</v>
      </c>
      <c r="S16" s="423">
        <v>0</v>
      </c>
      <c r="T16" s="423">
        <v>0</v>
      </c>
      <c r="U16" s="423">
        <v>0</v>
      </c>
      <c r="V16" s="424">
        <v>185</v>
      </c>
    </row>
    <row r="17" spans="1:22" x14ac:dyDescent="0.25">
      <c r="A17" s="108" t="s">
        <v>13</v>
      </c>
      <c r="B17" s="422">
        <v>15</v>
      </c>
      <c r="C17" s="423">
        <v>5</v>
      </c>
      <c r="D17" s="423">
        <v>0</v>
      </c>
      <c r="E17" s="423">
        <v>0</v>
      </c>
      <c r="F17" s="423">
        <v>25</v>
      </c>
      <c r="G17" s="423">
        <v>30</v>
      </c>
      <c r="H17" s="423">
        <v>0</v>
      </c>
      <c r="I17" s="423">
        <v>15</v>
      </c>
      <c r="J17" s="423">
        <v>0</v>
      </c>
      <c r="K17" s="424">
        <v>95</v>
      </c>
      <c r="L17" s="9"/>
      <c r="M17" s="422">
        <v>35</v>
      </c>
      <c r="N17" s="423">
        <v>5</v>
      </c>
      <c r="O17" s="423">
        <v>0</v>
      </c>
      <c r="P17" s="423">
        <v>0</v>
      </c>
      <c r="Q17" s="423">
        <v>20</v>
      </c>
      <c r="R17" s="423">
        <v>20</v>
      </c>
      <c r="S17" s="423">
        <v>0</v>
      </c>
      <c r="T17" s="423">
        <v>25</v>
      </c>
      <c r="U17" s="423">
        <v>0</v>
      </c>
      <c r="V17" s="424">
        <v>110</v>
      </c>
    </row>
    <row r="18" spans="1:22" x14ac:dyDescent="0.25">
      <c r="A18" s="108" t="s">
        <v>14</v>
      </c>
      <c r="B18" s="422">
        <v>80</v>
      </c>
      <c r="C18" s="423">
        <v>0</v>
      </c>
      <c r="D18" s="423">
        <v>0</v>
      </c>
      <c r="E18" s="423">
        <v>0</v>
      </c>
      <c r="F18" s="423">
        <v>5</v>
      </c>
      <c r="G18" s="423">
        <v>170</v>
      </c>
      <c r="H18" s="423">
        <v>0</v>
      </c>
      <c r="I18" s="423">
        <v>0</v>
      </c>
      <c r="J18" s="423">
        <v>0</v>
      </c>
      <c r="K18" s="424">
        <v>255</v>
      </c>
      <c r="L18" s="9"/>
      <c r="M18" s="422">
        <v>155</v>
      </c>
      <c r="N18" s="423">
        <v>0</v>
      </c>
      <c r="O18" s="423">
        <v>0</v>
      </c>
      <c r="P18" s="423">
        <v>0</v>
      </c>
      <c r="Q18" s="423">
        <v>5</v>
      </c>
      <c r="R18" s="423">
        <v>85</v>
      </c>
      <c r="S18" s="423">
        <v>0</v>
      </c>
      <c r="T18" s="423">
        <v>0</v>
      </c>
      <c r="U18" s="423">
        <v>0</v>
      </c>
      <c r="V18" s="424">
        <v>245</v>
      </c>
    </row>
    <row r="19" spans="1:22" x14ac:dyDescent="0.25">
      <c r="A19" s="108" t="s">
        <v>15</v>
      </c>
      <c r="B19" s="422">
        <v>45</v>
      </c>
      <c r="C19" s="423">
        <v>0</v>
      </c>
      <c r="D19" s="423">
        <v>0</v>
      </c>
      <c r="E19" s="423">
        <v>0</v>
      </c>
      <c r="F19" s="423">
        <v>0</v>
      </c>
      <c r="G19" s="423">
        <v>15</v>
      </c>
      <c r="H19" s="423">
        <v>0</v>
      </c>
      <c r="I19" s="423">
        <v>0</v>
      </c>
      <c r="J19" s="423">
        <v>0</v>
      </c>
      <c r="K19" s="424">
        <v>60</v>
      </c>
      <c r="L19" s="9"/>
      <c r="M19" s="422">
        <v>50</v>
      </c>
      <c r="N19" s="423">
        <v>0</v>
      </c>
      <c r="O19" s="423">
        <v>0</v>
      </c>
      <c r="P19" s="423">
        <v>0</v>
      </c>
      <c r="Q19" s="423">
        <v>0</v>
      </c>
      <c r="R19" s="423">
        <v>5</v>
      </c>
      <c r="S19" s="423">
        <v>0</v>
      </c>
      <c r="T19" s="423">
        <v>10</v>
      </c>
      <c r="U19" s="423">
        <v>0</v>
      </c>
      <c r="V19" s="424">
        <v>70</v>
      </c>
    </row>
    <row r="20" spans="1:22" x14ac:dyDescent="0.25">
      <c r="A20" s="108" t="s">
        <v>16</v>
      </c>
      <c r="B20" s="422">
        <v>25</v>
      </c>
      <c r="C20" s="423">
        <v>5</v>
      </c>
      <c r="D20" s="423">
        <v>55</v>
      </c>
      <c r="E20" s="423">
        <v>20</v>
      </c>
      <c r="F20" s="423">
        <v>55</v>
      </c>
      <c r="G20" s="423">
        <v>665</v>
      </c>
      <c r="H20" s="423">
        <v>0</v>
      </c>
      <c r="I20" s="423">
        <v>0</v>
      </c>
      <c r="J20" s="423">
        <v>35</v>
      </c>
      <c r="K20" s="424">
        <v>865</v>
      </c>
      <c r="L20" s="9"/>
      <c r="M20" s="422">
        <v>160</v>
      </c>
      <c r="N20" s="423">
        <v>10</v>
      </c>
      <c r="O20" s="423">
        <v>90</v>
      </c>
      <c r="P20" s="423">
        <v>55</v>
      </c>
      <c r="Q20" s="423">
        <v>110</v>
      </c>
      <c r="R20" s="423">
        <v>595</v>
      </c>
      <c r="S20" s="423">
        <v>0</v>
      </c>
      <c r="T20" s="423">
        <v>0</v>
      </c>
      <c r="U20" s="423">
        <v>70</v>
      </c>
      <c r="V20" s="424">
        <v>1095</v>
      </c>
    </row>
    <row r="21" spans="1:22" x14ac:dyDescent="0.25">
      <c r="A21" s="108" t="s">
        <v>17</v>
      </c>
      <c r="B21" s="422">
        <v>5</v>
      </c>
      <c r="C21" s="423">
        <v>10</v>
      </c>
      <c r="D21" s="423">
        <v>10</v>
      </c>
      <c r="E21" s="423">
        <v>0</v>
      </c>
      <c r="F21" s="423">
        <v>0</v>
      </c>
      <c r="G21" s="423">
        <v>5</v>
      </c>
      <c r="H21" s="423">
        <v>0</v>
      </c>
      <c r="I21" s="423">
        <v>0</v>
      </c>
      <c r="J21" s="423">
        <v>0</v>
      </c>
      <c r="K21" s="424">
        <v>30</v>
      </c>
      <c r="L21" s="9"/>
      <c r="M21" s="422">
        <v>10</v>
      </c>
      <c r="N21" s="423">
        <v>10</v>
      </c>
      <c r="O21" s="423">
        <v>10</v>
      </c>
      <c r="P21" s="423">
        <v>0</v>
      </c>
      <c r="Q21" s="423">
        <v>0</v>
      </c>
      <c r="R21" s="423">
        <v>10</v>
      </c>
      <c r="S21" s="423">
        <v>0</v>
      </c>
      <c r="T21" s="423">
        <v>0</v>
      </c>
      <c r="U21" s="423">
        <v>0</v>
      </c>
      <c r="V21" s="424">
        <v>40</v>
      </c>
    </row>
    <row r="22" spans="1:22" x14ac:dyDescent="0.25">
      <c r="A22" s="108" t="s">
        <v>18</v>
      </c>
      <c r="B22" s="422">
        <v>90</v>
      </c>
      <c r="C22" s="423">
        <v>5</v>
      </c>
      <c r="D22" s="423">
        <v>150</v>
      </c>
      <c r="E22" s="423">
        <v>0</v>
      </c>
      <c r="F22" s="423">
        <v>0</v>
      </c>
      <c r="G22" s="423">
        <v>0</v>
      </c>
      <c r="H22" s="423">
        <v>0</v>
      </c>
      <c r="I22" s="423">
        <v>30</v>
      </c>
      <c r="J22" s="423">
        <v>0</v>
      </c>
      <c r="K22" s="424">
        <v>270</v>
      </c>
      <c r="L22" s="9"/>
      <c r="M22" s="422">
        <v>155</v>
      </c>
      <c r="N22" s="423">
        <v>10</v>
      </c>
      <c r="O22" s="423">
        <v>105</v>
      </c>
      <c r="P22" s="423">
        <v>0</v>
      </c>
      <c r="Q22" s="423">
        <v>0</v>
      </c>
      <c r="R22" s="423">
        <v>0</v>
      </c>
      <c r="S22" s="423">
        <v>0</v>
      </c>
      <c r="T22" s="423">
        <v>45</v>
      </c>
      <c r="U22" s="423">
        <v>0</v>
      </c>
      <c r="V22" s="424">
        <v>315</v>
      </c>
    </row>
    <row r="23" spans="1:22" x14ac:dyDescent="0.25">
      <c r="A23" s="108" t="s">
        <v>19</v>
      </c>
      <c r="B23" s="422">
        <v>180</v>
      </c>
      <c r="C23" s="423">
        <v>0</v>
      </c>
      <c r="D23" s="423">
        <v>285</v>
      </c>
      <c r="E23" s="423">
        <v>0</v>
      </c>
      <c r="F23" s="423">
        <v>155</v>
      </c>
      <c r="G23" s="423">
        <v>10</v>
      </c>
      <c r="H23" s="423">
        <v>25</v>
      </c>
      <c r="I23" s="423">
        <v>5</v>
      </c>
      <c r="J23" s="423">
        <v>0</v>
      </c>
      <c r="K23" s="424">
        <v>660</v>
      </c>
      <c r="L23" s="9"/>
      <c r="M23" s="422">
        <v>320</v>
      </c>
      <c r="N23" s="423">
        <v>0</v>
      </c>
      <c r="O23" s="423">
        <v>95</v>
      </c>
      <c r="P23" s="423">
        <v>0</v>
      </c>
      <c r="Q23" s="423">
        <v>110</v>
      </c>
      <c r="R23" s="423">
        <v>5</v>
      </c>
      <c r="S23" s="423">
        <v>25</v>
      </c>
      <c r="T23" s="423">
        <v>25</v>
      </c>
      <c r="U23" s="423">
        <v>0</v>
      </c>
      <c r="V23" s="424">
        <v>570</v>
      </c>
    </row>
    <row r="24" spans="1:22" x14ac:dyDescent="0.25">
      <c r="A24" s="108" t="s">
        <v>20</v>
      </c>
      <c r="B24" s="422">
        <v>0</v>
      </c>
      <c r="C24" s="423">
        <v>420</v>
      </c>
      <c r="D24" s="423">
        <v>295</v>
      </c>
      <c r="E24" s="423">
        <v>150</v>
      </c>
      <c r="F24" s="423">
        <v>125</v>
      </c>
      <c r="G24" s="423">
        <v>675</v>
      </c>
      <c r="H24" s="423">
        <v>0</v>
      </c>
      <c r="I24" s="423">
        <v>90</v>
      </c>
      <c r="J24" s="423">
        <v>20</v>
      </c>
      <c r="K24" s="424">
        <v>1770</v>
      </c>
      <c r="L24" s="9"/>
      <c r="M24" s="422">
        <v>5</v>
      </c>
      <c r="N24" s="423">
        <v>695</v>
      </c>
      <c r="O24" s="423">
        <v>340</v>
      </c>
      <c r="P24" s="423">
        <v>165</v>
      </c>
      <c r="Q24" s="423">
        <v>130</v>
      </c>
      <c r="R24" s="423">
        <v>315</v>
      </c>
      <c r="S24" s="423">
        <v>0</v>
      </c>
      <c r="T24" s="423">
        <v>145</v>
      </c>
      <c r="U24" s="423">
        <v>5</v>
      </c>
      <c r="V24" s="424">
        <v>1800</v>
      </c>
    </row>
    <row r="25" spans="1:22" x14ac:dyDescent="0.25">
      <c r="A25" s="388" t="s">
        <v>21</v>
      </c>
      <c r="B25" s="425">
        <v>125</v>
      </c>
      <c r="C25" s="426">
        <v>0</v>
      </c>
      <c r="D25" s="426">
        <v>5</v>
      </c>
      <c r="E25" s="426">
        <v>0</v>
      </c>
      <c r="F25" s="426">
        <v>5</v>
      </c>
      <c r="G25" s="426">
        <v>155</v>
      </c>
      <c r="H25" s="426">
        <v>5</v>
      </c>
      <c r="I25" s="426">
        <v>0</v>
      </c>
      <c r="J25" s="426">
        <v>95</v>
      </c>
      <c r="K25" s="427">
        <v>390</v>
      </c>
      <c r="L25" s="413"/>
      <c r="M25" s="425">
        <v>110</v>
      </c>
      <c r="N25" s="426">
        <v>0</v>
      </c>
      <c r="O25" s="426">
        <v>0</v>
      </c>
      <c r="P25" s="426">
        <v>0</v>
      </c>
      <c r="Q25" s="426">
        <v>0</v>
      </c>
      <c r="R25" s="426">
        <v>70</v>
      </c>
      <c r="S25" s="426">
        <v>5</v>
      </c>
      <c r="T25" s="426">
        <v>0</v>
      </c>
      <c r="U25" s="426">
        <v>65</v>
      </c>
      <c r="V25" s="427">
        <v>250</v>
      </c>
    </row>
    <row r="26" spans="1:22" x14ac:dyDescent="0.25">
      <c r="A26" s="108" t="s">
        <v>22</v>
      </c>
      <c r="B26" s="422">
        <v>0</v>
      </c>
      <c r="C26" s="423">
        <v>10</v>
      </c>
      <c r="D26" s="423">
        <v>55</v>
      </c>
      <c r="E26" s="423">
        <v>0</v>
      </c>
      <c r="F26" s="423">
        <v>0</v>
      </c>
      <c r="G26" s="423">
        <v>5</v>
      </c>
      <c r="H26" s="423">
        <v>0</v>
      </c>
      <c r="I26" s="423">
        <v>0</v>
      </c>
      <c r="J26" s="423">
        <v>0</v>
      </c>
      <c r="K26" s="424">
        <v>70</v>
      </c>
      <c r="L26" s="9"/>
      <c r="M26" s="422">
        <v>0</v>
      </c>
      <c r="N26" s="423">
        <v>15</v>
      </c>
      <c r="O26" s="423">
        <v>50</v>
      </c>
      <c r="P26" s="423">
        <v>0</v>
      </c>
      <c r="Q26" s="423">
        <v>0</v>
      </c>
      <c r="R26" s="423">
        <v>0</v>
      </c>
      <c r="S26" s="423">
        <v>0</v>
      </c>
      <c r="T26" s="423">
        <v>0</v>
      </c>
      <c r="U26" s="423">
        <v>0</v>
      </c>
      <c r="V26" s="424">
        <v>65</v>
      </c>
    </row>
    <row r="27" spans="1:22" x14ac:dyDescent="0.25">
      <c r="A27" s="108" t="s">
        <v>23</v>
      </c>
      <c r="B27" s="422">
        <v>10</v>
      </c>
      <c r="C27" s="423">
        <v>0</v>
      </c>
      <c r="D27" s="423">
        <v>25</v>
      </c>
      <c r="E27" s="423">
        <v>0</v>
      </c>
      <c r="F27" s="423">
        <v>75</v>
      </c>
      <c r="G27" s="423">
        <v>5</v>
      </c>
      <c r="H27" s="423">
        <v>0</v>
      </c>
      <c r="I27" s="423">
        <v>0</v>
      </c>
      <c r="J27" s="423">
        <v>30</v>
      </c>
      <c r="K27" s="424">
        <v>145</v>
      </c>
      <c r="L27" s="9"/>
      <c r="M27" s="422">
        <v>45</v>
      </c>
      <c r="N27" s="423">
        <v>5</v>
      </c>
      <c r="O27" s="423">
        <v>50</v>
      </c>
      <c r="P27" s="423">
        <v>0</v>
      </c>
      <c r="Q27" s="423">
        <v>45</v>
      </c>
      <c r="R27" s="423">
        <v>5</v>
      </c>
      <c r="S27" s="423">
        <v>0</v>
      </c>
      <c r="T27" s="423">
        <v>5</v>
      </c>
      <c r="U27" s="423">
        <v>5</v>
      </c>
      <c r="V27" s="424">
        <v>160</v>
      </c>
    </row>
    <row r="28" spans="1:22" x14ac:dyDescent="0.25">
      <c r="A28" s="108" t="s">
        <v>24</v>
      </c>
      <c r="B28" s="422">
        <v>125</v>
      </c>
      <c r="C28" s="423">
        <v>30</v>
      </c>
      <c r="D28" s="423">
        <v>5</v>
      </c>
      <c r="E28" s="423">
        <v>5</v>
      </c>
      <c r="F28" s="423">
        <v>45</v>
      </c>
      <c r="G28" s="423">
        <v>0</v>
      </c>
      <c r="H28" s="423">
        <v>0</v>
      </c>
      <c r="I28" s="423">
        <v>0</v>
      </c>
      <c r="J28" s="423">
        <v>0</v>
      </c>
      <c r="K28" s="424">
        <v>220</v>
      </c>
      <c r="L28" s="9"/>
      <c r="M28" s="422">
        <v>125</v>
      </c>
      <c r="N28" s="423">
        <v>30</v>
      </c>
      <c r="O28" s="423">
        <v>5</v>
      </c>
      <c r="P28" s="423">
        <v>20</v>
      </c>
      <c r="Q28" s="423">
        <v>30</v>
      </c>
      <c r="R28" s="423">
        <v>0</v>
      </c>
      <c r="S28" s="423">
        <v>5</v>
      </c>
      <c r="T28" s="423">
        <v>0</v>
      </c>
      <c r="U28" s="423">
        <v>0</v>
      </c>
      <c r="V28" s="424">
        <v>215</v>
      </c>
    </row>
    <row r="29" spans="1:22" x14ac:dyDescent="0.25">
      <c r="A29" s="108" t="s">
        <v>25</v>
      </c>
      <c r="B29" s="422">
        <v>90</v>
      </c>
      <c r="C29" s="423">
        <v>0</v>
      </c>
      <c r="D29" s="423">
        <v>65</v>
      </c>
      <c r="E29" s="423">
        <v>65</v>
      </c>
      <c r="F29" s="423">
        <v>50</v>
      </c>
      <c r="G29" s="423">
        <v>0</v>
      </c>
      <c r="H29" s="423">
        <v>30</v>
      </c>
      <c r="I29" s="423">
        <v>0</v>
      </c>
      <c r="J29" s="423">
        <v>0</v>
      </c>
      <c r="K29" s="424">
        <v>300</v>
      </c>
      <c r="L29" s="9"/>
      <c r="M29" s="422">
        <v>185</v>
      </c>
      <c r="N29" s="423">
        <v>0</v>
      </c>
      <c r="O29" s="423">
        <v>30</v>
      </c>
      <c r="P29" s="423">
        <v>45</v>
      </c>
      <c r="Q29" s="423">
        <v>45</v>
      </c>
      <c r="R29" s="423">
        <v>0</v>
      </c>
      <c r="S29" s="423">
        <v>25</v>
      </c>
      <c r="T29" s="423">
        <v>0</v>
      </c>
      <c r="U29" s="423">
        <v>0</v>
      </c>
      <c r="V29" s="424">
        <v>335</v>
      </c>
    </row>
    <row r="30" spans="1:22" x14ac:dyDescent="0.25">
      <c r="A30" s="108" t="s">
        <v>26</v>
      </c>
      <c r="B30" s="422">
        <v>645</v>
      </c>
      <c r="C30" s="423">
        <v>25</v>
      </c>
      <c r="D30" s="423">
        <v>5</v>
      </c>
      <c r="E30" s="423">
        <v>10</v>
      </c>
      <c r="F30" s="423">
        <v>0</v>
      </c>
      <c r="G30" s="423">
        <v>0</v>
      </c>
      <c r="H30" s="423">
        <v>0</v>
      </c>
      <c r="I30" s="423">
        <v>15</v>
      </c>
      <c r="J30" s="423">
        <v>0</v>
      </c>
      <c r="K30" s="424">
        <v>700</v>
      </c>
      <c r="L30" s="9"/>
      <c r="M30" s="422">
        <v>745</v>
      </c>
      <c r="N30" s="423">
        <v>30</v>
      </c>
      <c r="O30" s="423">
        <v>10</v>
      </c>
      <c r="P30" s="423">
        <v>10</v>
      </c>
      <c r="Q30" s="423">
        <v>0</v>
      </c>
      <c r="R30" s="423">
        <v>0</v>
      </c>
      <c r="S30" s="423">
        <v>0</v>
      </c>
      <c r="T30" s="423">
        <v>25</v>
      </c>
      <c r="U30" s="423">
        <v>0</v>
      </c>
      <c r="V30" s="424">
        <v>820</v>
      </c>
    </row>
    <row r="31" spans="1:22" x14ac:dyDescent="0.25">
      <c r="A31" s="108" t="s">
        <v>27</v>
      </c>
      <c r="B31" s="422">
        <v>40</v>
      </c>
      <c r="C31" s="423">
        <v>5</v>
      </c>
      <c r="D31" s="423">
        <v>5</v>
      </c>
      <c r="E31" s="423">
        <v>0</v>
      </c>
      <c r="F31" s="423">
        <v>0</v>
      </c>
      <c r="G31" s="423">
        <v>5</v>
      </c>
      <c r="H31" s="423">
        <v>0</v>
      </c>
      <c r="I31" s="423">
        <v>0</v>
      </c>
      <c r="J31" s="423">
        <v>0</v>
      </c>
      <c r="K31" s="424">
        <v>55</v>
      </c>
      <c r="L31" s="9"/>
      <c r="M31" s="422">
        <v>40</v>
      </c>
      <c r="N31" s="423">
        <v>5</v>
      </c>
      <c r="O31" s="423">
        <v>0</v>
      </c>
      <c r="P31" s="423">
        <v>0</v>
      </c>
      <c r="Q31" s="423">
        <v>0</v>
      </c>
      <c r="R31" s="423">
        <v>0</v>
      </c>
      <c r="S31" s="423">
        <v>5</v>
      </c>
      <c r="T31" s="423">
        <v>0</v>
      </c>
      <c r="U31" s="423">
        <v>0</v>
      </c>
      <c r="V31" s="424">
        <v>45</v>
      </c>
    </row>
    <row r="32" spans="1:22" x14ac:dyDescent="0.25">
      <c r="A32" s="108" t="s">
        <v>28</v>
      </c>
      <c r="B32" s="422">
        <v>55</v>
      </c>
      <c r="C32" s="423">
        <v>0</v>
      </c>
      <c r="D32" s="423">
        <v>75</v>
      </c>
      <c r="E32" s="423">
        <v>0</v>
      </c>
      <c r="F32" s="423">
        <v>15</v>
      </c>
      <c r="G32" s="423">
        <v>0</v>
      </c>
      <c r="H32" s="423">
        <v>0</v>
      </c>
      <c r="I32" s="423">
        <v>0</v>
      </c>
      <c r="J32" s="423">
        <v>0</v>
      </c>
      <c r="K32" s="424">
        <v>145</v>
      </c>
      <c r="L32" s="9"/>
      <c r="M32" s="422">
        <v>55</v>
      </c>
      <c r="N32" s="423">
        <v>0</v>
      </c>
      <c r="O32" s="423">
        <v>75</v>
      </c>
      <c r="P32" s="423">
        <v>0</v>
      </c>
      <c r="Q32" s="423">
        <v>20</v>
      </c>
      <c r="R32" s="423">
        <v>0</v>
      </c>
      <c r="S32" s="423">
        <v>0</v>
      </c>
      <c r="T32" s="423">
        <v>0</v>
      </c>
      <c r="U32" s="423">
        <v>0</v>
      </c>
      <c r="V32" s="424">
        <v>155</v>
      </c>
    </row>
    <row r="33" spans="1:22" x14ac:dyDescent="0.25">
      <c r="A33" s="108" t="s">
        <v>29</v>
      </c>
      <c r="B33" s="422">
        <v>125</v>
      </c>
      <c r="C33" s="423">
        <v>15</v>
      </c>
      <c r="D33" s="423">
        <v>0</v>
      </c>
      <c r="E33" s="423">
        <v>0</v>
      </c>
      <c r="F33" s="423">
        <v>0</v>
      </c>
      <c r="G33" s="423">
        <v>20</v>
      </c>
      <c r="H33" s="423">
        <v>0</v>
      </c>
      <c r="I33" s="423">
        <v>0</v>
      </c>
      <c r="J33" s="423">
        <v>15</v>
      </c>
      <c r="K33" s="424">
        <v>175</v>
      </c>
      <c r="L33" s="9"/>
      <c r="M33" s="422">
        <v>155</v>
      </c>
      <c r="N33" s="423">
        <v>25</v>
      </c>
      <c r="O33" s="423">
        <v>0</v>
      </c>
      <c r="P33" s="423">
        <v>0</v>
      </c>
      <c r="Q33" s="423">
        <v>0</v>
      </c>
      <c r="R33" s="423">
        <v>5</v>
      </c>
      <c r="S33" s="423">
        <v>0</v>
      </c>
      <c r="T33" s="423">
        <v>0</v>
      </c>
      <c r="U33" s="423">
        <v>40</v>
      </c>
      <c r="V33" s="424">
        <v>225</v>
      </c>
    </row>
    <row r="34" spans="1:22" x14ac:dyDescent="0.25">
      <c r="A34" s="108" t="s">
        <v>30</v>
      </c>
      <c r="B34" s="422">
        <v>25</v>
      </c>
      <c r="C34" s="423">
        <v>0</v>
      </c>
      <c r="D34" s="423">
        <v>0</v>
      </c>
      <c r="E34" s="423">
        <v>0</v>
      </c>
      <c r="F34" s="423">
        <v>0</v>
      </c>
      <c r="G34" s="423">
        <v>0</v>
      </c>
      <c r="H34" s="423">
        <v>0</v>
      </c>
      <c r="I34" s="423">
        <v>0</v>
      </c>
      <c r="J34" s="423">
        <v>85</v>
      </c>
      <c r="K34" s="424">
        <v>110</v>
      </c>
      <c r="L34" s="9"/>
      <c r="M34" s="422">
        <v>20</v>
      </c>
      <c r="N34" s="423">
        <v>0</v>
      </c>
      <c r="O34" s="423">
        <v>0</v>
      </c>
      <c r="P34" s="423">
        <v>0</v>
      </c>
      <c r="Q34" s="423">
        <v>0</v>
      </c>
      <c r="R34" s="423">
        <v>0</v>
      </c>
      <c r="S34" s="423">
        <v>0</v>
      </c>
      <c r="T34" s="423">
        <v>0</v>
      </c>
      <c r="U34" s="423">
        <v>95</v>
      </c>
      <c r="V34" s="424">
        <v>120</v>
      </c>
    </row>
    <row r="35" spans="1:22" x14ac:dyDescent="0.25">
      <c r="A35" s="108" t="s">
        <v>31</v>
      </c>
      <c r="B35" s="422">
        <v>45</v>
      </c>
      <c r="C35" s="423">
        <v>0</v>
      </c>
      <c r="D35" s="423">
        <v>0</v>
      </c>
      <c r="E35" s="423">
        <v>0</v>
      </c>
      <c r="F35" s="423">
        <v>0</v>
      </c>
      <c r="G35" s="423">
        <v>5</v>
      </c>
      <c r="H35" s="423">
        <v>0</v>
      </c>
      <c r="I35" s="423">
        <v>0</v>
      </c>
      <c r="J35" s="423">
        <v>0</v>
      </c>
      <c r="K35" s="424">
        <v>55</v>
      </c>
      <c r="L35" s="9"/>
      <c r="M35" s="422">
        <v>65</v>
      </c>
      <c r="N35" s="423">
        <v>0</v>
      </c>
      <c r="O35" s="423">
        <v>0</v>
      </c>
      <c r="P35" s="423">
        <v>0</v>
      </c>
      <c r="Q35" s="423">
        <v>0</v>
      </c>
      <c r="R35" s="423">
        <v>0</v>
      </c>
      <c r="S35" s="423">
        <v>0</v>
      </c>
      <c r="T35" s="423">
        <v>0</v>
      </c>
      <c r="U35" s="423">
        <v>0</v>
      </c>
      <c r="V35" s="424">
        <v>70</v>
      </c>
    </row>
    <row r="36" spans="1:22" x14ac:dyDescent="0.25">
      <c r="A36" s="108" t="s">
        <v>32</v>
      </c>
      <c r="B36" s="422">
        <v>115</v>
      </c>
      <c r="C36" s="423">
        <v>10</v>
      </c>
      <c r="D36" s="423">
        <v>95</v>
      </c>
      <c r="E36" s="423">
        <v>20</v>
      </c>
      <c r="F36" s="423">
        <v>0</v>
      </c>
      <c r="G36" s="423">
        <v>0</v>
      </c>
      <c r="H36" s="423">
        <v>10</v>
      </c>
      <c r="I36" s="423">
        <v>100</v>
      </c>
      <c r="J36" s="423">
        <v>10</v>
      </c>
      <c r="K36" s="424">
        <v>360</v>
      </c>
      <c r="L36" s="9"/>
      <c r="M36" s="422">
        <v>130</v>
      </c>
      <c r="N36" s="423">
        <v>5</v>
      </c>
      <c r="O36" s="423">
        <v>85</v>
      </c>
      <c r="P36" s="423">
        <v>20</v>
      </c>
      <c r="Q36" s="423">
        <v>0</v>
      </c>
      <c r="R36" s="423">
        <v>0</v>
      </c>
      <c r="S36" s="423">
        <v>10</v>
      </c>
      <c r="T36" s="423">
        <v>115</v>
      </c>
      <c r="U36" s="423">
        <v>5</v>
      </c>
      <c r="V36" s="424">
        <v>370</v>
      </c>
    </row>
    <row r="37" spans="1:22" x14ac:dyDescent="0.25">
      <c r="A37" s="108" t="s">
        <v>33</v>
      </c>
      <c r="B37" s="422">
        <v>220</v>
      </c>
      <c r="C37" s="423">
        <v>15</v>
      </c>
      <c r="D37" s="423">
        <v>65</v>
      </c>
      <c r="E37" s="423">
        <v>50</v>
      </c>
      <c r="F37" s="423">
        <v>120</v>
      </c>
      <c r="G37" s="423">
        <v>35</v>
      </c>
      <c r="H37" s="423">
        <v>15</v>
      </c>
      <c r="I37" s="423">
        <v>65</v>
      </c>
      <c r="J37" s="423">
        <v>0</v>
      </c>
      <c r="K37" s="424">
        <v>575</v>
      </c>
      <c r="L37" s="9"/>
      <c r="M37" s="422">
        <v>305</v>
      </c>
      <c r="N37" s="423">
        <v>30</v>
      </c>
      <c r="O37" s="423">
        <v>60</v>
      </c>
      <c r="P37" s="423">
        <v>25</v>
      </c>
      <c r="Q37" s="423">
        <v>55</v>
      </c>
      <c r="R37" s="423">
        <v>10</v>
      </c>
      <c r="S37" s="423">
        <v>15</v>
      </c>
      <c r="T37" s="423">
        <v>100</v>
      </c>
      <c r="U37" s="423">
        <v>0</v>
      </c>
      <c r="V37" s="424">
        <v>600</v>
      </c>
    </row>
    <row r="38" spans="1:22" x14ac:dyDescent="0.25">
      <c r="A38" s="108" t="s">
        <v>34</v>
      </c>
      <c r="B38" s="422">
        <v>35</v>
      </c>
      <c r="C38" s="423">
        <v>0</v>
      </c>
      <c r="D38" s="423">
        <v>0</v>
      </c>
      <c r="E38" s="423">
        <v>0</v>
      </c>
      <c r="F38" s="423">
        <v>0</v>
      </c>
      <c r="G38" s="423">
        <v>150</v>
      </c>
      <c r="H38" s="423">
        <v>0</v>
      </c>
      <c r="I38" s="423">
        <v>0</v>
      </c>
      <c r="J38" s="423">
        <v>0</v>
      </c>
      <c r="K38" s="424">
        <v>190</v>
      </c>
      <c r="L38" s="9"/>
      <c r="M38" s="422">
        <v>90</v>
      </c>
      <c r="N38" s="423">
        <v>5</v>
      </c>
      <c r="O38" s="423">
        <v>10</v>
      </c>
      <c r="P38" s="423">
        <v>0</v>
      </c>
      <c r="Q38" s="423">
        <v>0</v>
      </c>
      <c r="R38" s="423">
        <v>60</v>
      </c>
      <c r="S38" s="423">
        <v>0</v>
      </c>
      <c r="T38" s="423">
        <v>0</v>
      </c>
      <c r="U38" s="423">
        <v>0</v>
      </c>
      <c r="V38" s="424">
        <v>170</v>
      </c>
    </row>
    <row r="39" spans="1:22" x14ac:dyDescent="0.25">
      <c r="A39" s="108" t="s">
        <v>35</v>
      </c>
      <c r="B39" s="422">
        <v>210</v>
      </c>
      <c r="C39" s="423">
        <v>0</v>
      </c>
      <c r="D39" s="423">
        <v>25</v>
      </c>
      <c r="E39" s="423">
        <v>15</v>
      </c>
      <c r="F39" s="423">
        <v>30</v>
      </c>
      <c r="G39" s="423">
        <v>0</v>
      </c>
      <c r="H39" s="423">
        <v>0</v>
      </c>
      <c r="I39" s="423">
        <v>0</v>
      </c>
      <c r="J39" s="423">
        <v>0</v>
      </c>
      <c r="K39" s="424">
        <v>280</v>
      </c>
      <c r="L39" s="9"/>
      <c r="M39" s="422">
        <v>230</v>
      </c>
      <c r="N39" s="423">
        <v>0</v>
      </c>
      <c r="O39" s="423">
        <v>25</v>
      </c>
      <c r="P39" s="423">
        <v>25</v>
      </c>
      <c r="Q39" s="423">
        <v>30</v>
      </c>
      <c r="R39" s="423">
        <v>0</v>
      </c>
      <c r="S39" s="423">
        <v>0</v>
      </c>
      <c r="T39" s="423">
        <v>0</v>
      </c>
      <c r="U39" s="423">
        <v>5</v>
      </c>
      <c r="V39" s="424">
        <v>315</v>
      </c>
    </row>
    <row r="40" spans="1:22" x14ac:dyDescent="0.25">
      <c r="A40" s="3" t="s">
        <v>36</v>
      </c>
      <c r="B40" s="428">
        <v>35</v>
      </c>
      <c r="C40" s="429">
        <v>5</v>
      </c>
      <c r="D40" s="429">
        <v>5</v>
      </c>
      <c r="E40" s="429">
        <v>0</v>
      </c>
      <c r="F40" s="429">
        <v>0</v>
      </c>
      <c r="G40" s="429">
        <v>465</v>
      </c>
      <c r="H40" s="429">
        <v>0</v>
      </c>
      <c r="I40" s="429">
        <v>5</v>
      </c>
      <c r="J40" s="429">
        <v>0</v>
      </c>
      <c r="K40" s="430">
        <v>515</v>
      </c>
      <c r="L40" s="9"/>
      <c r="M40" s="428">
        <v>180</v>
      </c>
      <c r="N40" s="429">
        <v>30</v>
      </c>
      <c r="O40" s="429">
        <v>60</v>
      </c>
      <c r="P40" s="429">
        <v>0</v>
      </c>
      <c r="Q40" s="429">
        <v>0</v>
      </c>
      <c r="R40" s="429">
        <v>230</v>
      </c>
      <c r="S40" s="429">
        <v>0</v>
      </c>
      <c r="T40" s="429">
        <v>20</v>
      </c>
      <c r="U40" s="429">
        <v>0</v>
      </c>
      <c r="V40" s="430">
        <v>525</v>
      </c>
    </row>
    <row r="41" spans="1:22" x14ac:dyDescent="0.25">
      <c r="A41" s="431" t="s">
        <v>184</v>
      </c>
    </row>
    <row r="42" spans="1:22" x14ac:dyDescent="0.25">
      <c r="A42" s="390" t="s">
        <v>207</v>
      </c>
      <c r="B42" s="390"/>
      <c r="C42" s="390"/>
      <c r="D42" s="390"/>
      <c r="E42" s="390"/>
      <c r="F42" s="390"/>
      <c r="G42" s="390"/>
      <c r="H42" s="390"/>
      <c r="I42" s="390"/>
      <c r="J42" s="390"/>
      <c r="K42" s="390"/>
      <c r="L42" s="390"/>
      <c r="M42" s="390"/>
      <c r="N42" s="390"/>
      <c r="O42" s="390"/>
      <c r="P42" s="390"/>
    </row>
    <row r="43" spans="1:22" x14ac:dyDescent="0.25">
      <c r="A43" s="431"/>
    </row>
    <row r="45" spans="1:22" x14ac:dyDescent="0.25">
      <c r="A45" s="432" t="s">
        <v>208</v>
      </c>
      <c r="B45" s="381" t="s">
        <v>198</v>
      </c>
      <c r="C45" s="381" t="s">
        <v>199</v>
      </c>
      <c r="D45" s="381" t="s">
        <v>200</v>
      </c>
      <c r="E45" s="381" t="s">
        <v>201</v>
      </c>
      <c r="F45" s="381" t="s">
        <v>202</v>
      </c>
      <c r="G45" s="381" t="s">
        <v>203</v>
      </c>
      <c r="H45" s="381" t="s">
        <v>204</v>
      </c>
      <c r="I45" s="381" t="s">
        <v>205</v>
      </c>
      <c r="J45" s="381" t="s">
        <v>206</v>
      </c>
      <c r="K45" s="381" t="s">
        <v>61</v>
      </c>
      <c r="M45" s="433"/>
    </row>
    <row r="46" spans="1:22" x14ac:dyDescent="0.25">
      <c r="A46" s="381" t="s">
        <v>51</v>
      </c>
      <c r="B46" s="381">
        <f t="shared" ref="B46:K61" si="0">M8-B8</f>
        <v>1195</v>
      </c>
      <c r="C46" s="381">
        <f t="shared" si="0"/>
        <v>390</v>
      </c>
      <c r="D46" s="381">
        <f t="shared" si="0"/>
        <v>-180</v>
      </c>
      <c r="E46" s="381">
        <f t="shared" si="0"/>
        <v>60</v>
      </c>
      <c r="F46" s="381">
        <f t="shared" si="0"/>
        <v>-85</v>
      </c>
      <c r="G46" s="381">
        <f t="shared" si="0"/>
        <v>-1085</v>
      </c>
      <c r="H46" s="381">
        <f t="shared" si="0"/>
        <v>-5</v>
      </c>
      <c r="I46" s="381">
        <f t="shared" si="0"/>
        <v>215</v>
      </c>
      <c r="J46" s="381">
        <f t="shared" si="0"/>
        <v>-50</v>
      </c>
      <c r="K46" s="381">
        <f t="shared" si="0"/>
        <v>455</v>
      </c>
    </row>
    <row r="47" spans="1:22" x14ac:dyDescent="0.25">
      <c r="A47" s="381" t="s">
        <v>5</v>
      </c>
      <c r="B47" s="381">
        <f t="shared" si="0"/>
        <v>50</v>
      </c>
      <c r="C47" s="381">
        <f t="shared" si="0"/>
        <v>0</v>
      </c>
      <c r="D47" s="381">
        <f t="shared" si="0"/>
        <v>-25</v>
      </c>
      <c r="E47" s="381">
        <f t="shared" si="0"/>
        <v>0</v>
      </c>
      <c r="F47" s="381">
        <f t="shared" si="0"/>
        <v>0</v>
      </c>
      <c r="G47" s="381">
        <f t="shared" si="0"/>
        <v>-20</v>
      </c>
      <c r="H47" s="381">
        <f t="shared" si="0"/>
        <v>0</v>
      </c>
      <c r="I47" s="381">
        <f t="shared" si="0"/>
        <v>15</v>
      </c>
      <c r="J47" s="381">
        <f t="shared" si="0"/>
        <v>0</v>
      </c>
      <c r="K47" s="381">
        <f t="shared" si="0"/>
        <v>20</v>
      </c>
    </row>
    <row r="48" spans="1:22" x14ac:dyDescent="0.25">
      <c r="A48" s="381" t="s">
        <v>6</v>
      </c>
      <c r="B48" s="381">
        <f t="shared" si="0"/>
        <v>65</v>
      </c>
      <c r="C48" s="381">
        <f t="shared" si="0"/>
        <v>0</v>
      </c>
      <c r="D48" s="381">
        <f t="shared" si="0"/>
        <v>-5</v>
      </c>
      <c r="E48" s="381">
        <f t="shared" si="0"/>
        <v>0</v>
      </c>
      <c r="F48" s="381">
        <f t="shared" si="0"/>
        <v>15</v>
      </c>
      <c r="G48" s="381">
        <f t="shared" si="0"/>
        <v>-65</v>
      </c>
      <c r="H48" s="381">
        <f t="shared" si="0"/>
        <v>0</v>
      </c>
      <c r="I48" s="381">
        <f t="shared" si="0"/>
        <v>-5</v>
      </c>
      <c r="J48" s="381">
        <f t="shared" si="0"/>
        <v>0</v>
      </c>
      <c r="K48" s="381">
        <f t="shared" si="0"/>
        <v>10</v>
      </c>
    </row>
    <row r="49" spans="1:11" x14ac:dyDescent="0.25">
      <c r="A49" s="381" t="s">
        <v>7</v>
      </c>
      <c r="B49" s="381">
        <f t="shared" si="0"/>
        <v>15</v>
      </c>
      <c r="C49" s="381">
        <f t="shared" si="0"/>
        <v>-5</v>
      </c>
      <c r="D49" s="381">
        <f t="shared" si="0"/>
        <v>0</v>
      </c>
      <c r="E49" s="381">
        <f t="shared" si="0"/>
        <v>0</v>
      </c>
      <c r="F49" s="381">
        <f t="shared" si="0"/>
        <v>0</v>
      </c>
      <c r="G49" s="381">
        <f t="shared" si="0"/>
        <v>0</v>
      </c>
      <c r="H49" s="381">
        <f t="shared" si="0"/>
        <v>0</v>
      </c>
      <c r="I49" s="381">
        <f t="shared" si="0"/>
        <v>0</v>
      </c>
      <c r="J49" s="381">
        <f t="shared" si="0"/>
        <v>0</v>
      </c>
      <c r="K49" s="381">
        <f t="shared" si="0"/>
        <v>5</v>
      </c>
    </row>
    <row r="50" spans="1:11" x14ac:dyDescent="0.25">
      <c r="A50" s="381" t="s">
        <v>8</v>
      </c>
      <c r="B50" s="381">
        <f t="shared" si="0"/>
        <v>5</v>
      </c>
      <c r="C50" s="381">
        <f t="shared" si="0"/>
        <v>5</v>
      </c>
      <c r="D50" s="381">
        <f t="shared" si="0"/>
        <v>0</v>
      </c>
      <c r="E50" s="381">
        <f t="shared" si="0"/>
        <v>0</v>
      </c>
      <c r="F50" s="381">
        <f t="shared" si="0"/>
        <v>0</v>
      </c>
      <c r="G50" s="381">
        <f t="shared" si="0"/>
        <v>0</v>
      </c>
      <c r="H50" s="381">
        <f t="shared" si="0"/>
        <v>0</v>
      </c>
      <c r="I50" s="381">
        <f t="shared" si="0"/>
        <v>5</v>
      </c>
      <c r="J50" s="381">
        <f t="shared" si="0"/>
        <v>-5</v>
      </c>
      <c r="K50" s="381">
        <f t="shared" si="0"/>
        <v>5</v>
      </c>
    </row>
    <row r="51" spans="1:11" x14ac:dyDescent="0.25">
      <c r="A51" s="381" t="s">
        <v>9</v>
      </c>
      <c r="B51" s="381">
        <f t="shared" si="0"/>
        <v>35</v>
      </c>
      <c r="C51" s="381">
        <f t="shared" si="0"/>
        <v>0</v>
      </c>
      <c r="D51" s="381">
        <f t="shared" si="0"/>
        <v>0</v>
      </c>
      <c r="E51" s="381">
        <f t="shared" si="0"/>
        <v>0</v>
      </c>
      <c r="F51" s="381">
        <f t="shared" si="0"/>
        <v>0</v>
      </c>
      <c r="G51" s="381">
        <f t="shared" si="0"/>
        <v>0</v>
      </c>
      <c r="H51" s="381">
        <f t="shared" si="0"/>
        <v>0</v>
      </c>
      <c r="I51" s="381">
        <f t="shared" si="0"/>
        <v>0</v>
      </c>
      <c r="J51" s="381">
        <f t="shared" si="0"/>
        <v>-25</v>
      </c>
      <c r="K51" s="381">
        <f t="shared" si="0"/>
        <v>5</v>
      </c>
    </row>
    <row r="52" spans="1:11" x14ac:dyDescent="0.25">
      <c r="A52" s="381" t="s">
        <v>10</v>
      </c>
      <c r="B52" s="381">
        <f t="shared" si="0"/>
        <v>0</v>
      </c>
      <c r="C52" s="381">
        <f t="shared" si="0"/>
        <v>25</v>
      </c>
      <c r="D52" s="381">
        <f t="shared" si="0"/>
        <v>-5</v>
      </c>
      <c r="E52" s="381">
        <f t="shared" si="0"/>
        <v>0</v>
      </c>
      <c r="F52" s="381">
        <f t="shared" si="0"/>
        <v>-5</v>
      </c>
      <c r="G52" s="381">
        <f t="shared" si="0"/>
        <v>-5</v>
      </c>
      <c r="H52" s="381">
        <f t="shared" si="0"/>
        <v>0</v>
      </c>
      <c r="I52" s="381">
        <f t="shared" si="0"/>
        <v>5</v>
      </c>
      <c r="J52" s="381">
        <f t="shared" si="0"/>
        <v>-15</v>
      </c>
      <c r="K52" s="381">
        <f t="shared" si="0"/>
        <v>-5</v>
      </c>
    </row>
    <row r="53" spans="1:11" x14ac:dyDescent="0.25">
      <c r="A53" s="381" t="s">
        <v>11</v>
      </c>
      <c r="B53" s="381">
        <f t="shared" si="0"/>
        <v>0</v>
      </c>
      <c r="C53" s="381">
        <f t="shared" si="0"/>
        <v>5</v>
      </c>
      <c r="D53" s="381">
        <f t="shared" si="0"/>
        <v>-10</v>
      </c>
      <c r="E53" s="381">
        <f t="shared" si="0"/>
        <v>25</v>
      </c>
      <c r="F53" s="381">
        <f t="shared" si="0"/>
        <v>10</v>
      </c>
      <c r="G53" s="381">
        <f t="shared" si="0"/>
        <v>0</v>
      </c>
      <c r="H53" s="381">
        <f t="shared" si="0"/>
        <v>5</v>
      </c>
      <c r="I53" s="381">
        <f t="shared" si="0"/>
        <v>0</v>
      </c>
      <c r="J53" s="381">
        <f t="shared" si="0"/>
        <v>0</v>
      </c>
      <c r="K53" s="381">
        <f t="shared" si="0"/>
        <v>30</v>
      </c>
    </row>
    <row r="54" spans="1:11" x14ac:dyDescent="0.25">
      <c r="A54" s="381" t="s">
        <v>12</v>
      </c>
      <c r="B54" s="381">
        <f t="shared" si="0"/>
        <v>-5</v>
      </c>
      <c r="C54" s="381">
        <f t="shared" si="0"/>
        <v>0</v>
      </c>
      <c r="D54" s="381">
        <f t="shared" si="0"/>
        <v>-5</v>
      </c>
      <c r="E54" s="381">
        <f t="shared" si="0"/>
        <v>0</v>
      </c>
      <c r="F54" s="381">
        <f t="shared" si="0"/>
        <v>0</v>
      </c>
      <c r="G54" s="381">
        <f t="shared" si="0"/>
        <v>0</v>
      </c>
      <c r="H54" s="381">
        <f t="shared" si="0"/>
        <v>0</v>
      </c>
      <c r="I54" s="381">
        <f t="shared" si="0"/>
        <v>0</v>
      </c>
      <c r="J54" s="381">
        <f t="shared" si="0"/>
        <v>0</v>
      </c>
      <c r="K54" s="381">
        <f t="shared" si="0"/>
        <v>-10</v>
      </c>
    </row>
    <row r="55" spans="1:11" x14ac:dyDescent="0.25">
      <c r="A55" s="381" t="s">
        <v>13</v>
      </c>
      <c r="B55" s="381">
        <f t="shared" si="0"/>
        <v>20</v>
      </c>
      <c r="C55" s="381">
        <f t="shared" si="0"/>
        <v>0</v>
      </c>
      <c r="D55" s="381">
        <f t="shared" si="0"/>
        <v>0</v>
      </c>
      <c r="E55" s="381">
        <f t="shared" si="0"/>
        <v>0</v>
      </c>
      <c r="F55" s="381">
        <f t="shared" si="0"/>
        <v>-5</v>
      </c>
      <c r="G55" s="381">
        <f t="shared" si="0"/>
        <v>-10</v>
      </c>
      <c r="H55" s="381">
        <f t="shared" si="0"/>
        <v>0</v>
      </c>
      <c r="I55" s="381">
        <f t="shared" si="0"/>
        <v>10</v>
      </c>
      <c r="J55" s="381">
        <f t="shared" si="0"/>
        <v>0</v>
      </c>
      <c r="K55" s="381">
        <f t="shared" si="0"/>
        <v>15</v>
      </c>
    </row>
    <row r="56" spans="1:11" x14ac:dyDescent="0.25">
      <c r="A56" s="381" t="s">
        <v>14</v>
      </c>
      <c r="B56" s="381">
        <f t="shared" si="0"/>
        <v>75</v>
      </c>
      <c r="C56" s="381">
        <f t="shared" si="0"/>
        <v>0</v>
      </c>
      <c r="D56" s="381">
        <f t="shared" si="0"/>
        <v>0</v>
      </c>
      <c r="E56" s="381">
        <f t="shared" si="0"/>
        <v>0</v>
      </c>
      <c r="F56" s="381">
        <f t="shared" si="0"/>
        <v>0</v>
      </c>
      <c r="G56" s="381">
        <f t="shared" si="0"/>
        <v>-85</v>
      </c>
      <c r="H56" s="381">
        <f t="shared" si="0"/>
        <v>0</v>
      </c>
      <c r="I56" s="381">
        <f t="shared" si="0"/>
        <v>0</v>
      </c>
      <c r="J56" s="381">
        <f t="shared" si="0"/>
        <v>0</v>
      </c>
      <c r="K56" s="381">
        <f t="shared" si="0"/>
        <v>-10</v>
      </c>
    </row>
    <row r="57" spans="1:11" x14ac:dyDescent="0.25">
      <c r="A57" s="381" t="s">
        <v>15</v>
      </c>
      <c r="B57" s="381">
        <f t="shared" si="0"/>
        <v>5</v>
      </c>
      <c r="C57" s="381">
        <f t="shared" si="0"/>
        <v>0</v>
      </c>
      <c r="D57" s="381">
        <f t="shared" si="0"/>
        <v>0</v>
      </c>
      <c r="E57" s="381">
        <f t="shared" si="0"/>
        <v>0</v>
      </c>
      <c r="F57" s="381">
        <f t="shared" si="0"/>
        <v>0</v>
      </c>
      <c r="G57" s="381">
        <f t="shared" si="0"/>
        <v>-10</v>
      </c>
      <c r="H57" s="381">
        <f t="shared" si="0"/>
        <v>0</v>
      </c>
      <c r="I57" s="381">
        <f t="shared" si="0"/>
        <v>10</v>
      </c>
      <c r="J57" s="381">
        <f t="shared" si="0"/>
        <v>0</v>
      </c>
      <c r="K57" s="381">
        <f t="shared" si="0"/>
        <v>10</v>
      </c>
    </row>
    <row r="58" spans="1:11" x14ac:dyDescent="0.25">
      <c r="A58" s="381" t="s">
        <v>16</v>
      </c>
      <c r="B58" s="381">
        <f t="shared" si="0"/>
        <v>135</v>
      </c>
      <c r="C58" s="381">
        <f t="shared" si="0"/>
        <v>5</v>
      </c>
      <c r="D58" s="381">
        <f t="shared" si="0"/>
        <v>35</v>
      </c>
      <c r="E58" s="381">
        <f t="shared" si="0"/>
        <v>35</v>
      </c>
      <c r="F58" s="381">
        <f t="shared" si="0"/>
        <v>55</v>
      </c>
      <c r="G58" s="381">
        <f t="shared" si="0"/>
        <v>-70</v>
      </c>
      <c r="H58" s="381">
        <f t="shared" si="0"/>
        <v>0</v>
      </c>
      <c r="I58" s="381">
        <f t="shared" si="0"/>
        <v>0</v>
      </c>
      <c r="J58" s="381">
        <f t="shared" si="0"/>
        <v>35</v>
      </c>
      <c r="K58" s="381">
        <f t="shared" si="0"/>
        <v>230</v>
      </c>
    </row>
    <row r="59" spans="1:11" x14ac:dyDescent="0.25">
      <c r="A59" s="381" t="s">
        <v>17</v>
      </c>
      <c r="B59" s="381">
        <f t="shared" si="0"/>
        <v>5</v>
      </c>
      <c r="C59" s="381">
        <f t="shared" si="0"/>
        <v>0</v>
      </c>
      <c r="D59" s="381">
        <f t="shared" si="0"/>
        <v>0</v>
      </c>
      <c r="E59" s="381">
        <f t="shared" si="0"/>
        <v>0</v>
      </c>
      <c r="F59" s="381">
        <f t="shared" si="0"/>
        <v>0</v>
      </c>
      <c r="G59" s="381">
        <f t="shared" si="0"/>
        <v>5</v>
      </c>
      <c r="H59" s="381">
        <f t="shared" si="0"/>
        <v>0</v>
      </c>
      <c r="I59" s="381">
        <f t="shared" si="0"/>
        <v>0</v>
      </c>
      <c r="J59" s="381">
        <f t="shared" si="0"/>
        <v>0</v>
      </c>
      <c r="K59" s="381">
        <f t="shared" si="0"/>
        <v>10</v>
      </c>
    </row>
    <row r="60" spans="1:11" x14ac:dyDescent="0.25">
      <c r="A60" s="381" t="s">
        <v>18</v>
      </c>
      <c r="B60" s="381">
        <f t="shared" si="0"/>
        <v>65</v>
      </c>
      <c r="C60" s="381">
        <f t="shared" si="0"/>
        <v>5</v>
      </c>
      <c r="D60" s="381">
        <f t="shared" si="0"/>
        <v>-45</v>
      </c>
      <c r="E60" s="381">
        <f t="shared" si="0"/>
        <v>0</v>
      </c>
      <c r="F60" s="381">
        <f t="shared" si="0"/>
        <v>0</v>
      </c>
      <c r="G60" s="381">
        <f t="shared" si="0"/>
        <v>0</v>
      </c>
      <c r="H60" s="381">
        <f t="shared" si="0"/>
        <v>0</v>
      </c>
      <c r="I60" s="381">
        <f t="shared" si="0"/>
        <v>15</v>
      </c>
      <c r="J60" s="381">
        <f t="shared" si="0"/>
        <v>0</v>
      </c>
      <c r="K60" s="381">
        <f t="shared" si="0"/>
        <v>45</v>
      </c>
    </row>
    <row r="61" spans="1:11" x14ac:dyDescent="0.25">
      <c r="A61" s="381" t="s">
        <v>19</v>
      </c>
      <c r="B61" s="381">
        <f t="shared" si="0"/>
        <v>140</v>
      </c>
      <c r="C61" s="381">
        <f t="shared" si="0"/>
        <v>0</v>
      </c>
      <c r="D61" s="381">
        <f t="shared" si="0"/>
        <v>-190</v>
      </c>
      <c r="E61" s="381">
        <f t="shared" si="0"/>
        <v>0</v>
      </c>
      <c r="F61" s="381">
        <f t="shared" si="0"/>
        <v>-45</v>
      </c>
      <c r="G61" s="381">
        <f t="shared" si="0"/>
        <v>-5</v>
      </c>
      <c r="H61" s="381">
        <f t="shared" si="0"/>
        <v>0</v>
      </c>
      <c r="I61" s="381">
        <f t="shared" si="0"/>
        <v>20</v>
      </c>
      <c r="J61" s="381">
        <f t="shared" si="0"/>
        <v>0</v>
      </c>
      <c r="K61" s="381">
        <f t="shared" si="0"/>
        <v>-90</v>
      </c>
    </row>
    <row r="62" spans="1:11" x14ac:dyDescent="0.25">
      <c r="A62" s="381" t="s">
        <v>20</v>
      </c>
      <c r="B62" s="381">
        <f t="shared" ref="B62:K77" si="1">M24-B24</f>
        <v>5</v>
      </c>
      <c r="C62" s="381">
        <f t="shared" si="1"/>
        <v>275</v>
      </c>
      <c r="D62" s="381">
        <f t="shared" si="1"/>
        <v>45</v>
      </c>
      <c r="E62" s="381">
        <f t="shared" si="1"/>
        <v>15</v>
      </c>
      <c r="F62" s="381">
        <f t="shared" si="1"/>
        <v>5</v>
      </c>
      <c r="G62" s="381">
        <f t="shared" si="1"/>
        <v>-360</v>
      </c>
      <c r="H62" s="381">
        <f t="shared" si="1"/>
        <v>0</v>
      </c>
      <c r="I62" s="381">
        <f t="shared" si="1"/>
        <v>55</v>
      </c>
      <c r="J62" s="381">
        <f t="shared" si="1"/>
        <v>-15</v>
      </c>
      <c r="K62" s="381">
        <f t="shared" si="1"/>
        <v>30</v>
      </c>
    </row>
    <row r="63" spans="1:11" x14ac:dyDescent="0.25">
      <c r="A63" s="381" t="s">
        <v>21</v>
      </c>
      <c r="B63" s="381">
        <f t="shared" si="1"/>
        <v>-15</v>
      </c>
      <c r="C63" s="381">
        <f t="shared" si="1"/>
        <v>0</v>
      </c>
      <c r="D63" s="381">
        <f t="shared" si="1"/>
        <v>-5</v>
      </c>
      <c r="E63" s="381">
        <f t="shared" si="1"/>
        <v>0</v>
      </c>
      <c r="F63" s="381">
        <f t="shared" si="1"/>
        <v>-5</v>
      </c>
      <c r="G63" s="381">
        <f t="shared" si="1"/>
        <v>-85</v>
      </c>
      <c r="H63" s="381">
        <f t="shared" si="1"/>
        <v>0</v>
      </c>
      <c r="I63" s="381">
        <f t="shared" si="1"/>
        <v>0</v>
      </c>
      <c r="J63" s="381">
        <f t="shared" si="1"/>
        <v>-30</v>
      </c>
      <c r="K63" s="381">
        <f t="shared" si="1"/>
        <v>-140</v>
      </c>
    </row>
    <row r="64" spans="1:11" x14ac:dyDescent="0.25">
      <c r="A64" s="381" t="s">
        <v>22</v>
      </c>
      <c r="B64" s="381">
        <f t="shared" si="1"/>
        <v>0</v>
      </c>
      <c r="C64" s="381">
        <f t="shared" si="1"/>
        <v>5</v>
      </c>
      <c r="D64" s="381">
        <f t="shared" si="1"/>
        <v>-5</v>
      </c>
      <c r="E64" s="381">
        <f t="shared" si="1"/>
        <v>0</v>
      </c>
      <c r="F64" s="381">
        <f t="shared" si="1"/>
        <v>0</v>
      </c>
      <c r="G64" s="381">
        <f t="shared" si="1"/>
        <v>-5</v>
      </c>
      <c r="H64" s="381">
        <f t="shared" si="1"/>
        <v>0</v>
      </c>
      <c r="I64" s="381">
        <f t="shared" si="1"/>
        <v>0</v>
      </c>
      <c r="J64" s="381">
        <f t="shared" si="1"/>
        <v>0</v>
      </c>
      <c r="K64" s="381">
        <f t="shared" si="1"/>
        <v>-5</v>
      </c>
    </row>
    <row r="65" spans="1:22" x14ac:dyDescent="0.25">
      <c r="A65" s="381" t="s">
        <v>23</v>
      </c>
      <c r="B65" s="381">
        <f>M27-B27</f>
        <v>35</v>
      </c>
      <c r="C65" s="381">
        <f t="shared" si="1"/>
        <v>5</v>
      </c>
      <c r="D65" s="381">
        <f t="shared" si="1"/>
        <v>25</v>
      </c>
      <c r="E65" s="381">
        <f t="shared" si="1"/>
        <v>0</v>
      </c>
      <c r="F65" s="381">
        <f t="shared" si="1"/>
        <v>-30</v>
      </c>
      <c r="G65" s="381">
        <f t="shared" si="1"/>
        <v>0</v>
      </c>
      <c r="H65" s="381">
        <f t="shared" si="1"/>
        <v>0</v>
      </c>
      <c r="I65" s="381">
        <f t="shared" si="1"/>
        <v>5</v>
      </c>
      <c r="J65" s="381">
        <f t="shared" si="1"/>
        <v>-25</v>
      </c>
      <c r="K65" s="381">
        <f t="shared" si="1"/>
        <v>15</v>
      </c>
    </row>
    <row r="66" spans="1:22" x14ac:dyDescent="0.25">
      <c r="A66" s="381" t="s">
        <v>24</v>
      </c>
      <c r="B66" s="381">
        <f t="shared" ref="B66:K78" si="2">M28-B28</f>
        <v>0</v>
      </c>
      <c r="C66" s="381">
        <f t="shared" si="1"/>
        <v>0</v>
      </c>
      <c r="D66" s="381">
        <f t="shared" si="1"/>
        <v>0</v>
      </c>
      <c r="E66" s="381">
        <f t="shared" si="1"/>
        <v>15</v>
      </c>
      <c r="F66" s="381">
        <f t="shared" si="1"/>
        <v>-15</v>
      </c>
      <c r="G66" s="381">
        <f t="shared" si="1"/>
        <v>0</v>
      </c>
      <c r="H66" s="381">
        <f t="shared" si="1"/>
        <v>5</v>
      </c>
      <c r="I66" s="381">
        <f t="shared" si="1"/>
        <v>0</v>
      </c>
      <c r="J66" s="381">
        <f t="shared" si="1"/>
        <v>0</v>
      </c>
      <c r="K66" s="381">
        <f t="shared" si="1"/>
        <v>-5</v>
      </c>
    </row>
    <row r="67" spans="1:22" x14ac:dyDescent="0.25">
      <c r="A67" s="381" t="s">
        <v>25</v>
      </c>
      <c r="B67" s="381">
        <f t="shared" si="2"/>
        <v>95</v>
      </c>
      <c r="C67" s="381">
        <f t="shared" si="1"/>
        <v>0</v>
      </c>
      <c r="D67" s="381">
        <f t="shared" si="1"/>
        <v>-35</v>
      </c>
      <c r="E67" s="381">
        <f t="shared" si="1"/>
        <v>-20</v>
      </c>
      <c r="F67" s="381">
        <f t="shared" si="1"/>
        <v>-5</v>
      </c>
      <c r="G67" s="381">
        <f t="shared" si="1"/>
        <v>0</v>
      </c>
      <c r="H67" s="381">
        <f t="shared" si="1"/>
        <v>-5</v>
      </c>
      <c r="I67" s="381">
        <f t="shared" si="1"/>
        <v>0</v>
      </c>
      <c r="J67" s="381">
        <f t="shared" si="1"/>
        <v>0</v>
      </c>
      <c r="K67" s="381">
        <f t="shared" si="1"/>
        <v>35</v>
      </c>
    </row>
    <row r="68" spans="1:22" x14ac:dyDescent="0.25">
      <c r="A68" s="381" t="s">
        <v>26</v>
      </c>
      <c r="B68" s="381">
        <f t="shared" si="2"/>
        <v>100</v>
      </c>
      <c r="C68" s="381">
        <f t="shared" si="1"/>
        <v>5</v>
      </c>
      <c r="D68" s="381">
        <f t="shared" si="1"/>
        <v>5</v>
      </c>
      <c r="E68" s="381">
        <f t="shared" si="1"/>
        <v>0</v>
      </c>
      <c r="F68" s="381">
        <f t="shared" si="1"/>
        <v>0</v>
      </c>
      <c r="G68" s="381">
        <f t="shared" si="1"/>
        <v>0</v>
      </c>
      <c r="H68" s="381">
        <f t="shared" si="1"/>
        <v>0</v>
      </c>
      <c r="I68" s="381">
        <f t="shared" si="1"/>
        <v>10</v>
      </c>
      <c r="J68" s="381">
        <f t="shared" si="1"/>
        <v>0</v>
      </c>
      <c r="K68" s="381">
        <f t="shared" si="1"/>
        <v>120</v>
      </c>
    </row>
    <row r="69" spans="1:22" x14ac:dyDescent="0.25">
      <c r="A69" s="381" t="s">
        <v>27</v>
      </c>
      <c r="B69" s="381">
        <f t="shared" si="2"/>
        <v>0</v>
      </c>
      <c r="C69" s="381">
        <f t="shared" si="1"/>
        <v>0</v>
      </c>
      <c r="D69" s="381">
        <f t="shared" si="1"/>
        <v>-5</v>
      </c>
      <c r="E69" s="381">
        <f t="shared" si="1"/>
        <v>0</v>
      </c>
      <c r="F69" s="381">
        <f t="shared" si="1"/>
        <v>0</v>
      </c>
      <c r="G69" s="381">
        <f t="shared" si="1"/>
        <v>-5</v>
      </c>
      <c r="H69" s="381">
        <f t="shared" si="1"/>
        <v>5</v>
      </c>
      <c r="I69" s="381">
        <f t="shared" si="1"/>
        <v>0</v>
      </c>
      <c r="J69" s="381">
        <f t="shared" si="1"/>
        <v>0</v>
      </c>
      <c r="K69" s="381">
        <f t="shared" si="1"/>
        <v>-10</v>
      </c>
    </row>
    <row r="70" spans="1:22" x14ac:dyDescent="0.25">
      <c r="A70" s="381" t="s">
        <v>28</v>
      </c>
      <c r="B70" s="381">
        <f t="shared" si="2"/>
        <v>0</v>
      </c>
      <c r="C70" s="381">
        <f t="shared" si="1"/>
        <v>0</v>
      </c>
      <c r="D70" s="381">
        <f t="shared" si="1"/>
        <v>0</v>
      </c>
      <c r="E70" s="381">
        <f t="shared" si="1"/>
        <v>0</v>
      </c>
      <c r="F70" s="381">
        <f t="shared" si="1"/>
        <v>5</v>
      </c>
      <c r="G70" s="381">
        <f t="shared" si="1"/>
        <v>0</v>
      </c>
      <c r="H70" s="381">
        <f t="shared" si="1"/>
        <v>0</v>
      </c>
      <c r="I70" s="381">
        <f t="shared" si="1"/>
        <v>0</v>
      </c>
      <c r="J70" s="381">
        <f t="shared" si="1"/>
        <v>0</v>
      </c>
      <c r="K70" s="381">
        <f t="shared" si="1"/>
        <v>10</v>
      </c>
    </row>
    <row r="71" spans="1:22" x14ac:dyDescent="0.25">
      <c r="A71" s="381" t="s">
        <v>29</v>
      </c>
      <c r="B71" s="381">
        <f t="shared" si="2"/>
        <v>30</v>
      </c>
      <c r="C71" s="381">
        <f t="shared" si="1"/>
        <v>10</v>
      </c>
      <c r="D71" s="381">
        <f t="shared" si="1"/>
        <v>0</v>
      </c>
      <c r="E71" s="381">
        <f t="shared" si="1"/>
        <v>0</v>
      </c>
      <c r="F71" s="381">
        <f t="shared" si="1"/>
        <v>0</v>
      </c>
      <c r="G71" s="381">
        <f t="shared" si="1"/>
        <v>-15</v>
      </c>
      <c r="H71" s="381">
        <f t="shared" si="1"/>
        <v>0</v>
      </c>
      <c r="I71" s="381">
        <f t="shared" si="1"/>
        <v>0</v>
      </c>
      <c r="J71" s="381">
        <f t="shared" si="1"/>
        <v>25</v>
      </c>
      <c r="K71" s="381">
        <f t="shared" si="1"/>
        <v>50</v>
      </c>
    </row>
    <row r="72" spans="1:22" x14ac:dyDescent="0.25">
      <c r="A72" s="381" t="s">
        <v>30</v>
      </c>
      <c r="B72" s="381">
        <f t="shared" si="2"/>
        <v>-5</v>
      </c>
      <c r="C72" s="381">
        <f t="shared" si="1"/>
        <v>0</v>
      </c>
      <c r="D72" s="381">
        <f t="shared" si="1"/>
        <v>0</v>
      </c>
      <c r="E72" s="381">
        <f t="shared" si="1"/>
        <v>0</v>
      </c>
      <c r="F72" s="381">
        <f t="shared" si="1"/>
        <v>0</v>
      </c>
      <c r="G72" s="381">
        <f t="shared" si="1"/>
        <v>0</v>
      </c>
      <c r="H72" s="381">
        <f t="shared" si="1"/>
        <v>0</v>
      </c>
      <c r="I72" s="381">
        <f t="shared" si="1"/>
        <v>0</v>
      </c>
      <c r="J72" s="381">
        <f t="shared" si="1"/>
        <v>10</v>
      </c>
      <c r="K72" s="381">
        <f t="shared" si="1"/>
        <v>10</v>
      </c>
    </row>
    <row r="73" spans="1:22" x14ac:dyDescent="0.25">
      <c r="A73" s="381" t="s">
        <v>31</v>
      </c>
      <c r="B73" s="381">
        <f t="shared" si="2"/>
        <v>20</v>
      </c>
      <c r="C73" s="381">
        <f t="shared" si="1"/>
        <v>0</v>
      </c>
      <c r="D73" s="381">
        <f t="shared" si="1"/>
        <v>0</v>
      </c>
      <c r="E73" s="381">
        <f t="shared" si="1"/>
        <v>0</v>
      </c>
      <c r="F73" s="381">
        <f t="shared" si="1"/>
        <v>0</v>
      </c>
      <c r="G73" s="381">
        <f t="shared" si="1"/>
        <v>-5</v>
      </c>
      <c r="H73" s="381">
        <f t="shared" si="1"/>
        <v>0</v>
      </c>
      <c r="I73" s="381">
        <f t="shared" si="1"/>
        <v>0</v>
      </c>
      <c r="J73" s="381">
        <f t="shared" si="1"/>
        <v>0</v>
      </c>
      <c r="K73" s="381">
        <f t="shared" si="1"/>
        <v>15</v>
      </c>
    </row>
    <row r="74" spans="1:22" x14ac:dyDescent="0.25">
      <c r="A74" s="381" t="s">
        <v>32</v>
      </c>
      <c r="B74" s="381">
        <f t="shared" si="2"/>
        <v>15</v>
      </c>
      <c r="C74" s="381">
        <f t="shared" si="1"/>
        <v>-5</v>
      </c>
      <c r="D74" s="381">
        <f t="shared" si="1"/>
        <v>-10</v>
      </c>
      <c r="E74" s="381">
        <f t="shared" si="1"/>
        <v>0</v>
      </c>
      <c r="F74" s="381">
        <f t="shared" si="1"/>
        <v>0</v>
      </c>
      <c r="G74" s="381">
        <f t="shared" si="1"/>
        <v>0</v>
      </c>
      <c r="H74" s="381">
        <f t="shared" si="1"/>
        <v>0</v>
      </c>
      <c r="I74" s="381">
        <f t="shared" si="1"/>
        <v>15</v>
      </c>
      <c r="J74" s="381">
        <f t="shared" si="1"/>
        <v>-5</v>
      </c>
      <c r="K74" s="381">
        <f t="shared" si="1"/>
        <v>10</v>
      </c>
    </row>
    <row r="75" spans="1:22" x14ac:dyDescent="0.25">
      <c r="A75" s="381" t="s">
        <v>33</v>
      </c>
      <c r="B75" s="381">
        <f t="shared" si="2"/>
        <v>85</v>
      </c>
      <c r="C75" s="381">
        <f t="shared" si="1"/>
        <v>15</v>
      </c>
      <c r="D75" s="381">
        <f t="shared" si="1"/>
        <v>-5</v>
      </c>
      <c r="E75" s="381">
        <f t="shared" si="1"/>
        <v>-25</v>
      </c>
      <c r="F75" s="381">
        <f t="shared" si="1"/>
        <v>-65</v>
      </c>
      <c r="G75" s="381">
        <f t="shared" si="1"/>
        <v>-25</v>
      </c>
      <c r="H75" s="381">
        <f t="shared" si="1"/>
        <v>0</v>
      </c>
      <c r="I75" s="381">
        <f t="shared" si="1"/>
        <v>35</v>
      </c>
      <c r="J75" s="381">
        <f t="shared" si="1"/>
        <v>0</v>
      </c>
      <c r="K75" s="381">
        <f t="shared" si="1"/>
        <v>25</v>
      </c>
    </row>
    <row r="76" spans="1:22" x14ac:dyDescent="0.25">
      <c r="A76" s="381" t="s">
        <v>34</v>
      </c>
      <c r="B76" s="381">
        <f t="shared" si="2"/>
        <v>55</v>
      </c>
      <c r="C76" s="381">
        <f t="shared" si="1"/>
        <v>5</v>
      </c>
      <c r="D76" s="381">
        <f t="shared" si="1"/>
        <v>10</v>
      </c>
      <c r="E76" s="381">
        <f t="shared" si="1"/>
        <v>0</v>
      </c>
      <c r="F76" s="381">
        <f t="shared" si="1"/>
        <v>0</v>
      </c>
      <c r="G76" s="381">
        <f t="shared" si="1"/>
        <v>-90</v>
      </c>
      <c r="H76" s="381">
        <f t="shared" si="1"/>
        <v>0</v>
      </c>
      <c r="I76" s="381">
        <f t="shared" si="1"/>
        <v>0</v>
      </c>
      <c r="J76" s="381">
        <f t="shared" si="1"/>
        <v>0</v>
      </c>
      <c r="K76" s="381">
        <f t="shared" si="1"/>
        <v>-20</v>
      </c>
    </row>
    <row r="77" spans="1:22" x14ac:dyDescent="0.25">
      <c r="A77" s="381" t="s">
        <v>35</v>
      </c>
      <c r="B77" s="381">
        <f t="shared" si="2"/>
        <v>20</v>
      </c>
      <c r="C77" s="381">
        <f t="shared" si="1"/>
        <v>0</v>
      </c>
      <c r="D77" s="381">
        <f t="shared" si="1"/>
        <v>0</v>
      </c>
      <c r="E77" s="381">
        <f t="shared" si="1"/>
        <v>10</v>
      </c>
      <c r="F77" s="381">
        <f t="shared" si="1"/>
        <v>0</v>
      </c>
      <c r="G77" s="381">
        <f t="shared" si="1"/>
        <v>0</v>
      </c>
      <c r="H77" s="381">
        <f t="shared" si="1"/>
        <v>0</v>
      </c>
      <c r="I77" s="381">
        <f t="shared" si="1"/>
        <v>0</v>
      </c>
      <c r="J77" s="381">
        <f t="shared" si="1"/>
        <v>5</v>
      </c>
      <c r="K77" s="381">
        <f t="shared" si="1"/>
        <v>35</v>
      </c>
    </row>
    <row r="78" spans="1:22" x14ac:dyDescent="0.25">
      <c r="A78" s="381" t="s">
        <v>36</v>
      </c>
      <c r="B78" s="381">
        <f t="shared" si="2"/>
        <v>145</v>
      </c>
      <c r="C78" s="381">
        <f t="shared" si="2"/>
        <v>25</v>
      </c>
      <c r="D78" s="381">
        <f t="shared" si="2"/>
        <v>55</v>
      </c>
      <c r="E78" s="381">
        <f t="shared" si="2"/>
        <v>0</v>
      </c>
      <c r="F78" s="381">
        <f t="shared" si="2"/>
        <v>0</v>
      </c>
      <c r="G78" s="381">
        <f t="shared" si="2"/>
        <v>-235</v>
      </c>
      <c r="H78" s="381">
        <f t="shared" si="2"/>
        <v>0</v>
      </c>
      <c r="I78" s="381">
        <f t="shared" si="2"/>
        <v>15</v>
      </c>
      <c r="J78" s="381">
        <f t="shared" si="2"/>
        <v>0</v>
      </c>
      <c r="K78" s="381">
        <f t="shared" si="2"/>
        <v>10</v>
      </c>
    </row>
    <row r="80" spans="1:22" x14ac:dyDescent="0.25">
      <c r="B80" s="409"/>
      <c r="C80" s="409"/>
      <c r="D80" s="409"/>
      <c r="E80" s="409"/>
      <c r="F80" s="409"/>
      <c r="G80" s="409"/>
      <c r="H80" s="409"/>
      <c r="I80" s="409"/>
      <c r="J80" s="409"/>
      <c r="K80" s="409"/>
      <c r="L80" s="409"/>
      <c r="M80" s="409"/>
      <c r="N80" s="409"/>
      <c r="O80" s="409"/>
      <c r="P80" s="409"/>
      <c r="Q80" s="409"/>
      <c r="R80" s="409"/>
      <c r="S80" s="409"/>
      <c r="T80" s="409"/>
      <c r="U80" s="409"/>
      <c r="V80" s="409"/>
    </row>
  </sheetData>
  <mergeCells count="4">
    <mergeCell ref="B5:K5"/>
    <mergeCell ref="M5:V5"/>
    <mergeCell ref="B6:K6"/>
    <mergeCell ref="M6:V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workbookViewId="0"/>
  </sheetViews>
  <sheetFormatPr defaultColWidth="8.85546875" defaultRowHeight="15" x14ac:dyDescent="0.25"/>
  <cols>
    <col min="1" max="1" width="29.7109375" customWidth="1"/>
    <col min="2" max="2" width="10.28515625" bestFit="1" customWidth="1"/>
    <col min="3" max="3" width="9.28515625" bestFit="1" customWidth="1"/>
    <col min="9" max="9" width="9.42578125" customWidth="1"/>
    <col min="10" max="10" width="2.85546875" customWidth="1"/>
    <col min="11" max="11" width="10.28515625" bestFit="1" customWidth="1"/>
    <col min="18" max="18" width="9.85546875" customWidth="1"/>
    <col min="257" max="257" width="29.7109375" customWidth="1"/>
    <col min="258" max="258" width="10.28515625" bestFit="1" customWidth="1"/>
    <col min="259" max="259" width="9.28515625" bestFit="1" customWidth="1"/>
    <col min="265" max="265" width="9.42578125" customWidth="1"/>
    <col min="266" max="266" width="2.85546875" customWidth="1"/>
    <col min="267" max="267" width="10.28515625" bestFit="1" customWidth="1"/>
    <col min="274" max="274" width="9.85546875" customWidth="1"/>
    <col min="513" max="513" width="29.7109375" customWidth="1"/>
    <col min="514" max="514" width="10.28515625" bestFit="1" customWidth="1"/>
    <col min="515" max="515" width="9.28515625" bestFit="1" customWidth="1"/>
    <col min="521" max="521" width="9.42578125" customWidth="1"/>
    <col min="522" max="522" width="2.85546875" customWidth="1"/>
    <col min="523" max="523" width="10.28515625" bestFit="1" customWidth="1"/>
    <col min="530" max="530" width="9.85546875" customWidth="1"/>
    <col min="769" max="769" width="29.7109375" customWidth="1"/>
    <col min="770" max="770" width="10.28515625" bestFit="1" customWidth="1"/>
    <col min="771" max="771" width="9.28515625" bestFit="1" customWidth="1"/>
    <col min="777" max="777" width="9.42578125" customWidth="1"/>
    <col min="778" max="778" width="2.85546875" customWidth="1"/>
    <col min="779" max="779" width="10.28515625" bestFit="1" customWidth="1"/>
    <col min="786" max="786" width="9.85546875" customWidth="1"/>
    <col min="1025" max="1025" width="29.7109375" customWidth="1"/>
    <col min="1026" max="1026" width="10.28515625" bestFit="1" customWidth="1"/>
    <col min="1027" max="1027" width="9.28515625" bestFit="1" customWidth="1"/>
    <col min="1033" max="1033" width="9.42578125" customWidth="1"/>
    <col min="1034" max="1034" width="2.85546875" customWidth="1"/>
    <col min="1035" max="1035" width="10.28515625" bestFit="1" customWidth="1"/>
    <col min="1042" max="1042" width="9.85546875" customWidth="1"/>
    <col min="1281" max="1281" width="29.7109375" customWidth="1"/>
    <col min="1282" max="1282" width="10.28515625" bestFit="1" customWidth="1"/>
    <col min="1283" max="1283" width="9.28515625" bestFit="1" customWidth="1"/>
    <col min="1289" max="1289" width="9.42578125" customWidth="1"/>
    <col min="1290" max="1290" width="2.85546875" customWidth="1"/>
    <col min="1291" max="1291" width="10.28515625" bestFit="1" customWidth="1"/>
    <col min="1298" max="1298" width="9.85546875" customWidth="1"/>
    <col min="1537" max="1537" width="29.7109375" customWidth="1"/>
    <col min="1538" max="1538" width="10.28515625" bestFit="1" customWidth="1"/>
    <col min="1539" max="1539" width="9.28515625" bestFit="1" customWidth="1"/>
    <col min="1545" max="1545" width="9.42578125" customWidth="1"/>
    <col min="1546" max="1546" width="2.85546875" customWidth="1"/>
    <col min="1547" max="1547" width="10.28515625" bestFit="1" customWidth="1"/>
    <col min="1554" max="1554" width="9.85546875" customWidth="1"/>
    <col min="1793" max="1793" width="29.7109375" customWidth="1"/>
    <col min="1794" max="1794" width="10.28515625" bestFit="1" customWidth="1"/>
    <col min="1795" max="1795" width="9.28515625" bestFit="1" customWidth="1"/>
    <col min="1801" max="1801" width="9.42578125" customWidth="1"/>
    <col min="1802" max="1802" width="2.85546875" customWidth="1"/>
    <col min="1803" max="1803" width="10.28515625" bestFit="1" customWidth="1"/>
    <col min="1810" max="1810" width="9.85546875" customWidth="1"/>
    <col min="2049" max="2049" width="29.7109375" customWidth="1"/>
    <col min="2050" max="2050" width="10.28515625" bestFit="1" customWidth="1"/>
    <col min="2051" max="2051" width="9.28515625" bestFit="1" customWidth="1"/>
    <col min="2057" max="2057" width="9.42578125" customWidth="1"/>
    <col min="2058" max="2058" width="2.85546875" customWidth="1"/>
    <col min="2059" max="2059" width="10.28515625" bestFit="1" customWidth="1"/>
    <col min="2066" max="2066" width="9.85546875" customWidth="1"/>
    <col min="2305" max="2305" width="29.7109375" customWidth="1"/>
    <col min="2306" max="2306" width="10.28515625" bestFit="1" customWidth="1"/>
    <col min="2307" max="2307" width="9.28515625" bestFit="1" customWidth="1"/>
    <col min="2313" max="2313" width="9.42578125" customWidth="1"/>
    <col min="2314" max="2314" width="2.85546875" customWidth="1"/>
    <col min="2315" max="2315" width="10.28515625" bestFit="1" customWidth="1"/>
    <col min="2322" max="2322" width="9.85546875" customWidth="1"/>
    <col min="2561" max="2561" width="29.7109375" customWidth="1"/>
    <col min="2562" max="2562" width="10.28515625" bestFit="1" customWidth="1"/>
    <col min="2563" max="2563" width="9.28515625" bestFit="1" customWidth="1"/>
    <col min="2569" max="2569" width="9.42578125" customWidth="1"/>
    <col min="2570" max="2570" width="2.85546875" customWidth="1"/>
    <col min="2571" max="2571" width="10.28515625" bestFit="1" customWidth="1"/>
    <col min="2578" max="2578" width="9.85546875" customWidth="1"/>
    <col min="2817" max="2817" width="29.7109375" customWidth="1"/>
    <col min="2818" max="2818" width="10.28515625" bestFit="1" customWidth="1"/>
    <col min="2819" max="2819" width="9.28515625" bestFit="1" customWidth="1"/>
    <col min="2825" max="2825" width="9.42578125" customWidth="1"/>
    <col min="2826" max="2826" width="2.85546875" customWidth="1"/>
    <col min="2827" max="2827" width="10.28515625" bestFit="1" customWidth="1"/>
    <col min="2834" max="2834" width="9.85546875" customWidth="1"/>
    <col min="3073" max="3073" width="29.7109375" customWidth="1"/>
    <col min="3074" max="3074" width="10.28515625" bestFit="1" customWidth="1"/>
    <col min="3075" max="3075" width="9.28515625" bestFit="1" customWidth="1"/>
    <col min="3081" max="3081" width="9.42578125" customWidth="1"/>
    <col min="3082" max="3082" width="2.85546875" customWidth="1"/>
    <col min="3083" max="3083" width="10.28515625" bestFit="1" customWidth="1"/>
    <col min="3090" max="3090" width="9.85546875" customWidth="1"/>
    <col min="3329" max="3329" width="29.7109375" customWidth="1"/>
    <col min="3330" max="3330" width="10.28515625" bestFit="1" customWidth="1"/>
    <col min="3331" max="3331" width="9.28515625" bestFit="1" customWidth="1"/>
    <col min="3337" max="3337" width="9.42578125" customWidth="1"/>
    <col min="3338" max="3338" width="2.85546875" customWidth="1"/>
    <col min="3339" max="3339" width="10.28515625" bestFit="1" customWidth="1"/>
    <col min="3346" max="3346" width="9.85546875" customWidth="1"/>
    <col min="3585" max="3585" width="29.7109375" customWidth="1"/>
    <col min="3586" max="3586" width="10.28515625" bestFit="1" customWidth="1"/>
    <col min="3587" max="3587" width="9.28515625" bestFit="1" customWidth="1"/>
    <col min="3593" max="3593" width="9.42578125" customWidth="1"/>
    <col min="3594" max="3594" width="2.85546875" customWidth="1"/>
    <col min="3595" max="3595" width="10.28515625" bestFit="1" customWidth="1"/>
    <col min="3602" max="3602" width="9.85546875" customWidth="1"/>
    <col min="3841" max="3841" width="29.7109375" customWidth="1"/>
    <col min="3842" max="3842" width="10.28515625" bestFit="1" customWidth="1"/>
    <col min="3843" max="3843" width="9.28515625" bestFit="1" customWidth="1"/>
    <col min="3849" max="3849" width="9.42578125" customWidth="1"/>
    <col min="3850" max="3850" width="2.85546875" customWidth="1"/>
    <col min="3851" max="3851" width="10.28515625" bestFit="1" customWidth="1"/>
    <col min="3858" max="3858" width="9.85546875" customWidth="1"/>
    <col min="4097" max="4097" width="29.7109375" customWidth="1"/>
    <col min="4098" max="4098" width="10.28515625" bestFit="1" customWidth="1"/>
    <col min="4099" max="4099" width="9.28515625" bestFit="1" customWidth="1"/>
    <col min="4105" max="4105" width="9.42578125" customWidth="1"/>
    <col min="4106" max="4106" width="2.85546875" customWidth="1"/>
    <col min="4107" max="4107" width="10.28515625" bestFit="1" customWidth="1"/>
    <col min="4114" max="4114" width="9.85546875" customWidth="1"/>
    <col min="4353" max="4353" width="29.7109375" customWidth="1"/>
    <col min="4354" max="4354" width="10.28515625" bestFit="1" customWidth="1"/>
    <col min="4355" max="4355" width="9.28515625" bestFit="1" customWidth="1"/>
    <col min="4361" max="4361" width="9.42578125" customWidth="1"/>
    <col min="4362" max="4362" width="2.85546875" customWidth="1"/>
    <col min="4363" max="4363" width="10.28515625" bestFit="1" customWidth="1"/>
    <col min="4370" max="4370" width="9.85546875" customWidth="1"/>
    <col min="4609" max="4609" width="29.7109375" customWidth="1"/>
    <col min="4610" max="4610" width="10.28515625" bestFit="1" customWidth="1"/>
    <col min="4611" max="4611" width="9.28515625" bestFit="1" customWidth="1"/>
    <col min="4617" max="4617" width="9.42578125" customWidth="1"/>
    <col min="4618" max="4618" width="2.85546875" customWidth="1"/>
    <col min="4619" max="4619" width="10.28515625" bestFit="1" customWidth="1"/>
    <col min="4626" max="4626" width="9.85546875" customWidth="1"/>
    <col min="4865" max="4865" width="29.7109375" customWidth="1"/>
    <col min="4866" max="4866" width="10.28515625" bestFit="1" customWidth="1"/>
    <col min="4867" max="4867" width="9.28515625" bestFit="1" customWidth="1"/>
    <col min="4873" max="4873" width="9.42578125" customWidth="1"/>
    <col min="4874" max="4874" width="2.85546875" customWidth="1"/>
    <col min="4875" max="4875" width="10.28515625" bestFit="1" customWidth="1"/>
    <col min="4882" max="4882" width="9.85546875" customWidth="1"/>
    <col min="5121" max="5121" width="29.7109375" customWidth="1"/>
    <col min="5122" max="5122" width="10.28515625" bestFit="1" customWidth="1"/>
    <col min="5123" max="5123" width="9.28515625" bestFit="1" customWidth="1"/>
    <col min="5129" max="5129" width="9.42578125" customWidth="1"/>
    <col min="5130" max="5130" width="2.85546875" customWidth="1"/>
    <col min="5131" max="5131" width="10.28515625" bestFit="1" customWidth="1"/>
    <col min="5138" max="5138" width="9.85546875" customWidth="1"/>
    <col min="5377" max="5377" width="29.7109375" customWidth="1"/>
    <col min="5378" max="5378" width="10.28515625" bestFit="1" customWidth="1"/>
    <col min="5379" max="5379" width="9.28515625" bestFit="1" customWidth="1"/>
    <col min="5385" max="5385" width="9.42578125" customWidth="1"/>
    <col min="5386" max="5386" width="2.85546875" customWidth="1"/>
    <col min="5387" max="5387" width="10.28515625" bestFit="1" customWidth="1"/>
    <col min="5394" max="5394" width="9.85546875" customWidth="1"/>
    <col min="5633" max="5633" width="29.7109375" customWidth="1"/>
    <col min="5634" max="5634" width="10.28515625" bestFit="1" customWidth="1"/>
    <col min="5635" max="5635" width="9.28515625" bestFit="1" customWidth="1"/>
    <col min="5641" max="5641" width="9.42578125" customWidth="1"/>
    <col min="5642" max="5642" width="2.85546875" customWidth="1"/>
    <col min="5643" max="5643" width="10.28515625" bestFit="1" customWidth="1"/>
    <col min="5650" max="5650" width="9.85546875" customWidth="1"/>
    <col min="5889" max="5889" width="29.7109375" customWidth="1"/>
    <col min="5890" max="5890" width="10.28515625" bestFit="1" customWidth="1"/>
    <col min="5891" max="5891" width="9.28515625" bestFit="1" customWidth="1"/>
    <col min="5897" max="5897" width="9.42578125" customWidth="1"/>
    <col min="5898" max="5898" width="2.85546875" customWidth="1"/>
    <col min="5899" max="5899" width="10.28515625" bestFit="1" customWidth="1"/>
    <col min="5906" max="5906" width="9.85546875" customWidth="1"/>
    <col min="6145" max="6145" width="29.7109375" customWidth="1"/>
    <col min="6146" max="6146" width="10.28515625" bestFit="1" customWidth="1"/>
    <col min="6147" max="6147" width="9.28515625" bestFit="1" customWidth="1"/>
    <col min="6153" max="6153" width="9.42578125" customWidth="1"/>
    <col min="6154" max="6154" width="2.85546875" customWidth="1"/>
    <col min="6155" max="6155" width="10.28515625" bestFit="1" customWidth="1"/>
    <col min="6162" max="6162" width="9.85546875" customWidth="1"/>
    <col min="6401" max="6401" width="29.7109375" customWidth="1"/>
    <col min="6402" max="6402" width="10.28515625" bestFit="1" customWidth="1"/>
    <col min="6403" max="6403" width="9.28515625" bestFit="1" customWidth="1"/>
    <col min="6409" max="6409" width="9.42578125" customWidth="1"/>
    <col min="6410" max="6410" width="2.85546875" customWidth="1"/>
    <col min="6411" max="6411" width="10.28515625" bestFit="1" customWidth="1"/>
    <col min="6418" max="6418" width="9.85546875" customWidth="1"/>
    <col min="6657" max="6657" width="29.7109375" customWidth="1"/>
    <col min="6658" max="6658" width="10.28515625" bestFit="1" customWidth="1"/>
    <col min="6659" max="6659" width="9.28515625" bestFit="1" customWidth="1"/>
    <col min="6665" max="6665" width="9.42578125" customWidth="1"/>
    <col min="6666" max="6666" width="2.85546875" customWidth="1"/>
    <col min="6667" max="6667" width="10.28515625" bestFit="1" customWidth="1"/>
    <col min="6674" max="6674" width="9.85546875" customWidth="1"/>
    <col min="6913" max="6913" width="29.7109375" customWidth="1"/>
    <col min="6914" max="6914" width="10.28515625" bestFit="1" customWidth="1"/>
    <col min="6915" max="6915" width="9.28515625" bestFit="1" customWidth="1"/>
    <col min="6921" max="6921" width="9.42578125" customWidth="1"/>
    <col min="6922" max="6922" width="2.85546875" customWidth="1"/>
    <col min="6923" max="6923" width="10.28515625" bestFit="1" customWidth="1"/>
    <col min="6930" max="6930" width="9.85546875" customWidth="1"/>
    <col min="7169" max="7169" width="29.7109375" customWidth="1"/>
    <col min="7170" max="7170" width="10.28515625" bestFit="1" customWidth="1"/>
    <col min="7171" max="7171" width="9.28515625" bestFit="1" customWidth="1"/>
    <col min="7177" max="7177" width="9.42578125" customWidth="1"/>
    <col min="7178" max="7178" width="2.85546875" customWidth="1"/>
    <col min="7179" max="7179" width="10.28515625" bestFit="1" customWidth="1"/>
    <col min="7186" max="7186" width="9.85546875" customWidth="1"/>
    <col min="7425" max="7425" width="29.7109375" customWidth="1"/>
    <col min="7426" max="7426" width="10.28515625" bestFit="1" customWidth="1"/>
    <col min="7427" max="7427" width="9.28515625" bestFit="1" customWidth="1"/>
    <col min="7433" max="7433" width="9.42578125" customWidth="1"/>
    <col min="7434" max="7434" width="2.85546875" customWidth="1"/>
    <col min="7435" max="7435" width="10.28515625" bestFit="1" customWidth="1"/>
    <col min="7442" max="7442" width="9.85546875" customWidth="1"/>
    <col min="7681" max="7681" width="29.7109375" customWidth="1"/>
    <col min="7682" max="7682" width="10.28515625" bestFit="1" customWidth="1"/>
    <col min="7683" max="7683" width="9.28515625" bestFit="1" customWidth="1"/>
    <col min="7689" max="7689" width="9.42578125" customWidth="1"/>
    <col min="7690" max="7690" width="2.85546875" customWidth="1"/>
    <col min="7691" max="7691" width="10.28515625" bestFit="1" customWidth="1"/>
    <col min="7698" max="7698" width="9.85546875" customWidth="1"/>
    <col min="7937" max="7937" width="29.7109375" customWidth="1"/>
    <col min="7938" max="7938" width="10.28515625" bestFit="1" customWidth="1"/>
    <col min="7939" max="7939" width="9.28515625" bestFit="1" customWidth="1"/>
    <col min="7945" max="7945" width="9.42578125" customWidth="1"/>
    <col min="7946" max="7946" width="2.85546875" customWidth="1"/>
    <col min="7947" max="7947" width="10.28515625" bestFit="1" customWidth="1"/>
    <col min="7954" max="7954" width="9.85546875" customWidth="1"/>
    <col min="8193" max="8193" width="29.7109375" customWidth="1"/>
    <col min="8194" max="8194" width="10.28515625" bestFit="1" customWidth="1"/>
    <col min="8195" max="8195" width="9.28515625" bestFit="1" customWidth="1"/>
    <col min="8201" max="8201" width="9.42578125" customWidth="1"/>
    <col min="8202" max="8202" width="2.85546875" customWidth="1"/>
    <col min="8203" max="8203" width="10.28515625" bestFit="1" customWidth="1"/>
    <col min="8210" max="8210" width="9.85546875" customWidth="1"/>
    <col min="8449" max="8449" width="29.7109375" customWidth="1"/>
    <col min="8450" max="8450" width="10.28515625" bestFit="1" customWidth="1"/>
    <col min="8451" max="8451" width="9.28515625" bestFit="1" customWidth="1"/>
    <col min="8457" max="8457" width="9.42578125" customWidth="1"/>
    <col min="8458" max="8458" width="2.85546875" customWidth="1"/>
    <col min="8459" max="8459" width="10.28515625" bestFit="1" customWidth="1"/>
    <col min="8466" max="8466" width="9.85546875" customWidth="1"/>
    <col min="8705" max="8705" width="29.7109375" customWidth="1"/>
    <col min="8706" max="8706" width="10.28515625" bestFit="1" customWidth="1"/>
    <col min="8707" max="8707" width="9.28515625" bestFit="1" customWidth="1"/>
    <col min="8713" max="8713" width="9.42578125" customWidth="1"/>
    <col min="8714" max="8714" width="2.85546875" customWidth="1"/>
    <col min="8715" max="8715" width="10.28515625" bestFit="1" customWidth="1"/>
    <col min="8722" max="8722" width="9.85546875" customWidth="1"/>
    <col min="8961" max="8961" width="29.7109375" customWidth="1"/>
    <col min="8962" max="8962" width="10.28515625" bestFit="1" customWidth="1"/>
    <col min="8963" max="8963" width="9.28515625" bestFit="1" customWidth="1"/>
    <col min="8969" max="8969" width="9.42578125" customWidth="1"/>
    <col min="8970" max="8970" width="2.85546875" customWidth="1"/>
    <col min="8971" max="8971" width="10.28515625" bestFit="1" customWidth="1"/>
    <col min="8978" max="8978" width="9.85546875" customWidth="1"/>
    <col min="9217" max="9217" width="29.7109375" customWidth="1"/>
    <col min="9218" max="9218" width="10.28515625" bestFit="1" customWidth="1"/>
    <col min="9219" max="9219" width="9.28515625" bestFit="1" customWidth="1"/>
    <col min="9225" max="9225" width="9.42578125" customWidth="1"/>
    <col min="9226" max="9226" width="2.85546875" customWidth="1"/>
    <col min="9227" max="9227" width="10.28515625" bestFit="1" customWidth="1"/>
    <col min="9234" max="9234" width="9.85546875" customWidth="1"/>
    <col min="9473" max="9473" width="29.7109375" customWidth="1"/>
    <col min="9474" max="9474" width="10.28515625" bestFit="1" customWidth="1"/>
    <col min="9475" max="9475" width="9.28515625" bestFit="1" customWidth="1"/>
    <col min="9481" max="9481" width="9.42578125" customWidth="1"/>
    <col min="9482" max="9482" width="2.85546875" customWidth="1"/>
    <col min="9483" max="9483" width="10.28515625" bestFit="1" customWidth="1"/>
    <col min="9490" max="9490" width="9.85546875" customWidth="1"/>
    <col min="9729" max="9729" width="29.7109375" customWidth="1"/>
    <col min="9730" max="9730" width="10.28515625" bestFit="1" customWidth="1"/>
    <col min="9731" max="9731" width="9.28515625" bestFit="1" customWidth="1"/>
    <col min="9737" max="9737" width="9.42578125" customWidth="1"/>
    <col min="9738" max="9738" width="2.85546875" customWidth="1"/>
    <col min="9739" max="9739" width="10.28515625" bestFit="1" customWidth="1"/>
    <col min="9746" max="9746" width="9.85546875" customWidth="1"/>
    <col min="9985" max="9985" width="29.7109375" customWidth="1"/>
    <col min="9986" max="9986" width="10.28515625" bestFit="1" customWidth="1"/>
    <col min="9987" max="9987" width="9.28515625" bestFit="1" customWidth="1"/>
    <col min="9993" max="9993" width="9.42578125" customWidth="1"/>
    <col min="9994" max="9994" width="2.85546875" customWidth="1"/>
    <col min="9995" max="9995" width="10.28515625" bestFit="1" customWidth="1"/>
    <col min="10002" max="10002" width="9.85546875" customWidth="1"/>
    <col min="10241" max="10241" width="29.7109375" customWidth="1"/>
    <col min="10242" max="10242" width="10.28515625" bestFit="1" customWidth="1"/>
    <col min="10243" max="10243" width="9.28515625" bestFit="1" customWidth="1"/>
    <col min="10249" max="10249" width="9.42578125" customWidth="1"/>
    <col min="10250" max="10250" width="2.85546875" customWidth="1"/>
    <col min="10251" max="10251" width="10.28515625" bestFit="1" customWidth="1"/>
    <col min="10258" max="10258" width="9.85546875" customWidth="1"/>
    <col min="10497" max="10497" width="29.7109375" customWidth="1"/>
    <col min="10498" max="10498" width="10.28515625" bestFit="1" customWidth="1"/>
    <col min="10499" max="10499" width="9.28515625" bestFit="1" customWidth="1"/>
    <col min="10505" max="10505" width="9.42578125" customWidth="1"/>
    <col min="10506" max="10506" width="2.85546875" customWidth="1"/>
    <col min="10507" max="10507" width="10.28515625" bestFit="1" customWidth="1"/>
    <col min="10514" max="10514" width="9.85546875" customWidth="1"/>
    <col min="10753" max="10753" width="29.7109375" customWidth="1"/>
    <col min="10754" max="10754" width="10.28515625" bestFit="1" customWidth="1"/>
    <col min="10755" max="10755" width="9.28515625" bestFit="1" customWidth="1"/>
    <col min="10761" max="10761" width="9.42578125" customWidth="1"/>
    <col min="10762" max="10762" width="2.85546875" customWidth="1"/>
    <col min="10763" max="10763" width="10.28515625" bestFit="1" customWidth="1"/>
    <col min="10770" max="10770" width="9.85546875" customWidth="1"/>
    <col min="11009" max="11009" width="29.7109375" customWidth="1"/>
    <col min="11010" max="11010" width="10.28515625" bestFit="1" customWidth="1"/>
    <col min="11011" max="11011" width="9.28515625" bestFit="1" customWidth="1"/>
    <col min="11017" max="11017" width="9.42578125" customWidth="1"/>
    <col min="11018" max="11018" width="2.85546875" customWidth="1"/>
    <col min="11019" max="11019" width="10.28515625" bestFit="1" customWidth="1"/>
    <col min="11026" max="11026" width="9.85546875" customWidth="1"/>
    <col min="11265" max="11265" width="29.7109375" customWidth="1"/>
    <col min="11266" max="11266" width="10.28515625" bestFit="1" customWidth="1"/>
    <col min="11267" max="11267" width="9.28515625" bestFit="1" customWidth="1"/>
    <col min="11273" max="11273" width="9.42578125" customWidth="1"/>
    <col min="11274" max="11274" width="2.85546875" customWidth="1"/>
    <col min="11275" max="11275" width="10.28515625" bestFit="1" customWidth="1"/>
    <col min="11282" max="11282" width="9.85546875" customWidth="1"/>
    <col min="11521" max="11521" width="29.7109375" customWidth="1"/>
    <col min="11522" max="11522" width="10.28515625" bestFit="1" customWidth="1"/>
    <col min="11523" max="11523" width="9.28515625" bestFit="1" customWidth="1"/>
    <col min="11529" max="11529" width="9.42578125" customWidth="1"/>
    <col min="11530" max="11530" width="2.85546875" customWidth="1"/>
    <col min="11531" max="11531" width="10.28515625" bestFit="1" customWidth="1"/>
    <col min="11538" max="11538" width="9.85546875" customWidth="1"/>
    <col min="11777" max="11777" width="29.7109375" customWidth="1"/>
    <col min="11778" max="11778" width="10.28515625" bestFit="1" customWidth="1"/>
    <col min="11779" max="11779" width="9.28515625" bestFit="1" customWidth="1"/>
    <col min="11785" max="11785" width="9.42578125" customWidth="1"/>
    <col min="11786" max="11786" width="2.85546875" customWidth="1"/>
    <col min="11787" max="11787" width="10.28515625" bestFit="1" customWidth="1"/>
    <col min="11794" max="11794" width="9.85546875" customWidth="1"/>
    <col min="12033" max="12033" width="29.7109375" customWidth="1"/>
    <col min="12034" max="12034" width="10.28515625" bestFit="1" customWidth="1"/>
    <col min="12035" max="12035" width="9.28515625" bestFit="1" customWidth="1"/>
    <col min="12041" max="12041" width="9.42578125" customWidth="1"/>
    <col min="12042" max="12042" width="2.85546875" customWidth="1"/>
    <col min="12043" max="12043" width="10.28515625" bestFit="1" customWidth="1"/>
    <col min="12050" max="12050" width="9.85546875" customWidth="1"/>
    <col min="12289" max="12289" width="29.7109375" customWidth="1"/>
    <col min="12290" max="12290" width="10.28515625" bestFit="1" customWidth="1"/>
    <col min="12291" max="12291" width="9.28515625" bestFit="1" customWidth="1"/>
    <col min="12297" max="12297" width="9.42578125" customWidth="1"/>
    <col min="12298" max="12298" width="2.85546875" customWidth="1"/>
    <col min="12299" max="12299" width="10.28515625" bestFit="1" customWidth="1"/>
    <col min="12306" max="12306" width="9.85546875" customWidth="1"/>
    <col min="12545" max="12545" width="29.7109375" customWidth="1"/>
    <col min="12546" max="12546" width="10.28515625" bestFit="1" customWidth="1"/>
    <col min="12547" max="12547" width="9.28515625" bestFit="1" customWidth="1"/>
    <col min="12553" max="12553" width="9.42578125" customWidth="1"/>
    <col min="12554" max="12554" width="2.85546875" customWidth="1"/>
    <col min="12555" max="12555" width="10.28515625" bestFit="1" customWidth="1"/>
    <col min="12562" max="12562" width="9.85546875" customWidth="1"/>
    <col min="12801" max="12801" width="29.7109375" customWidth="1"/>
    <col min="12802" max="12802" width="10.28515625" bestFit="1" customWidth="1"/>
    <col min="12803" max="12803" width="9.28515625" bestFit="1" customWidth="1"/>
    <col min="12809" max="12809" width="9.42578125" customWidth="1"/>
    <col min="12810" max="12810" width="2.85546875" customWidth="1"/>
    <col min="12811" max="12811" width="10.28515625" bestFit="1" customWidth="1"/>
    <col min="12818" max="12818" width="9.85546875" customWidth="1"/>
    <col min="13057" max="13057" width="29.7109375" customWidth="1"/>
    <col min="13058" max="13058" width="10.28515625" bestFit="1" customWidth="1"/>
    <col min="13059" max="13059" width="9.28515625" bestFit="1" customWidth="1"/>
    <col min="13065" max="13065" width="9.42578125" customWidth="1"/>
    <col min="13066" max="13066" width="2.85546875" customWidth="1"/>
    <col min="13067" max="13067" width="10.28515625" bestFit="1" customWidth="1"/>
    <col min="13074" max="13074" width="9.85546875" customWidth="1"/>
    <col min="13313" max="13313" width="29.7109375" customWidth="1"/>
    <col min="13314" max="13314" width="10.28515625" bestFit="1" customWidth="1"/>
    <col min="13315" max="13315" width="9.28515625" bestFit="1" customWidth="1"/>
    <col min="13321" max="13321" width="9.42578125" customWidth="1"/>
    <col min="13322" max="13322" width="2.85546875" customWidth="1"/>
    <col min="13323" max="13323" width="10.28515625" bestFit="1" customWidth="1"/>
    <col min="13330" max="13330" width="9.85546875" customWidth="1"/>
    <col min="13569" max="13569" width="29.7109375" customWidth="1"/>
    <col min="13570" max="13570" width="10.28515625" bestFit="1" customWidth="1"/>
    <col min="13571" max="13571" width="9.28515625" bestFit="1" customWidth="1"/>
    <col min="13577" max="13577" width="9.42578125" customWidth="1"/>
    <col min="13578" max="13578" width="2.85546875" customWidth="1"/>
    <col min="13579" max="13579" width="10.28515625" bestFit="1" customWidth="1"/>
    <col min="13586" max="13586" width="9.85546875" customWidth="1"/>
    <col min="13825" max="13825" width="29.7109375" customWidth="1"/>
    <col min="13826" max="13826" width="10.28515625" bestFit="1" customWidth="1"/>
    <col min="13827" max="13827" width="9.28515625" bestFit="1" customWidth="1"/>
    <col min="13833" max="13833" width="9.42578125" customWidth="1"/>
    <col min="13834" max="13834" width="2.85546875" customWidth="1"/>
    <col min="13835" max="13835" width="10.28515625" bestFit="1" customWidth="1"/>
    <col min="13842" max="13842" width="9.85546875" customWidth="1"/>
    <col min="14081" max="14081" width="29.7109375" customWidth="1"/>
    <col min="14082" max="14082" width="10.28515625" bestFit="1" customWidth="1"/>
    <col min="14083" max="14083" width="9.28515625" bestFit="1" customWidth="1"/>
    <col min="14089" max="14089" width="9.42578125" customWidth="1"/>
    <col min="14090" max="14090" width="2.85546875" customWidth="1"/>
    <col min="14091" max="14091" width="10.28515625" bestFit="1" customWidth="1"/>
    <col min="14098" max="14098" width="9.85546875" customWidth="1"/>
    <col min="14337" max="14337" width="29.7109375" customWidth="1"/>
    <col min="14338" max="14338" width="10.28515625" bestFit="1" customWidth="1"/>
    <col min="14339" max="14339" width="9.28515625" bestFit="1" customWidth="1"/>
    <col min="14345" max="14345" width="9.42578125" customWidth="1"/>
    <col min="14346" max="14346" width="2.85546875" customWidth="1"/>
    <col min="14347" max="14347" width="10.28515625" bestFit="1" customWidth="1"/>
    <col min="14354" max="14354" width="9.85546875" customWidth="1"/>
    <col min="14593" max="14593" width="29.7109375" customWidth="1"/>
    <col min="14594" max="14594" width="10.28515625" bestFit="1" customWidth="1"/>
    <col min="14595" max="14595" width="9.28515625" bestFit="1" customWidth="1"/>
    <col min="14601" max="14601" width="9.42578125" customWidth="1"/>
    <col min="14602" max="14602" width="2.85546875" customWidth="1"/>
    <col min="14603" max="14603" width="10.28515625" bestFit="1" customWidth="1"/>
    <col min="14610" max="14610" width="9.85546875" customWidth="1"/>
    <col min="14849" max="14849" width="29.7109375" customWidth="1"/>
    <col min="14850" max="14850" width="10.28515625" bestFit="1" customWidth="1"/>
    <col min="14851" max="14851" width="9.28515625" bestFit="1" customWidth="1"/>
    <col min="14857" max="14857" width="9.42578125" customWidth="1"/>
    <col min="14858" max="14858" width="2.85546875" customWidth="1"/>
    <col min="14859" max="14859" width="10.28515625" bestFit="1" customWidth="1"/>
    <col min="14866" max="14866" width="9.85546875" customWidth="1"/>
    <col min="15105" max="15105" width="29.7109375" customWidth="1"/>
    <col min="15106" max="15106" width="10.28515625" bestFit="1" customWidth="1"/>
    <col min="15107" max="15107" width="9.28515625" bestFit="1" customWidth="1"/>
    <col min="15113" max="15113" width="9.42578125" customWidth="1"/>
    <col min="15114" max="15114" width="2.85546875" customWidth="1"/>
    <col min="15115" max="15115" width="10.28515625" bestFit="1" customWidth="1"/>
    <col min="15122" max="15122" width="9.85546875" customWidth="1"/>
    <col min="15361" max="15361" width="29.7109375" customWidth="1"/>
    <col min="15362" max="15362" width="10.28515625" bestFit="1" customWidth="1"/>
    <col min="15363" max="15363" width="9.28515625" bestFit="1" customWidth="1"/>
    <col min="15369" max="15369" width="9.42578125" customWidth="1"/>
    <col min="15370" max="15370" width="2.85546875" customWidth="1"/>
    <col min="15371" max="15371" width="10.28515625" bestFit="1" customWidth="1"/>
    <col min="15378" max="15378" width="9.85546875" customWidth="1"/>
    <col min="15617" max="15617" width="29.7109375" customWidth="1"/>
    <col min="15618" max="15618" width="10.28515625" bestFit="1" customWidth="1"/>
    <col min="15619" max="15619" width="9.28515625" bestFit="1" customWidth="1"/>
    <col min="15625" max="15625" width="9.42578125" customWidth="1"/>
    <col min="15626" max="15626" width="2.85546875" customWidth="1"/>
    <col min="15627" max="15627" width="10.28515625" bestFit="1" customWidth="1"/>
    <col min="15634" max="15634" width="9.85546875" customWidth="1"/>
    <col min="15873" max="15873" width="29.7109375" customWidth="1"/>
    <col min="15874" max="15874" width="10.28515625" bestFit="1" customWidth="1"/>
    <col min="15875" max="15875" width="9.28515625" bestFit="1" customWidth="1"/>
    <col min="15881" max="15881" width="9.42578125" customWidth="1"/>
    <col min="15882" max="15882" width="2.85546875" customWidth="1"/>
    <col min="15883" max="15883" width="10.28515625" bestFit="1" customWidth="1"/>
    <col min="15890" max="15890" width="9.85546875" customWidth="1"/>
    <col min="16129" max="16129" width="29.7109375" customWidth="1"/>
    <col min="16130" max="16130" width="10.28515625" bestFit="1" customWidth="1"/>
    <col min="16131" max="16131" width="9.28515625" bestFit="1" customWidth="1"/>
    <col min="16137" max="16137" width="9.42578125" customWidth="1"/>
    <col min="16138" max="16138" width="2.85546875" customWidth="1"/>
    <col min="16139" max="16139" width="10.28515625" bestFit="1" customWidth="1"/>
    <col min="16146" max="16146" width="9.85546875" customWidth="1"/>
  </cols>
  <sheetData>
    <row r="1" spans="1:19" x14ac:dyDescent="0.25">
      <c r="A1" s="377" t="s">
        <v>232</v>
      </c>
    </row>
    <row r="2" spans="1:19" x14ac:dyDescent="0.25">
      <c r="A2" t="s">
        <v>177</v>
      </c>
    </row>
    <row r="3" spans="1:19" x14ac:dyDescent="0.25">
      <c r="A3" t="s">
        <v>178</v>
      </c>
    </row>
    <row r="5" spans="1:19" x14ac:dyDescent="0.25">
      <c r="A5" s="88"/>
      <c r="B5" s="581" t="s">
        <v>187</v>
      </c>
      <c r="C5" s="581"/>
      <c r="D5" s="581"/>
      <c r="E5" s="581"/>
      <c r="F5" s="581"/>
      <c r="G5" s="581"/>
      <c r="H5" s="581"/>
      <c r="I5" s="581"/>
      <c r="K5" s="581" t="s">
        <v>197</v>
      </c>
      <c r="L5" s="581"/>
      <c r="M5" s="581"/>
      <c r="N5" s="581"/>
      <c r="O5" s="581"/>
      <c r="P5" s="581"/>
      <c r="Q5" s="581"/>
      <c r="R5" s="581"/>
    </row>
    <row r="6" spans="1:19" x14ac:dyDescent="0.25">
      <c r="A6" s="380"/>
      <c r="B6" s="535" t="s">
        <v>209</v>
      </c>
      <c r="C6" s="582"/>
      <c r="D6" s="582"/>
      <c r="E6" s="582"/>
      <c r="F6" s="582"/>
      <c r="G6" s="582"/>
      <c r="H6" s="582"/>
      <c r="I6" s="536"/>
      <c r="K6" s="535" t="s">
        <v>209</v>
      </c>
      <c r="L6" s="582"/>
      <c r="M6" s="582"/>
      <c r="N6" s="582"/>
      <c r="O6" s="582"/>
      <c r="P6" s="582"/>
      <c r="Q6" s="582"/>
      <c r="R6" s="536"/>
    </row>
    <row r="7" spans="1:19" ht="42.75" customHeight="1" x14ac:dyDescent="0.25">
      <c r="A7" s="380"/>
      <c r="B7" s="434" t="s">
        <v>189</v>
      </c>
      <c r="C7" s="434" t="s">
        <v>190</v>
      </c>
      <c r="D7" s="434" t="s">
        <v>191</v>
      </c>
      <c r="E7" s="434" t="s">
        <v>192</v>
      </c>
      <c r="F7" s="434" t="s">
        <v>70</v>
      </c>
      <c r="G7" s="434" t="s">
        <v>193</v>
      </c>
      <c r="H7" s="434" t="s">
        <v>194</v>
      </c>
      <c r="I7" s="434" t="s">
        <v>61</v>
      </c>
      <c r="J7" s="81"/>
      <c r="K7" s="434" t="s">
        <v>189</v>
      </c>
      <c r="L7" s="434" t="s">
        <v>190</v>
      </c>
      <c r="M7" s="434" t="s">
        <v>191</v>
      </c>
      <c r="N7" s="434" t="s">
        <v>192</v>
      </c>
      <c r="O7" s="434" t="s">
        <v>70</v>
      </c>
      <c r="P7" s="434" t="s">
        <v>193</v>
      </c>
      <c r="Q7" s="434" t="s">
        <v>194</v>
      </c>
      <c r="R7" s="88" t="s">
        <v>61</v>
      </c>
    </row>
    <row r="8" spans="1:19" x14ac:dyDescent="0.25">
      <c r="A8" s="381" t="s">
        <v>51</v>
      </c>
      <c r="B8" s="435">
        <v>7095</v>
      </c>
      <c r="C8" s="435">
        <v>2005</v>
      </c>
      <c r="D8" s="436">
        <v>365</v>
      </c>
      <c r="E8" s="436">
        <v>455</v>
      </c>
      <c r="F8" s="436">
        <v>185</v>
      </c>
      <c r="G8" s="436">
        <v>220</v>
      </c>
      <c r="H8" s="436">
        <v>153</v>
      </c>
      <c r="I8" s="437">
        <v>10475</v>
      </c>
      <c r="K8" s="438">
        <v>7595</v>
      </c>
      <c r="L8" s="436">
        <v>2085</v>
      </c>
      <c r="M8" s="436">
        <v>380</v>
      </c>
      <c r="N8" s="436">
        <v>430</v>
      </c>
      <c r="O8" s="436">
        <v>195</v>
      </c>
      <c r="P8" s="436">
        <v>195</v>
      </c>
      <c r="Q8" s="436">
        <v>45</v>
      </c>
      <c r="R8" s="437">
        <v>10930</v>
      </c>
    </row>
    <row r="9" spans="1:19" x14ac:dyDescent="0.25">
      <c r="A9" s="380" t="s">
        <v>198</v>
      </c>
      <c r="B9" s="410">
        <v>1940</v>
      </c>
      <c r="C9" s="410">
        <v>885</v>
      </c>
      <c r="D9" s="9">
        <v>95</v>
      </c>
      <c r="E9" s="9">
        <v>165</v>
      </c>
      <c r="F9" s="9">
        <v>80</v>
      </c>
      <c r="G9" s="9">
        <v>105</v>
      </c>
      <c r="H9" s="9">
        <v>44</v>
      </c>
      <c r="I9" s="439">
        <v>3305</v>
      </c>
      <c r="K9" s="440">
        <v>2735</v>
      </c>
      <c r="L9" s="441">
        <v>1160</v>
      </c>
      <c r="M9" s="410">
        <v>160</v>
      </c>
      <c r="N9" s="441">
        <v>230</v>
      </c>
      <c r="O9" s="441">
        <v>100</v>
      </c>
      <c r="P9" s="441">
        <v>105</v>
      </c>
      <c r="Q9" s="410">
        <v>15</v>
      </c>
      <c r="R9" s="439">
        <v>4500</v>
      </c>
      <c r="S9" s="108"/>
    </row>
    <row r="10" spans="1:19" x14ac:dyDescent="0.25">
      <c r="A10" s="380" t="s">
        <v>199</v>
      </c>
      <c r="B10" s="410">
        <v>300</v>
      </c>
      <c r="C10" s="410">
        <v>255</v>
      </c>
      <c r="D10" s="9">
        <v>30</v>
      </c>
      <c r="E10" s="9">
        <v>95</v>
      </c>
      <c r="F10" s="9">
        <v>25</v>
      </c>
      <c r="G10" s="9">
        <v>20</v>
      </c>
      <c r="H10" s="9">
        <v>0</v>
      </c>
      <c r="I10" s="439">
        <v>720</v>
      </c>
      <c r="K10" s="442">
        <v>485</v>
      </c>
      <c r="L10" s="9">
        <v>380</v>
      </c>
      <c r="M10" s="9">
        <v>50</v>
      </c>
      <c r="N10" s="9">
        <v>125</v>
      </c>
      <c r="O10" s="9">
        <v>30</v>
      </c>
      <c r="P10" s="9">
        <v>40</v>
      </c>
      <c r="Q10" s="9">
        <v>0</v>
      </c>
      <c r="R10" s="439">
        <v>1110</v>
      </c>
    </row>
    <row r="11" spans="1:19" x14ac:dyDescent="0.25">
      <c r="A11" s="380" t="s">
        <v>200</v>
      </c>
      <c r="B11" s="410">
        <v>1300</v>
      </c>
      <c r="C11" s="410">
        <v>95</v>
      </c>
      <c r="D11" s="9">
        <v>55</v>
      </c>
      <c r="E11" s="9">
        <v>20</v>
      </c>
      <c r="F11" s="9">
        <v>10</v>
      </c>
      <c r="G11" s="9">
        <v>10</v>
      </c>
      <c r="H11" s="9">
        <v>23</v>
      </c>
      <c r="I11" s="439">
        <v>1515</v>
      </c>
      <c r="K11" s="442">
        <v>1225</v>
      </c>
      <c r="L11" s="9">
        <v>65</v>
      </c>
      <c r="M11" s="9">
        <v>30</v>
      </c>
      <c r="N11" s="9">
        <v>0</v>
      </c>
      <c r="O11" s="9">
        <v>10</v>
      </c>
      <c r="P11" s="9">
        <v>5</v>
      </c>
      <c r="Q11" s="9">
        <v>10</v>
      </c>
      <c r="R11" s="439">
        <v>1335</v>
      </c>
    </row>
    <row r="12" spans="1:19" x14ac:dyDescent="0.25">
      <c r="A12" s="380" t="s">
        <v>201</v>
      </c>
      <c r="B12" s="410">
        <v>420</v>
      </c>
      <c r="C12" s="410">
        <v>15</v>
      </c>
      <c r="D12" s="9">
        <v>5</v>
      </c>
      <c r="E12" s="9">
        <v>0</v>
      </c>
      <c r="F12" s="9">
        <v>0</v>
      </c>
      <c r="G12" s="9">
        <v>0</v>
      </c>
      <c r="H12" s="9">
        <v>4</v>
      </c>
      <c r="I12" s="439">
        <v>445</v>
      </c>
      <c r="K12" s="442">
        <v>485</v>
      </c>
      <c r="L12" s="9">
        <v>10</v>
      </c>
      <c r="M12" s="9">
        <v>5</v>
      </c>
      <c r="N12" s="9">
        <v>0</v>
      </c>
      <c r="O12" s="9">
        <v>0</v>
      </c>
      <c r="P12" s="9">
        <v>0</v>
      </c>
      <c r="Q12" s="9">
        <v>0</v>
      </c>
      <c r="R12" s="439">
        <v>505</v>
      </c>
    </row>
    <row r="13" spans="1:19" x14ac:dyDescent="0.25">
      <c r="A13" s="380" t="s">
        <v>202</v>
      </c>
      <c r="B13" s="410">
        <v>670</v>
      </c>
      <c r="C13" s="410">
        <v>40</v>
      </c>
      <c r="D13" s="9">
        <v>10</v>
      </c>
      <c r="E13" s="9">
        <v>5</v>
      </c>
      <c r="F13" s="9">
        <v>0</v>
      </c>
      <c r="G13" s="9">
        <v>0</v>
      </c>
      <c r="H13" s="9">
        <v>19</v>
      </c>
      <c r="I13" s="439">
        <v>750</v>
      </c>
      <c r="K13" s="442">
        <v>625</v>
      </c>
      <c r="L13" s="9">
        <v>25</v>
      </c>
      <c r="M13" s="9">
        <v>5</v>
      </c>
      <c r="N13" s="9">
        <v>0</v>
      </c>
      <c r="O13" s="9">
        <v>0</v>
      </c>
      <c r="P13" s="9">
        <v>0</v>
      </c>
      <c r="Q13" s="9">
        <v>5</v>
      </c>
      <c r="R13" s="439">
        <v>665</v>
      </c>
    </row>
    <row r="14" spans="1:19" x14ac:dyDescent="0.25">
      <c r="A14" s="380" t="s">
        <v>203</v>
      </c>
      <c r="B14" s="410">
        <v>1780</v>
      </c>
      <c r="C14" s="410">
        <v>440</v>
      </c>
      <c r="D14" s="9">
        <v>120</v>
      </c>
      <c r="E14" s="9">
        <v>120</v>
      </c>
      <c r="F14" s="9">
        <v>55</v>
      </c>
      <c r="G14" s="9">
        <v>55</v>
      </c>
      <c r="H14" s="9">
        <v>50</v>
      </c>
      <c r="I14" s="439">
        <v>2615</v>
      </c>
      <c r="K14" s="442">
        <v>1245</v>
      </c>
      <c r="L14" s="9">
        <v>125</v>
      </c>
      <c r="M14" s="9">
        <v>80</v>
      </c>
      <c r="N14" s="9">
        <v>20</v>
      </c>
      <c r="O14" s="9">
        <v>30</v>
      </c>
      <c r="P14" s="9">
        <v>15</v>
      </c>
      <c r="Q14" s="9">
        <v>15</v>
      </c>
      <c r="R14" s="439">
        <v>1530</v>
      </c>
    </row>
    <row r="15" spans="1:19" x14ac:dyDescent="0.25">
      <c r="A15" s="380" t="s">
        <v>204</v>
      </c>
      <c r="B15" s="410">
        <v>50</v>
      </c>
      <c r="C15" s="410">
        <v>55</v>
      </c>
      <c r="D15" s="9">
        <v>0</v>
      </c>
      <c r="E15" s="9">
        <v>0</v>
      </c>
      <c r="F15" s="9">
        <v>0</v>
      </c>
      <c r="G15" s="9">
        <v>5</v>
      </c>
      <c r="H15" s="9">
        <v>4</v>
      </c>
      <c r="I15" s="439">
        <v>115</v>
      </c>
      <c r="K15" s="442">
        <v>50</v>
      </c>
      <c r="L15" s="9">
        <v>55</v>
      </c>
      <c r="M15" s="9">
        <v>0</v>
      </c>
      <c r="N15" s="9">
        <v>0</v>
      </c>
      <c r="O15" s="9">
        <v>0</v>
      </c>
      <c r="P15" s="9">
        <v>0</v>
      </c>
      <c r="Q15" s="9">
        <v>0</v>
      </c>
      <c r="R15" s="439">
        <v>110</v>
      </c>
    </row>
    <row r="16" spans="1:19" x14ac:dyDescent="0.25">
      <c r="A16" s="380" t="s">
        <v>205</v>
      </c>
      <c r="B16" s="410">
        <v>285</v>
      </c>
      <c r="C16" s="410">
        <v>150</v>
      </c>
      <c r="D16" s="9">
        <v>25</v>
      </c>
      <c r="E16" s="9">
        <v>40</v>
      </c>
      <c r="F16" s="9">
        <v>10</v>
      </c>
      <c r="G16" s="9">
        <v>15</v>
      </c>
      <c r="H16" s="9">
        <v>4</v>
      </c>
      <c r="I16" s="439">
        <v>525</v>
      </c>
      <c r="K16" s="442">
        <v>440</v>
      </c>
      <c r="L16" s="9">
        <v>195</v>
      </c>
      <c r="M16" s="9">
        <v>35</v>
      </c>
      <c r="N16" s="9">
        <v>35</v>
      </c>
      <c r="O16" s="9">
        <v>15</v>
      </c>
      <c r="P16" s="9">
        <v>20</v>
      </c>
      <c r="Q16" s="9">
        <v>0</v>
      </c>
      <c r="R16" s="439">
        <v>740</v>
      </c>
    </row>
    <row r="17" spans="1:18" x14ac:dyDescent="0.25">
      <c r="A17" s="89" t="s">
        <v>206</v>
      </c>
      <c r="B17" s="443">
        <v>355</v>
      </c>
      <c r="C17" s="443">
        <v>75</v>
      </c>
      <c r="D17" s="8">
        <v>20</v>
      </c>
      <c r="E17" s="8">
        <v>10</v>
      </c>
      <c r="F17" s="8">
        <v>5</v>
      </c>
      <c r="G17" s="8">
        <v>10</v>
      </c>
      <c r="H17" s="8">
        <v>5</v>
      </c>
      <c r="I17" s="444">
        <v>485</v>
      </c>
      <c r="K17" s="445">
        <v>305</v>
      </c>
      <c r="L17" s="8">
        <v>70</v>
      </c>
      <c r="M17" s="8">
        <v>20</v>
      </c>
      <c r="N17" s="8">
        <v>20</v>
      </c>
      <c r="O17" s="8">
        <v>10</v>
      </c>
      <c r="P17" s="8">
        <v>10</v>
      </c>
      <c r="Q17" s="8">
        <v>0</v>
      </c>
      <c r="R17" s="444">
        <v>435</v>
      </c>
    </row>
    <row r="18" spans="1:18" x14ac:dyDescent="0.25">
      <c r="A18" s="387" t="s">
        <v>210</v>
      </c>
    </row>
    <row r="19" spans="1:18" x14ac:dyDescent="0.25">
      <c r="A19" t="s">
        <v>195</v>
      </c>
    </row>
    <row r="20" spans="1:18" x14ac:dyDescent="0.25">
      <c r="A20" t="s">
        <v>211</v>
      </c>
    </row>
    <row r="21" spans="1:18" x14ac:dyDescent="0.25">
      <c r="B21" s="53"/>
    </row>
    <row r="22" spans="1:18" ht="22.5" customHeight="1" x14ac:dyDescent="0.25"/>
    <row r="23" spans="1:18" x14ac:dyDescent="0.25">
      <c r="A23" t="s">
        <v>212</v>
      </c>
    </row>
    <row r="24" spans="1:18" x14ac:dyDescent="0.25">
      <c r="A24" s="446" t="s">
        <v>51</v>
      </c>
      <c r="B24" s="447">
        <f>B8/B$8</f>
        <v>1</v>
      </c>
      <c r="C24" s="448">
        <f t="shared" ref="C24:I33" si="0">C8/C$8</f>
        <v>1</v>
      </c>
      <c r="D24" s="448">
        <f t="shared" si="0"/>
        <v>1</v>
      </c>
      <c r="E24" s="448">
        <f t="shared" si="0"/>
        <v>1</v>
      </c>
      <c r="F24" s="448">
        <f t="shared" si="0"/>
        <v>1</v>
      </c>
      <c r="G24" s="449">
        <f t="shared" si="0"/>
        <v>1</v>
      </c>
      <c r="H24" s="449">
        <f t="shared" si="0"/>
        <v>1</v>
      </c>
      <c r="I24" s="449">
        <f t="shared" si="0"/>
        <v>1</v>
      </c>
      <c r="K24" s="447">
        <f>K8/K$8</f>
        <v>1</v>
      </c>
      <c r="L24" s="448">
        <f t="shared" ref="L24:R33" si="1">L8/L$8</f>
        <v>1</v>
      </c>
      <c r="M24" s="448">
        <f t="shared" si="1"/>
        <v>1</v>
      </c>
      <c r="N24" s="448">
        <f t="shared" si="1"/>
        <v>1</v>
      </c>
      <c r="O24" s="448">
        <f t="shared" si="1"/>
        <v>1</v>
      </c>
      <c r="P24" s="449">
        <f t="shared" si="1"/>
        <v>1</v>
      </c>
      <c r="Q24" s="449">
        <f t="shared" si="1"/>
        <v>1</v>
      </c>
      <c r="R24" s="449">
        <f t="shared" si="1"/>
        <v>1</v>
      </c>
    </row>
    <row r="25" spans="1:18" x14ac:dyDescent="0.25">
      <c r="A25" s="108" t="s">
        <v>198</v>
      </c>
      <c r="B25" s="450">
        <f>B9/B$8</f>
        <v>0.27343199436222693</v>
      </c>
      <c r="C25" s="451">
        <f t="shared" si="0"/>
        <v>0.44139650872817954</v>
      </c>
      <c r="D25" s="451">
        <f t="shared" si="0"/>
        <v>0.26027397260273971</v>
      </c>
      <c r="E25" s="451">
        <f t="shared" si="0"/>
        <v>0.36263736263736263</v>
      </c>
      <c r="F25" s="451">
        <f t="shared" si="0"/>
        <v>0.43243243243243246</v>
      </c>
      <c r="G25" s="452">
        <f t="shared" si="0"/>
        <v>0.47727272727272729</v>
      </c>
      <c r="H25" s="452">
        <f t="shared" si="0"/>
        <v>0.28758169934640521</v>
      </c>
      <c r="I25" s="452">
        <f t="shared" si="0"/>
        <v>0.31551312649164676</v>
      </c>
      <c r="J25" s="409"/>
      <c r="K25" s="450">
        <f>K9/K$8</f>
        <v>0.36010533245556287</v>
      </c>
      <c r="L25" s="451">
        <f t="shared" si="1"/>
        <v>0.55635491606714627</v>
      </c>
      <c r="M25" s="451">
        <f t="shared" si="1"/>
        <v>0.42105263157894735</v>
      </c>
      <c r="N25" s="451">
        <f t="shared" si="1"/>
        <v>0.53488372093023251</v>
      </c>
      <c r="O25" s="451">
        <f t="shared" si="1"/>
        <v>0.51282051282051277</v>
      </c>
      <c r="P25" s="452">
        <f t="shared" si="1"/>
        <v>0.53846153846153844</v>
      </c>
      <c r="Q25" s="452">
        <f t="shared" si="1"/>
        <v>0.33333333333333331</v>
      </c>
      <c r="R25" s="452">
        <f t="shared" si="1"/>
        <v>0.41171088746569073</v>
      </c>
    </row>
    <row r="26" spans="1:18" x14ac:dyDescent="0.25">
      <c r="A26" s="108" t="s">
        <v>199</v>
      </c>
      <c r="B26" s="450">
        <f t="shared" ref="B26:I33" si="2">B10/B$8</f>
        <v>4.2283298097251586E-2</v>
      </c>
      <c r="C26" s="451">
        <f t="shared" si="2"/>
        <v>0.12718204488778054</v>
      </c>
      <c r="D26" s="451">
        <f t="shared" si="2"/>
        <v>8.2191780821917804E-2</v>
      </c>
      <c r="E26" s="451">
        <f t="shared" si="2"/>
        <v>0.2087912087912088</v>
      </c>
      <c r="F26" s="451">
        <f t="shared" si="2"/>
        <v>0.13513513513513514</v>
      </c>
      <c r="G26" s="452">
        <f t="shared" si="2"/>
        <v>9.0909090909090912E-2</v>
      </c>
      <c r="H26" s="452">
        <f t="shared" si="0"/>
        <v>0</v>
      </c>
      <c r="I26" s="452">
        <f t="shared" si="2"/>
        <v>6.8735083532219576E-2</v>
      </c>
      <c r="J26" s="409"/>
      <c r="K26" s="450">
        <f>K10/K$8</f>
        <v>6.3857801184990126E-2</v>
      </c>
      <c r="L26" s="451">
        <f t="shared" si="1"/>
        <v>0.18225419664268586</v>
      </c>
      <c r="M26" s="451">
        <f t="shared" si="1"/>
        <v>0.13157894736842105</v>
      </c>
      <c r="N26" s="451">
        <f t="shared" si="1"/>
        <v>0.29069767441860467</v>
      </c>
      <c r="O26" s="451">
        <f t="shared" si="1"/>
        <v>0.15384615384615385</v>
      </c>
      <c r="P26" s="452">
        <f t="shared" si="1"/>
        <v>0.20512820512820512</v>
      </c>
      <c r="Q26" s="452">
        <f t="shared" si="1"/>
        <v>0</v>
      </c>
      <c r="R26" s="452">
        <f t="shared" si="1"/>
        <v>0.10155535224153706</v>
      </c>
    </row>
    <row r="27" spans="1:18" x14ac:dyDescent="0.25">
      <c r="A27" s="108" t="s">
        <v>200</v>
      </c>
      <c r="B27" s="450">
        <f t="shared" si="2"/>
        <v>0.18322762508809021</v>
      </c>
      <c r="C27" s="451">
        <f t="shared" si="2"/>
        <v>4.738154613466334E-2</v>
      </c>
      <c r="D27" s="451">
        <f t="shared" si="2"/>
        <v>0.15068493150684931</v>
      </c>
      <c r="E27" s="451">
        <f t="shared" si="2"/>
        <v>4.3956043956043959E-2</v>
      </c>
      <c r="F27" s="451">
        <f t="shared" si="2"/>
        <v>5.4054054054054057E-2</v>
      </c>
      <c r="G27" s="452">
        <f t="shared" si="2"/>
        <v>4.5454545454545456E-2</v>
      </c>
      <c r="H27" s="452">
        <f t="shared" si="0"/>
        <v>0.15032679738562091</v>
      </c>
      <c r="I27" s="452">
        <f t="shared" si="2"/>
        <v>0.14463007159904534</v>
      </c>
      <c r="J27" s="409"/>
      <c r="K27" s="450">
        <f>K11/K$8</f>
        <v>0.16129032258064516</v>
      </c>
      <c r="L27" s="451">
        <f t="shared" si="1"/>
        <v>3.117505995203837E-2</v>
      </c>
      <c r="M27" s="451">
        <f t="shared" si="1"/>
        <v>7.8947368421052627E-2</v>
      </c>
      <c r="N27" s="451">
        <f t="shared" si="1"/>
        <v>0</v>
      </c>
      <c r="O27" s="451">
        <f t="shared" si="1"/>
        <v>5.128205128205128E-2</v>
      </c>
      <c r="P27" s="452">
        <f t="shared" si="1"/>
        <v>2.564102564102564E-2</v>
      </c>
      <c r="Q27" s="452">
        <f t="shared" si="1"/>
        <v>0.22222222222222221</v>
      </c>
      <c r="R27" s="452">
        <f t="shared" si="1"/>
        <v>0.1221408966148216</v>
      </c>
    </row>
    <row r="28" spans="1:18" x14ac:dyDescent="0.25">
      <c r="A28" s="108" t="s">
        <v>201</v>
      </c>
      <c r="B28" s="450">
        <f t="shared" si="2"/>
        <v>5.9196617336152217E-2</v>
      </c>
      <c r="C28" s="451">
        <f t="shared" si="2"/>
        <v>7.481296758104738E-3</v>
      </c>
      <c r="D28" s="451">
        <f t="shared" si="2"/>
        <v>1.3698630136986301E-2</v>
      </c>
      <c r="E28" s="451">
        <f t="shared" si="2"/>
        <v>0</v>
      </c>
      <c r="F28" s="451">
        <f t="shared" si="2"/>
        <v>0</v>
      </c>
      <c r="G28" s="452">
        <f t="shared" si="2"/>
        <v>0</v>
      </c>
      <c r="H28" s="452">
        <f t="shared" si="0"/>
        <v>2.6143790849673203E-2</v>
      </c>
      <c r="I28" s="452">
        <f t="shared" si="2"/>
        <v>4.2482100238663487E-2</v>
      </c>
      <c r="J28" s="409"/>
      <c r="K28" s="450">
        <f t="shared" ref="K28:R33" si="3">K12/K$8</f>
        <v>6.3857801184990126E-2</v>
      </c>
      <c r="L28" s="451">
        <f t="shared" si="3"/>
        <v>4.7961630695443642E-3</v>
      </c>
      <c r="M28" s="451">
        <f t="shared" si="3"/>
        <v>1.3157894736842105E-2</v>
      </c>
      <c r="N28" s="451">
        <f t="shared" si="3"/>
        <v>0</v>
      </c>
      <c r="O28" s="451">
        <f t="shared" si="3"/>
        <v>0</v>
      </c>
      <c r="P28" s="452">
        <f t="shared" si="3"/>
        <v>0</v>
      </c>
      <c r="Q28" s="452">
        <f t="shared" si="1"/>
        <v>0</v>
      </c>
      <c r="R28" s="452">
        <f t="shared" si="3"/>
        <v>4.6203110704483075E-2</v>
      </c>
    </row>
    <row r="29" spans="1:18" x14ac:dyDescent="0.25">
      <c r="A29" s="108" t="s">
        <v>202</v>
      </c>
      <c r="B29" s="450">
        <f t="shared" si="2"/>
        <v>9.4432699083861871E-2</v>
      </c>
      <c r="C29" s="451">
        <f t="shared" si="2"/>
        <v>1.9950124688279301E-2</v>
      </c>
      <c r="D29" s="451">
        <f t="shared" si="2"/>
        <v>2.7397260273972601E-2</v>
      </c>
      <c r="E29" s="451">
        <f t="shared" si="2"/>
        <v>1.098901098901099E-2</v>
      </c>
      <c r="F29" s="451">
        <f t="shared" si="2"/>
        <v>0</v>
      </c>
      <c r="G29" s="452">
        <f t="shared" si="2"/>
        <v>0</v>
      </c>
      <c r="H29" s="452">
        <f t="shared" si="0"/>
        <v>0.12418300653594772</v>
      </c>
      <c r="I29" s="452">
        <f t="shared" si="2"/>
        <v>7.1599045346062054E-2</v>
      </c>
      <c r="J29" s="409"/>
      <c r="K29" s="450">
        <f t="shared" si="3"/>
        <v>8.2290980908492434E-2</v>
      </c>
      <c r="L29" s="451">
        <f t="shared" si="3"/>
        <v>1.1990407673860911E-2</v>
      </c>
      <c r="M29" s="451">
        <f t="shared" si="3"/>
        <v>1.3157894736842105E-2</v>
      </c>
      <c r="N29" s="451">
        <f t="shared" si="3"/>
        <v>0</v>
      </c>
      <c r="O29" s="451">
        <f t="shared" si="3"/>
        <v>0</v>
      </c>
      <c r="P29" s="452">
        <f t="shared" si="3"/>
        <v>0</v>
      </c>
      <c r="Q29" s="452">
        <f t="shared" si="1"/>
        <v>0.1111111111111111</v>
      </c>
      <c r="R29" s="452">
        <f t="shared" si="3"/>
        <v>6.0841720036596526E-2</v>
      </c>
    </row>
    <row r="30" spans="1:18" x14ac:dyDescent="0.25">
      <c r="A30" s="108" t="s">
        <v>203</v>
      </c>
      <c r="B30" s="450">
        <f t="shared" si="2"/>
        <v>0.25088090204369273</v>
      </c>
      <c r="C30" s="451">
        <f t="shared" si="2"/>
        <v>0.21945137157107231</v>
      </c>
      <c r="D30" s="451">
        <f t="shared" si="2"/>
        <v>0.32876712328767121</v>
      </c>
      <c r="E30" s="451">
        <f t="shared" si="2"/>
        <v>0.26373626373626374</v>
      </c>
      <c r="F30" s="451">
        <f t="shared" si="2"/>
        <v>0.29729729729729731</v>
      </c>
      <c r="G30" s="452">
        <f t="shared" si="2"/>
        <v>0.25</v>
      </c>
      <c r="H30" s="452">
        <f t="shared" si="0"/>
        <v>0.32679738562091504</v>
      </c>
      <c r="I30" s="452">
        <f t="shared" si="2"/>
        <v>0.2496420047732697</v>
      </c>
      <c r="J30" s="409"/>
      <c r="K30" s="450">
        <f t="shared" si="3"/>
        <v>0.16392363396971693</v>
      </c>
      <c r="L30" s="451">
        <f t="shared" si="3"/>
        <v>5.9952038369304558E-2</v>
      </c>
      <c r="M30" s="451">
        <f t="shared" si="3"/>
        <v>0.21052631578947367</v>
      </c>
      <c r="N30" s="451">
        <f t="shared" si="3"/>
        <v>4.6511627906976744E-2</v>
      </c>
      <c r="O30" s="451">
        <f t="shared" si="3"/>
        <v>0.15384615384615385</v>
      </c>
      <c r="P30" s="452">
        <f t="shared" si="3"/>
        <v>7.6923076923076927E-2</v>
      </c>
      <c r="Q30" s="452">
        <f t="shared" si="1"/>
        <v>0.33333333333333331</v>
      </c>
      <c r="R30" s="452">
        <f t="shared" si="3"/>
        <v>0.13998170173833485</v>
      </c>
    </row>
    <row r="31" spans="1:18" x14ac:dyDescent="0.25">
      <c r="A31" s="108" t="s">
        <v>204</v>
      </c>
      <c r="B31" s="450">
        <f t="shared" si="2"/>
        <v>7.0472163495419312E-3</v>
      </c>
      <c r="C31" s="451">
        <f t="shared" si="2"/>
        <v>2.7431421446384038E-2</v>
      </c>
      <c r="D31" s="451">
        <f t="shared" si="2"/>
        <v>0</v>
      </c>
      <c r="E31" s="451">
        <f t="shared" si="2"/>
        <v>0</v>
      </c>
      <c r="F31" s="451">
        <f t="shared" si="2"/>
        <v>0</v>
      </c>
      <c r="G31" s="452">
        <f t="shared" si="2"/>
        <v>2.2727272727272728E-2</v>
      </c>
      <c r="H31" s="452">
        <f t="shared" si="0"/>
        <v>2.6143790849673203E-2</v>
      </c>
      <c r="I31" s="452">
        <f t="shared" si="2"/>
        <v>1.0978520286396181E-2</v>
      </c>
      <c r="J31" s="409"/>
      <c r="K31" s="450">
        <f t="shared" si="3"/>
        <v>6.5832784726793945E-3</v>
      </c>
      <c r="L31" s="451">
        <f t="shared" si="3"/>
        <v>2.6378896882494004E-2</v>
      </c>
      <c r="M31" s="451">
        <f t="shared" si="3"/>
        <v>0</v>
      </c>
      <c r="N31" s="451">
        <f t="shared" si="3"/>
        <v>0</v>
      </c>
      <c r="O31" s="451">
        <f t="shared" si="3"/>
        <v>0</v>
      </c>
      <c r="P31" s="452">
        <f t="shared" si="3"/>
        <v>0</v>
      </c>
      <c r="Q31" s="452">
        <f t="shared" si="1"/>
        <v>0</v>
      </c>
      <c r="R31" s="452">
        <f t="shared" si="3"/>
        <v>1.0064043915827997E-2</v>
      </c>
    </row>
    <row r="32" spans="1:18" x14ac:dyDescent="0.25">
      <c r="A32" s="108" t="s">
        <v>205</v>
      </c>
      <c r="B32" s="450">
        <f t="shared" si="2"/>
        <v>4.0169133192389003E-2</v>
      </c>
      <c r="C32" s="451">
        <f t="shared" si="2"/>
        <v>7.4812967581047385E-2</v>
      </c>
      <c r="D32" s="451">
        <f t="shared" si="2"/>
        <v>6.8493150684931503E-2</v>
      </c>
      <c r="E32" s="451">
        <f t="shared" si="2"/>
        <v>8.7912087912087919E-2</v>
      </c>
      <c r="F32" s="451">
        <f t="shared" si="2"/>
        <v>5.4054054054054057E-2</v>
      </c>
      <c r="G32" s="452">
        <f t="shared" si="2"/>
        <v>6.8181818181818177E-2</v>
      </c>
      <c r="H32" s="452">
        <f t="shared" si="0"/>
        <v>2.6143790849673203E-2</v>
      </c>
      <c r="I32" s="452">
        <f t="shared" si="2"/>
        <v>5.0119331742243436E-2</v>
      </c>
      <c r="J32" s="409"/>
      <c r="K32" s="450">
        <f t="shared" si="3"/>
        <v>5.7932850559578669E-2</v>
      </c>
      <c r="L32" s="451">
        <f t="shared" si="3"/>
        <v>9.3525179856115109E-2</v>
      </c>
      <c r="M32" s="451">
        <f t="shared" si="3"/>
        <v>9.2105263157894732E-2</v>
      </c>
      <c r="N32" s="451">
        <f t="shared" si="3"/>
        <v>8.1395348837209308E-2</v>
      </c>
      <c r="O32" s="451">
        <f t="shared" si="3"/>
        <v>7.6923076923076927E-2</v>
      </c>
      <c r="P32" s="452">
        <f t="shared" si="3"/>
        <v>0.10256410256410256</v>
      </c>
      <c r="Q32" s="452">
        <f t="shared" si="1"/>
        <v>0</v>
      </c>
      <c r="R32" s="452">
        <f t="shared" si="3"/>
        <v>6.7703568161024699E-2</v>
      </c>
    </row>
    <row r="33" spans="1:18" x14ac:dyDescent="0.25">
      <c r="A33" s="3" t="s">
        <v>206</v>
      </c>
      <c r="B33" s="453">
        <f t="shared" si="2"/>
        <v>5.003523608174771E-2</v>
      </c>
      <c r="C33" s="454">
        <f t="shared" si="2"/>
        <v>3.7406483790523692E-2</v>
      </c>
      <c r="D33" s="454">
        <f t="shared" si="2"/>
        <v>5.4794520547945202E-2</v>
      </c>
      <c r="E33" s="454">
        <f t="shared" si="2"/>
        <v>2.197802197802198E-2</v>
      </c>
      <c r="F33" s="454">
        <f t="shared" si="2"/>
        <v>2.7027027027027029E-2</v>
      </c>
      <c r="G33" s="455">
        <f t="shared" si="2"/>
        <v>4.5454545454545456E-2</v>
      </c>
      <c r="H33" s="455">
        <f t="shared" si="0"/>
        <v>3.2679738562091505E-2</v>
      </c>
      <c r="I33" s="455">
        <f t="shared" si="2"/>
        <v>4.6300715990453462E-2</v>
      </c>
      <c r="J33" s="409"/>
      <c r="K33" s="453">
        <f t="shared" si="3"/>
        <v>4.0157998683344305E-2</v>
      </c>
      <c r="L33" s="454">
        <f t="shared" si="3"/>
        <v>3.3573141486810551E-2</v>
      </c>
      <c r="M33" s="454">
        <f t="shared" si="3"/>
        <v>5.2631578947368418E-2</v>
      </c>
      <c r="N33" s="454">
        <f t="shared" si="3"/>
        <v>4.6511627906976744E-2</v>
      </c>
      <c r="O33" s="454">
        <f t="shared" si="3"/>
        <v>5.128205128205128E-2</v>
      </c>
      <c r="P33" s="455">
        <f t="shared" si="3"/>
        <v>5.128205128205128E-2</v>
      </c>
      <c r="Q33" s="455">
        <f t="shared" si="1"/>
        <v>0</v>
      </c>
      <c r="R33" s="455">
        <f t="shared" si="3"/>
        <v>3.9798719121683437E-2</v>
      </c>
    </row>
    <row r="34" spans="1:18" x14ac:dyDescent="0.25">
      <c r="B34" s="386"/>
      <c r="C34" s="386"/>
      <c r="D34" s="386"/>
      <c r="E34" s="386"/>
      <c r="F34" s="386"/>
      <c r="G34" s="386"/>
      <c r="H34" s="386"/>
      <c r="I34" s="386"/>
      <c r="J34" s="409"/>
      <c r="K34" s="409"/>
      <c r="L34" s="409"/>
      <c r="M34" s="409"/>
      <c r="N34" s="409"/>
      <c r="O34" s="409"/>
      <c r="P34" s="409"/>
      <c r="Q34" s="409"/>
      <c r="R34" s="409"/>
    </row>
    <row r="35" spans="1:18" x14ac:dyDescent="0.25">
      <c r="A35" t="s">
        <v>213</v>
      </c>
      <c r="B35" s="386"/>
      <c r="C35" s="386"/>
      <c r="D35" s="386"/>
      <c r="E35" s="386"/>
      <c r="F35" s="386"/>
      <c r="G35" s="386"/>
      <c r="H35" s="386"/>
      <c r="I35" s="386"/>
      <c r="J35" s="409"/>
    </row>
    <row r="36" spans="1:18" x14ac:dyDescent="0.25">
      <c r="A36" s="446" t="s">
        <v>51</v>
      </c>
      <c r="B36" s="447">
        <f t="shared" ref="B36:I45" si="4">B8/$I8</f>
        <v>0.677326968973747</v>
      </c>
      <c r="C36" s="448">
        <f t="shared" si="4"/>
        <v>0.19140811455847256</v>
      </c>
      <c r="D36" s="448">
        <f t="shared" si="4"/>
        <v>3.484486873508353E-2</v>
      </c>
      <c r="E36" s="448">
        <f t="shared" si="4"/>
        <v>4.3436754176610977E-2</v>
      </c>
      <c r="F36" s="448">
        <f t="shared" si="4"/>
        <v>1.7661097852028639E-2</v>
      </c>
      <c r="G36" s="449">
        <f t="shared" si="4"/>
        <v>2.1002386634844869E-2</v>
      </c>
      <c r="H36" s="449">
        <f t="shared" si="4"/>
        <v>1.4606205250596659E-2</v>
      </c>
      <c r="I36" s="449">
        <f t="shared" si="4"/>
        <v>1</v>
      </c>
      <c r="J36" s="409"/>
      <c r="K36" s="447">
        <f>K8/$R8</f>
        <v>0.69487648673376035</v>
      </c>
      <c r="L36" s="448">
        <f t="shared" ref="L36:R45" si="5">L8/$R8</f>
        <v>0.19075937785910338</v>
      </c>
      <c r="M36" s="448">
        <f t="shared" si="5"/>
        <v>3.4766697163769442E-2</v>
      </c>
      <c r="N36" s="448">
        <f t="shared" si="5"/>
        <v>3.9341262580054895E-2</v>
      </c>
      <c r="O36" s="448">
        <f t="shared" si="5"/>
        <v>1.7840805123513267E-2</v>
      </c>
      <c r="P36" s="448">
        <f t="shared" si="5"/>
        <v>1.7840805123513267E-2</v>
      </c>
      <c r="Q36" s="448">
        <f t="shared" si="5"/>
        <v>4.1171088746569072E-3</v>
      </c>
      <c r="R36" s="456">
        <f t="shared" si="5"/>
        <v>1</v>
      </c>
    </row>
    <row r="37" spans="1:18" x14ac:dyDescent="0.25">
      <c r="A37" s="108" t="s">
        <v>198</v>
      </c>
      <c r="B37" s="450">
        <f t="shared" si="4"/>
        <v>0.58698940998487137</v>
      </c>
      <c r="C37" s="451">
        <f t="shared" si="4"/>
        <v>0.26777609682299547</v>
      </c>
      <c r="D37" s="451">
        <f t="shared" si="4"/>
        <v>2.8744326777609682E-2</v>
      </c>
      <c r="E37" s="451">
        <f t="shared" si="4"/>
        <v>4.9924357034795766E-2</v>
      </c>
      <c r="F37" s="451">
        <f t="shared" si="4"/>
        <v>2.4205748865355523E-2</v>
      </c>
      <c r="G37" s="452">
        <f t="shared" si="4"/>
        <v>3.1770045385779121E-2</v>
      </c>
      <c r="H37" s="452">
        <f t="shared" si="4"/>
        <v>1.3313161875945537E-2</v>
      </c>
      <c r="I37" s="452">
        <f t="shared" si="4"/>
        <v>1</v>
      </c>
      <c r="K37" s="450">
        <f t="shared" ref="K37:R45" si="6">K9/$R9</f>
        <v>0.60777777777777775</v>
      </c>
      <c r="L37" s="451">
        <f t="shared" si="6"/>
        <v>0.25777777777777777</v>
      </c>
      <c r="M37" s="451">
        <f t="shared" si="6"/>
        <v>3.5555555555555556E-2</v>
      </c>
      <c r="N37" s="451">
        <f t="shared" si="6"/>
        <v>5.1111111111111114E-2</v>
      </c>
      <c r="O37" s="451">
        <f t="shared" si="6"/>
        <v>2.2222222222222223E-2</v>
      </c>
      <c r="P37" s="451">
        <f t="shared" si="6"/>
        <v>2.3333333333333334E-2</v>
      </c>
      <c r="Q37" s="451">
        <f t="shared" si="5"/>
        <v>3.3333333333333335E-3</v>
      </c>
      <c r="R37" s="457">
        <f t="shared" si="6"/>
        <v>1</v>
      </c>
    </row>
    <row r="38" spans="1:18" x14ac:dyDescent="0.25">
      <c r="A38" s="108" t="s">
        <v>199</v>
      </c>
      <c r="B38" s="450">
        <f t="shared" si="4"/>
        <v>0.41666666666666669</v>
      </c>
      <c r="C38" s="451">
        <f t="shared" si="4"/>
        <v>0.35416666666666669</v>
      </c>
      <c r="D38" s="451">
        <f t="shared" si="4"/>
        <v>4.1666666666666664E-2</v>
      </c>
      <c r="E38" s="451">
        <f t="shared" si="4"/>
        <v>0.13194444444444445</v>
      </c>
      <c r="F38" s="451">
        <f t="shared" si="4"/>
        <v>3.4722222222222224E-2</v>
      </c>
      <c r="G38" s="452">
        <f t="shared" si="4"/>
        <v>2.7777777777777776E-2</v>
      </c>
      <c r="H38" s="452">
        <f t="shared" si="4"/>
        <v>0</v>
      </c>
      <c r="I38" s="452">
        <f t="shared" si="4"/>
        <v>1</v>
      </c>
      <c r="K38" s="450">
        <f t="shared" si="6"/>
        <v>0.43693693693693691</v>
      </c>
      <c r="L38" s="451">
        <f t="shared" si="6"/>
        <v>0.34234234234234234</v>
      </c>
      <c r="M38" s="451">
        <f t="shared" si="6"/>
        <v>4.5045045045045043E-2</v>
      </c>
      <c r="N38" s="451">
        <f t="shared" si="6"/>
        <v>0.11261261261261261</v>
      </c>
      <c r="O38" s="451">
        <f t="shared" si="6"/>
        <v>2.7027027027027029E-2</v>
      </c>
      <c r="P38" s="451">
        <f t="shared" si="6"/>
        <v>3.6036036036036036E-2</v>
      </c>
      <c r="Q38" s="451">
        <f t="shared" si="5"/>
        <v>0</v>
      </c>
      <c r="R38" s="457">
        <f t="shared" si="6"/>
        <v>1</v>
      </c>
    </row>
    <row r="39" spans="1:18" x14ac:dyDescent="0.25">
      <c r="A39" s="108" t="s">
        <v>200</v>
      </c>
      <c r="B39" s="450">
        <f t="shared" si="4"/>
        <v>0.85808580858085803</v>
      </c>
      <c r="C39" s="451">
        <f t="shared" si="4"/>
        <v>6.2706270627062702E-2</v>
      </c>
      <c r="D39" s="451">
        <f t="shared" si="4"/>
        <v>3.6303630363036306E-2</v>
      </c>
      <c r="E39" s="451">
        <f t="shared" si="4"/>
        <v>1.3201320132013201E-2</v>
      </c>
      <c r="F39" s="451">
        <f t="shared" si="4"/>
        <v>6.6006600660066007E-3</v>
      </c>
      <c r="G39" s="452">
        <f t="shared" si="4"/>
        <v>6.6006600660066007E-3</v>
      </c>
      <c r="H39" s="452">
        <f t="shared" si="4"/>
        <v>1.5181518151815182E-2</v>
      </c>
      <c r="I39" s="452">
        <f t="shared" si="4"/>
        <v>1</v>
      </c>
      <c r="K39" s="450">
        <f t="shared" si="6"/>
        <v>0.91760299625468167</v>
      </c>
      <c r="L39" s="451">
        <f t="shared" si="6"/>
        <v>4.8689138576779027E-2</v>
      </c>
      <c r="M39" s="451">
        <f t="shared" si="6"/>
        <v>2.247191011235955E-2</v>
      </c>
      <c r="N39" s="451">
        <f t="shared" si="6"/>
        <v>0</v>
      </c>
      <c r="O39" s="451">
        <f t="shared" si="6"/>
        <v>7.4906367041198503E-3</v>
      </c>
      <c r="P39" s="451">
        <f t="shared" si="6"/>
        <v>3.7453183520599251E-3</v>
      </c>
      <c r="Q39" s="451">
        <f t="shared" si="5"/>
        <v>7.4906367041198503E-3</v>
      </c>
      <c r="R39" s="457">
        <f t="shared" si="6"/>
        <v>1</v>
      </c>
    </row>
    <row r="40" spans="1:18" x14ac:dyDescent="0.25">
      <c r="A40" s="108" t="s">
        <v>201</v>
      </c>
      <c r="B40" s="450">
        <f t="shared" si="4"/>
        <v>0.9438202247191011</v>
      </c>
      <c r="C40" s="451">
        <f t="shared" si="4"/>
        <v>3.3707865168539325E-2</v>
      </c>
      <c r="D40" s="451">
        <f t="shared" si="4"/>
        <v>1.1235955056179775E-2</v>
      </c>
      <c r="E40" s="451">
        <f t="shared" si="4"/>
        <v>0</v>
      </c>
      <c r="F40" s="451">
        <f t="shared" si="4"/>
        <v>0</v>
      </c>
      <c r="G40" s="452">
        <f t="shared" si="4"/>
        <v>0</v>
      </c>
      <c r="H40" s="452">
        <f t="shared" si="4"/>
        <v>8.988764044943821E-3</v>
      </c>
      <c r="I40" s="452">
        <f t="shared" si="4"/>
        <v>1</v>
      </c>
      <c r="K40" s="450">
        <f t="shared" si="6"/>
        <v>0.96039603960396036</v>
      </c>
      <c r="L40" s="451">
        <f t="shared" si="6"/>
        <v>1.9801980198019802E-2</v>
      </c>
      <c r="M40" s="451">
        <f t="shared" si="6"/>
        <v>9.9009900990099011E-3</v>
      </c>
      <c r="N40" s="451">
        <f t="shared" si="6"/>
        <v>0</v>
      </c>
      <c r="O40" s="451">
        <f t="shared" si="6"/>
        <v>0</v>
      </c>
      <c r="P40" s="451">
        <f t="shared" si="6"/>
        <v>0</v>
      </c>
      <c r="Q40" s="451">
        <f t="shared" si="5"/>
        <v>0</v>
      </c>
      <c r="R40" s="457">
        <f t="shared" si="6"/>
        <v>1</v>
      </c>
    </row>
    <row r="41" spans="1:18" x14ac:dyDescent="0.25">
      <c r="A41" s="108" t="s">
        <v>202</v>
      </c>
      <c r="B41" s="450">
        <f t="shared" si="4"/>
        <v>0.89333333333333331</v>
      </c>
      <c r="C41" s="451">
        <f t="shared" si="4"/>
        <v>5.3333333333333337E-2</v>
      </c>
      <c r="D41" s="451">
        <f t="shared" si="4"/>
        <v>1.3333333333333334E-2</v>
      </c>
      <c r="E41" s="451">
        <f t="shared" si="4"/>
        <v>6.6666666666666671E-3</v>
      </c>
      <c r="F41" s="451">
        <f t="shared" si="4"/>
        <v>0</v>
      </c>
      <c r="G41" s="452">
        <f t="shared" si="4"/>
        <v>0</v>
      </c>
      <c r="H41" s="452">
        <f t="shared" si="4"/>
        <v>2.5333333333333333E-2</v>
      </c>
      <c r="I41" s="452">
        <f t="shared" si="4"/>
        <v>1</v>
      </c>
      <c r="K41" s="450">
        <f t="shared" si="6"/>
        <v>0.93984962406015038</v>
      </c>
      <c r="L41" s="451">
        <f t="shared" si="6"/>
        <v>3.7593984962406013E-2</v>
      </c>
      <c r="M41" s="451">
        <f t="shared" si="6"/>
        <v>7.5187969924812026E-3</v>
      </c>
      <c r="N41" s="451">
        <f t="shared" si="6"/>
        <v>0</v>
      </c>
      <c r="O41" s="451">
        <f t="shared" si="6"/>
        <v>0</v>
      </c>
      <c r="P41" s="451">
        <f t="shared" si="6"/>
        <v>0</v>
      </c>
      <c r="Q41" s="451">
        <f t="shared" si="5"/>
        <v>7.5187969924812026E-3</v>
      </c>
      <c r="R41" s="457">
        <f t="shared" si="6"/>
        <v>1</v>
      </c>
    </row>
    <row r="42" spans="1:18" x14ac:dyDescent="0.25">
      <c r="A42" s="108" t="s">
        <v>203</v>
      </c>
      <c r="B42" s="450">
        <f t="shared" si="4"/>
        <v>0.68068833652007643</v>
      </c>
      <c r="C42" s="451">
        <f t="shared" si="4"/>
        <v>0.16826003824091779</v>
      </c>
      <c r="D42" s="451">
        <f t="shared" si="4"/>
        <v>4.5889101338432124E-2</v>
      </c>
      <c r="E42" s="451">
        <f t="shared" si="4"/>
        <v>4.5889101338432124E-2</v>
      </c>
      <c r="F42" s="451">
        <f t="shared" si="4"/>
        <v>2.1032504780114723E-2</v>
      </c>
      <c r="G42" s="452">
        <f t="shared" si="4"/>
        <v>2.1032504780114723E-2</v>
      </c>
      <c r="H42" s="452">
        <f t="shared" si="4"/>
        <v>1.9120458891013385E-2</v>
      </c>
      <c r="I42" s="452">
        <f t="shared" si="4"/>
        <v>1</v>
      </c>
      <c r="K42" s="450">
        <f t="shared" si="6"/>
        <v>0.81372549019607843</v>
      </c>
      <c r="L42" s="451">
        <f t="shared" si="6"/>
        <v>8.1699346405228759E-2</v>
      </c>
      <c r="M42" s="451">
        <f t="shared" si="6"/>
        <v>5.2287581699346407E-2</v>
      </c>
      <c r="N42" s="451">
        <f t="shared" si="6"/>
        <v>1.3071895424836602E-2</v>
      </c>
      <c r="O42" s="451">
        <f t="shared" si="6"/>
        <v>1.9607843137254902E-2</v>
      </c>
      <c r="P42" s="451">
        <f t="shared" si="6"/>
        <v>9.8039215686274508E-3</v>
      </c>
      <c r="Q42" s="451">
        <f t="shared" si="5"/>
        <v>9.8039215686274508E-3</v>
      </c>
      <c r="R42" s="457">
        <f t="shared" si="6"/>
        <v>1</v>
      </c>
    </row>
    <row r="43" spans="1:18" x14ac:dyDescent="0.25">
      <c r="A43" s="108" t="s">
        <v>204</v>
      </c>
      <c r="B43" s="450">
        <f t="shared" si="4"/>
        <v>0.43478260869565216</v>
      </c>
      <c r="C43" s="451">
        <f t="shared" si="4"/>
        <v>0.47826086956521741</v>
      </c>
      <c r="D43" s="451">
        <f t="shared" si="4"/>
        <v>0</v>
      </c>
      <c r="E43" s="451">
        <f t="shared" si="4"/>
        <v>0</v>
      </c>
      <c r="F43" s="451">
        <f t="shared" si="4"/>
        <v>0</v>
      </c>
      <c r="G43" s="452">
        <f t="shared" si="4"/>
        <v>4.3478260869565216E-2</v>
      </c>
      <c r="H43" s="452">
        <f t="shared" si="4"/>
        <v>3.4782608695652174E-2</v>
      </c>
      <c r="I43" s="452">
        <f t="shared" si="4"/>
        <v>1</v>
      </c>
      <c r="K43" s="450">
        <f t="shared" si="6"/>
        <v>0.45454545454545453</v>
      </c>
      <c r="L43" s="451">
        <f t="shared" si="6"/>
        <v>0.5</v>
      </c>
      <c r="M43" s="451">
        <f t="shared" si="6"/>
        <v>0</v>
      </c>
      <c r="N43" s="451">
        <f t="shared" si="6"/>
        <v>0</v>
      </c>
      <c r="O43" s="451">
        <f t="shared" si="6"/>
        <v>0</v>
      </c>
      <c r="P43" s="451">
        <f t="shared" si="6"/>
        <v>0</v>
      </c>
      <c r="Q43" s="451">
        <f t="shared" si="5"/>
        <v>0</v>
      </c>
      <c r="R43" s="457">
        <f t="shared" si="6"/>
        <v>1</v>
      </c>
    </row>
    <row r="44" spans="1:18" x14ac:dyDescent="0.25">
      <c r="A44" s="108" t="s">
        <v>205</v>
      </c>
      <c r="B44" s="450">
        <f t="shared" si="4"/>
        <v>0.54285714285714282</v>
      </c>
      <c r="C44" s="451">
        <f t="shared" si="4"/>
        <v>0.2857142857142857</v>
      </c>
      <c r="D44" s="451">
        <f t="shared" si="4"/>
        <v>4.7619047619047616E-2</v>
      </c>
      <c r="E44" s="451">
        <f t="shared" si="4"/>
        <v>7.6190476190476197E-2</v>
      </c>
      <c r="F44" s="451">
        <f t="shared" si="4"/>
        <v>1.9047619047619049E-2</v>
      </c>
      <c r="G44" s="452">
        <f t="shared" si="4"/>
        <v>2.8571428571428571E-2</v>
      </c>
      <c r="H44" s="452">
        <f t="shared" si="4"/>
        <v>7.619047619047619E-3</v>
      </c>
      <c r="I44" s="452">
        <f t="shared" si="4"/>
        <v>1</v>
      </c>
      <c r="K44" s="450">
        <f t="shared" si="6"/>
        <v>0.59459459459459463</v>
      </c>
      <c r="L44" s="451">
        <f t="shared" si="6"/>
        <v>0.26351351351351349</v>
      </c>
      <c r="M44" s="451">
        <f t="shared" si="6"/>
        <v>4.72972972972973E-2</v>
      </c>
      <c r="N44" s="451">
        <f t="shared" si="6"/>
        <v>4.72972972972973E-2</v>
      </c>
      <c r="O44" s="451">
        <f t="shared" si="6"/>
        <v>2.0270270270270271E-2</v>
      </c>
      <c r="P44" s="451">
        <f t="shared" si="6"/>
        <v>2.7027027027027029E-2</v>
      </c>
      <c r="Q44" s="451">
        <f t="shared" si="5"/>
        <v>0</v>
      </c>
      <c r="R44" s="457">
        <f t="shared" si="6"/>
        <v>1</v>
      </c>
    </row>
    <row r="45" spans="1:18" x14ac:dyDescent="0.25">
      <c r="A45" s="3" t="s">
        <v>206</v>
      </c>
      <c r="B45" s="453">
        <f t="shared" si="4"/>
        <v>0.73195876288659789</v>
      </c>
      <c r="C45" s="454">
        <f t="shared" si="4"/>
        <v>0.15463917525773196</v>
      </c>
      <c r="D45" s="454">
        <f t="shared" si="4"/>
        <v>4.1237113402061855E-2</v>
      </c>
      <c r="E45" s="454">
        <f t="shared" si="4"/>
        <v>2.0618556701030927E-2</v>
      </c>
      <c r="F45" s="454">
        <f t="shared" si="4"/>
        <v>1.0309278350515464E-2</v>
      </c>
      <c r="G45" s="455">
        <f t="shared" si="4"/>
        <v>2.0618556701030927E-2</v>
      </c>
      <c r="H45" s="455">
        <f t="shared" si="4"/>
        <v>1.0309278350515464E-2</v>
      </c>
      <c r="I45" s="455">
        <f t="shared" si="4"/>
        <v>1</v>
      </c>
      <c r="K45" s="453">
        <f t="shared" si="6"/>
        <v>0.70114942528735635</v>
      </c>
      <c r="L45" s="454">
        <f t="shared" si="6"/>
        <v>0.16091954022988506</v>
      </c>
      <c r="M45" s="454">
        <f t="shared" si="6"/>
        <v>4.5977011494252873E-2</v>
      </c>
      <c r="N45" s="454">
        <f t="shared" si="6"/>
        <v>4.5977011494252873E-2</v>
      </c>
      <c r="O45" s="454">
        <f t="shared" si="6"/>
        <v>2.2988505747126436E-2</v>
      </c>
      <c r="P45" s="454">
        <f t="shared" si="6"/>
        <v>2.2988505747126436E-2</v>
      </c>
      <c r="Q45" s="454">
        <f t="shared" si="5"/>
        <v>0</v>
      </c>
      <c r="R45" s="458">
        <f t="shared" si="6"/>
        <v>1</v>
      </c>
    </row>
    <row r="48" spans="1:18" x14ac:dyDescent="0.25">
      <c r="B48" s="409"/>
      <c r="C48" s="409"/>
      <c r="D48" s="409"/>
      <c r="E48" s="409"/>
      <c r="F48" s="409"/>
      <c r="G48" s="409"/>
      <c r="H48" s="409"/>
      <c r="I48" s="409"/>
      <c r="J48" s="409"/>
      <c r="K48" s="409"/>
      <c r="L48" s="409"/>
      <c r="M48" s="409"/>
      <c r="N48" s="409"/>
      <c r="O48" s="409"/>
      <c r="P48" s="409"/>
      <c r="Q48" s="409"/>
      <c r="R48" s="409"/>
    </row>
  </sheetData>
  <mergeCells count="4">
    <mergeCell ref="B5:I5"/>
    <mergeCell ref="K5:R5"/>
    <mergeCell ref="B6:I6"/>
    <mergeCell ref="K6:R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workbookViewId="0">
      <selection activeCell="A41" sqref="A41"/>
    </sheetView>
  </sheetViews>
  <sheetFormatPr defaultColWidth="8.85546875" defaultRowHeight="15" x14ac:dyDescent="0.25"/>
  <cols>
    <col min="1" max="1" width="22.42578125" customWidth="1"/>
    <col min="2" max="8" width="15.85546875" customWidth="1"/>
    <col min="9" max="9" width="5" style="9" customWidth="1"/>
    <col min="10" max="12" width="15.85546875" customWidth="1"/>
    <col min="14" max="14" width="12.42578125" customWidth="1"/>
    <col min="15" max="16" width="10.85546875" customWidth="1"/>
    <col min="257" max="257" width="22.42578125" customWidth="1"/>
    <col min="258" max="264" width="15.85546875" customWidth="1"/>
    <col min="265" max="265" width="5" customWidth="1"/>
    <col min="266" max="268" width="15.85546875" customWidth="1"/>
    <col min="270" max="270" width="12.42578125" customWidth="1"/>
    <col min="271" max="272" width="10.85546875" customWidth="1"/>
    <col min="513" max="513" width="22.42578125" customWidth="1"/>
    <col min="514" max="520" width="15.85546875" customWidth="1"/>
    <col min="521" max="521" width="5" customWidth="1"/>
    <col min="522" max="524" width="15.85546875" customWidth="1"/>
    <col min="526" max="526" width="12.42578125" customWidth="1"/>
    <col min="527" max="528" width="10.85546875" customWidth="1"/>
    <col min="769" max="769" width="22.42578125" customWidth="1"/>
    <col min="770" max="776" width="15.85546875" customWidth="1"/>
    <col min="777" max="777" width="5" customWidth="1"/>
    <col min="778" max="780" width="15.85546875" customWidth="1"/>
    <col min="782" max="782" width="12.42578125" customWidth="1"/>
    <col min="783" max="784" width="10.85546875" customWidth="1"/>
    <col min="1025" max="1025" width="22.42578125" customWidth="1"/>
    <col min="1026" max="1032" width="15.85546875" customWidth="1"/>
    <col min="1033" max="1033" width="5" customWidth="1"/>
    <col min="1034" max="1036" width="15.85546875" customWidth="1"/>
    <col min="1038" max="1038" width="12.42578125" customWidth="1"/>
    <col min="1039" max="1040" width="10.85546875" customWidth="1"/>
    <col min="1281" max="1281" width="22.42578125" customWidth="1"/>
    <col min="1282" max="1288" width="15.85546875" customWidth="1"/>
    <col min="1289" max="1289" width="5" customWidth="1"/>
    <col min="1290" max="1292" width="15.85546875" customWidth="1"/>
    <col min="1294" max="1294" width="12.42578125" customWidth="1"/>
    <col min="1295" max="1296" width="10.85546875" customWidth="1"/>
    <col min="1537" max="1537" width="22.42578125" customWidth="1"/>
    <col min="1538" max="1544" width="15.85546875" customWidth="1"/>
    <col min="1545" max="1545" width="5" customWidth="1"/>
    <col min="1546" max="1548" width="15.85546875" customWidth="1"/>
    <col min="1550" max="1550" width="12.42578125" customWidth="1"/>
    <col min="1551" max="1552" width="10.85546875" customWidth="1"/>
    <col min="1793" max="1793" width="22.42578125" customWidth="1"/>
    <col min="1794" max="1800" width="15.85546875" customWidth="1"/>
    <col min="1801" max="1801" width="5" customWidth="1"/>
    <col min="1802" max="1804" width="15.85546875" customWidth="1"/>
    <col min="1806" max="1806" width="12.42578125" customWidth="1"/>
    <col min="1807" max="1808" width="10.85546875" customWidth="1"/>
    <col min="2049" max="2049" width="22.42578125" customWidth="1"/>
    <col min="2050" max="2056" width="15.85546875" customWidth="1"/>
    <col min="2057" max="2057" width="5" customWidth="1"/>
    <col min="2058" max="2060" width="15.85546875" customWidth="1"/>
    <col min="2062" max="2062" width="12.42578125" customWidth="1"/>
    <col min="2063" max="2064" width="10.85546875" customWidth="1"/>
    <col min="2305" max="2305" width="22.42578125" customWidth="1"/>
    <col min="2306" max="2312" width="15.85546875" customWidth="1"/>
    <col min="2313" max="2313" width="5" customWidth="1"/>
    <col min="2314" max="2316" width="15.85546875" customWidth="1"/>
    <col min="2318" max="2318" width="12.42578125" customWidth="1"/>
    <col min="2319" max="2320" width="10.85546875" customWidth="1"/>
    <col min="2561" max="2561" width="22.42578125" customWidth="1"/>
    <col min="2562" max="2568" width="15.85546875" customWidth="1"/>
    <col min="2569" max="2569" width="5" customWidth="1"/>
    <col min="2570" max="2572" width="15.85546875" customWidth="1"/>
    <col min="2574" max="2574" width="12.42578125" customWidth="1"/>
    <col min="2575" max="2576" width="10.85546875" customWidth="1"/>
    <col min="2817" max="2817" width="22.42578125" customWidth="1"/>
    <col min="2818" max="2824" width="15.85546875" customWidth="1"/>
    <col min="2825" max="2825" width="5" customWidth="1"/>
    <col min="2826" max="2828" width="15.85546875" customWidth="1"/>
    <col min="2830" max="2830" width="12.42578125" customWidth="1"/>
    <col min="2831" max="2832" width="10.85546875" customWidth="1"/>
    <col min="3073" max="3073" width="22.42578125" customWidth="1"/>
    <col min="3074" max="3080" width="15.85546875" customWidth="1"/>
    <col min="3081" max="3081" width="5" customWidth="1"/>
    <col min="3082" max="3084" width="15.85546875" customWidth="1"/>
    <col min="3086" max="3086" width="12.42578125" customWidth="1"/>
    <col min="3087" max="3088" width="10.85546875" customWidth="1"/>
    <col min="3329" max="3329" width="22.42578125" customWidth="1"/>
    <col min="3330" max="3336" width="15.85546875" customWidth="1"/>
    <col min="3337" max="3337" width="5" customWidth="1"/>
    <col min="3338" max="3340" width="15.85546875" customWidth="1"/>
    <col min="3342" max="3342" width="12.42578125" customWidth="1"/>
    <col min="3343" max="3344" width="10.85546875" customWidth="1"/>
    <col min="3585" max="3585" width="22.42578125" customWidth="1"/>
    <col min="3586" max="3592" width="15.85546875" customWidth="1"/>
    <col min="3593" max="3593" width="5" customWidth="1"/>
    <col min="3594" max="3596" width="15.85546875" customWidth="1"/>
    <col min="3598" max="3598" width="12.42578125" customWidth="1"/>
    <col min="3599" max="3600" width="10.85546875" customWidth="1"/>
    <col min="3841" max="3841" width="22.42578125" customWidth="1"/>
    <col min="3842" max="3848" width="15.85546875" customWidth="1"/>
    <col min="3849" max="3849" width="5" customWidth="1"/>
    <col min="3850" max="3852" width="15.85546875" customWidth="1"/>
    <col min="3854" max="3854" width="12.42578125" customWidth="1"/>
    <col min="3855" max="3856" width="10.85546875" customWidth="1"/>
    <col min="4097" max="4097" width="22.42578125" customWidth="1"/>
    <col min="4098" max="4104" width="15.85546875" customWidth="1"/>
    <col min="4105" max="4105" width="5" customWidth="1"/>
    <col min="4106" max="4108" width="15.85546875" customWidth="1"/>
    <col min="4110" max="4110" width="12.42578125" customWidth="1"/>
    <col min="4111" max="4112" width="10.85546875" customWidth="1"/>
    <col min="4353" max="4353" width="22.42578125" customWidth="1"/>
    <col min="4354" max="4360" width="15.85546875" customWidth="1"/>
    <col min="4361" max="4361" width="5" customWidth="1"/>
    <col min="4362" max="4364" width="15.85546875" customWidth="1"/>
    <col min="4366" max="4366" width="12.42578125" customWidth="1"/>
    <col min="4367" max="4368" width="10.85546875" customWidth="1"/>
    <col min="4609" max="4609" width="22.42578125" customWidth="1"/>
    <col min="4610" max="4616" width="15.85546875" customWidth="1"/>
    <col min="4617" max="4617" width="5" customWidth="1"/>
    <col min="4618" max="4620" width="15.85546875" customWidth="1"/>
    <col min="4622" max="4622" width="12.42578125" customWidth="1"/>
    <col min="4623" max="4624" width="10.85546875" customWidth="1"/>
    <col min="4865" max="4865" width="22.42578125" customWidth="1"/>
    <col min="4866" max="4872" width="15.85546875" customWidth="1"/>
    <col min="4873" max="4873" width="5" customWidth="1"/>
    <col min="4874" max="4876" width="15.85546875" customWidth="1"/>
    <col min="4878" max="4878" width="12.42578125" customWidth="1"/>
    <col min="4879" max="4880" width="10.85546875" customWidth="1"/>
    <col min="5121" max="5121" width="22.42578125" customWidth="1"/>
    <col min="5122" max="5128" width="15.85546875" customWidth="1"/>
    <col min="5129" max="5129" width="5" customWidth="1"/>
    <col min="5130" max="5132" width="15.85546875" customWidth="1"/>
    <col min="5134" max="5134" width="12.42578125" customWidth="1"/>
    <col min="5135" max="5136" width="10.85546875" customWidth="1"/>
    <col min="5377" max="5377" width="22.42578125" customWidth="1"/>
    <col min="5378" max="5384" width="15.85546875" customWidth="1"/>
    <col min="5385" max="5385" width="5" customWidth="1"/>
    <col min="5386" max="5388" width="15.85546875" customWidth="1"/>
    <col min="5390" max="5390" width="12.42578125" customWidth="1"/>
    <col min="5391" max="5392" width="10.85546875" customWidth="1"/>
    <col min="5633" max="5633" width="22.42578125" customWidth="1"/>
    <col min="5634" max="5640" width="15.85546875" customWidth="1"/>
    <col min="5641" max="5641" width="5" customWidth="1"/>
    <col min="5642" max="5644" width="15.85546875" customWidth="1"/>
    <col min="5646" max="5646" width="12.42578125" customWidth="1"/>
    <col min="5647" max="5648" width="10.85546875" customWidth="1"/>
    <col min="5889" max="5889" width="22.42578125" customWidth="1"/>
    <col min="5890" max="5896" width="15.85546875" customWidth="1"/>
    <col min="5897" max="5897" width="5" customWidth="1"/>
    <col min="5898" max="5900" width="15.85546875" customWidth="1"/>
    <col min="5902" max="5902" width="12.42578125" customWidth="1"/>
    <col min="5903" max="5904" width="10.85546875" customWidth="1"/>
    <col min="6145" max="6145" width="22.42578125" customWidth="1"/>
    <col min="6146" max="6152" width="15.85546875" customWidth="1"/>
    <col min="6153" max="6153" width="5" customWidth="1"/>
    <col min="6154" max="6156" width="15.85546875" customWidth="1"/>
    <col min="6158" max="6158" width="12.42578125" customWidth="1"/>
    <col min="6159" max="6160" width="10.85546875" customWidth="1"/>
    <col min="6401" max="6401" width="22.42578125" customWidth="1"/>
    <col min="6402" max="6408" width="15.85546875" customWidth="1"/>
    <col min="6409" max="6409" width="5" customWidth="1"/>
    <col min="6410" max="6412" width="15.85546875" customWidth="1"/>
    <col min="6414" max="6414" width="12.42578125" customWidth="1"/>
    <col min="6415" max="6416" width="10.85546875" customWidth="1"/>
    <col min="6657" max="6657" width="22.42578125" customWidth="1"/>
    <col min="6658" max="6664" width="15.85546875" customWidth="1"/>
    <col min="6665" max="6665" width="5" customWidth="1"/>
    <col min="6666" max="6668" width="15.85546875" customWidth="1"/>
    <col min="6670" max="6670" width="12.42578125" customWidth="1"/>
    <col min="6671" max="6672" width="10.85546875" customWidth="1"/>
    <col min="6913" max="6913" width="22.42578125" customWidth="1"/>
    <col min="6914" max="6920" width="15.85546875" customWidth="1"/>
    <col min="6921" max="6921" width="5" customWidth="1"/>
    <col min="6922" max="6924" width="15.85546875" customWidth="1"/>
    <col min="6926" max="6926" width="12.42578125" customWidth="1"/>
    <col min="6927" max="6928" width="10.85546875" customWidth="1"/>
    <col min="7169" max="7169" width="22.42578125" customWidth="1"/>
    <col min="7170" max="7176" width="15.85546875" customWidth="1"/>
    <col min="7177" max="7177" width="5" customWidth="1"/>
    <col min="7178" max="7180" width="15.85546875" customWidth="1"/>
    <col min="7182" max="7182" width="12.42578125" customWidth="1"/>
    <col min="7183" max="7184" width="10.85546875" customWidth="1"/>
    <col min="7425" max="7425" width="22.42578125" customWidth="1"/>
    <col min="7426" max="7432" width="15.85546875" customWidth="1"/>
    <col min="7433" max="7433" width="5" customWidth="1"/>
    <col min="7434" max="7436" width="15.85546875" customWidth="1"/>
    <col min="7438" max="7438" width="12.42578125" customWidth="1"/>
    <col min="7439" max="7440" width="10.85546875" customWidth="1"/>
    <col min="7681" max="7681" width="22.42578125" customWidth="1"/>
    <col min="7682" max="7688" width="15.85546875" customWidth="1"/>
    <col min="7689" max="7689" width="5" customWidth="1"/>
    <col min="7690" max="7692" width="15.85546875" customWidth="1"/>
    <col min="7694" max="7694" width="12.42578125" customWidth="1"/>
    <col min="7695" max="7696" width="10.85546875" customWidth="1"/>
    <col min="7937" max="7937" width="22.42578125" customWidth="1"/>
    <col min="7938" max="7944" width="15.85546875" customWidth="1"/>
    <col min="7945" max="7945" width="5" customWidth="1"/>
    <col min="7946" max="7948" width="15.85546875" customWidth="1"/>
    <col min="7950" max="7950" width="12.42578125" customWidth="1"/>
    <col min="7951" max="7952" width="10.85546875" customWidth="1"/>
    <col min="8193" max="8193" width="22.42578125" customWidth="1"/>
    <col min="8194" max="8200" width="15.85546875" customWidth="1"/>
    <col min="8201" max="8201" width="5" customWidth="1"/>
    <col min="8202" max="8204" width="15.85546875" customWidth="1"/>
    <col min="8206" max="8206" width="12.42578125" customWidth="1"/>
    <col min="8207" max="8208" width="10.85546875" customWidth="1"/>
    <col min="8449" max="8449" width="22.42578125" customWidth="1"/>
    <col min="8450" max="8456" width="15.85546875" customWidth="1"/>
    <col min="8457" max="8457" width="5" customWidth="1"/>
    <col min="8458" max="8460" width="15.85546875" customWidth="1"/>
    <col min="8462" max="8462" width="12.42578125" customWidth="1"/>
    <col min="8463" max="8464" width="10.85546875" customWidth="1"/>
    <col min="8705" max="8705" width="22.42578125" customWidth="1"/>
    <col min="8706" max="8712" width="15.85546875" customWidth="1"/>
    <col min="8713" max="8713" width="5" customWidth="1"/>
    <col min="8714" max="8716" width="15.85546875" customWidth="1"/>
    <col min="8718" max="8718" width="12.42578125" customWidth="1"/>
    <col min="8719" max="8720" width="10.85546875" customWidth="1"/>
    <col min="8961" max="8961" width="22.42578125" customWidth="1"/>
    <col min="8962" max="8968" width="15.85546875" customWidth="1"/>
    <col min="8969" max="8969" width="5" customWidth="1"/>
    <col min="8970" max="8972" width="15.85546875" customWidth="1"/>
    <col min="8974" max="8974" width="12.42578125" customWidth="1"/>
    <col min="8975" max="8976" width="10.85546875" customWidth="1"/>
    <col min="9217" max="9217" width="22.42578125" customWidth="1"/>
    <col min="9218" max="9224" width="15.85546875" customWidth="1"/>
    <col min="9225" max="9225" width="5" customWidth="1"/>
    <col min="9226" max="9228" width="15.85546875" customWidth="1"/>
    <col min="9230" max="9230" width="12.42578125" customWidth="1"/>
    <col min="9231" max="9232" width="10.85546875" customWidth="1"/>
    <col min="9473" max="9473" width="22.42578125" customWidth="1"/>
    <col min="9474" max="9480" width="15.85546875" customWidth="1"/>
    <col min="9481" max="9481" width="5" customWidth="1"/>
    <col min="9482" max="9484" width="15.85546875" customWidth="1"/>
    <col min="9486" max="9486" width="12.42578125" customWidth="1"/>
    <col min="9487" max="9488" width="10.85546875" customWidth="1"/>
    <col min="9729" max="9729" width="22.42578125" customWidth="1"/>
    <col min="9730" max="9736" width="15.85546875" customWidth="1"/>
    <col min="9737" max="9737" width="5" customWidth="1"/>
    <col min="9738" max="9740" width="15.85546875" customWidth="1"/>
    <col min="9742" max="9742" width="12.42578125" customWidth="1"/>
    <col min="9743" max="9744" width="10.85546875" customWidth="1"/>
    <col min="9985" max="9985" width="22.42578125" customWidth="1"/>
    <col min="9986" max="9992" width="15.85546875" customWidth="1"/>
    <col min="9993" max="9993" width="5" customWidth="1"/>
    <col min="9994" max="9996" width="15.85546875" customWidth="1"/>
    <col min="9998" max="9998" width="12.42578125" customWidth="1"/>
    <col min="9999" max="10000" width="10.85546875" customWidth="1"/>
    <col min="10241" max="10241" width="22.42578125" customWidth="1"/>
    <col min="10242" max="10248" width="15.85546875" customWidth="1"/>
    <col min="10249" max="10249" width="5" customWidth="1"/>
    <col min="10250" max="10252" width="15.85546875" customWidth="1"/>
    <col min="10254" max="10254" width="12.42578125" customWidth="1"/>
    <col min="10255" max="10256" width="10.85546875" customWidth="1"/>
    <col min="10497" max="10497" width="22.42578125" customWidth="1"/>
    <col min="10498" max="10504" width="15.85546875" customWidth="1"/>
    <col min="10505" max="10505" width="5" customWidth="1"/>
    <col min="10506" max="10508" width="15.85546875" customWidth="1"/>
    <col min="10510" max="10510" width="12.42578125" customWidth="1"/>
    <col min="10511" max="10512" width="10.85546875" customWidth="1"/>
    <col min="10753" max="10753" width="22.42578125" customWidth="1"/>
    <col min="10754" max="10760" width="15.85546875" customWidth="1"/>
    <col min="10761" max="10761" width="5" customWidth="1"/>
    <col min="10762" max="10764" width="15.85546875" customWidth="1"/>
    <col min="10766" max="10766" width="12.42578125" customWidth="1"/>
    <col min="10767" max="10768" width="10.85546875" customWidth="1"/>
    <col min="11009" max="11009" width="22.42578125" customWidth="1"/>
    <col min="11010" max="11016" width="15.85546875" customWidth="1"/>
    <col min="11017" max="11017" width="5" customWidth="1"/>
    <col min="11018" max="11020" width="15.85546875" customWidth="1"/>
    <col min="11022" max="11022" width="12.42578125" customWidth="1"/>
    <col min="11023" max="11024" width="10.85546875" customWidth="1"/>
    <col min="11265" max="11265" width="22.42578125" customWidth="1"/>
    <col min="11266" max="11272" width="15.85546875" customWidth="1"/>
    <col min="11273" max="11273" width="5" customWidth="1"/>
    <col min="11274" max="11276" width="15.85546875" customWidth="1"/>
    <col min="11278" max="11278" width="12.42578125" customWidth="1"/>
    <col min="11279" max="11280" width="10.85546875" customWidth="1"/>
    <col min="11521" max="11521" width="22.42578125" customWidth="1"/>
    <col min="11522" max="11528" width="15.85546875" customWidth="1"/>
    <col min="11529" max="11529" width="5" customWidth="1"/>
    <col min="11530" max="11532" width="15.85546875" customWidth="1"/>
    <col min="11534" max="11534" width="12.42578125" customWidth="1"/>
    <col min="11535" max="11536" width="10.85546875" customWidth="1"/>
    <col min="11777" max="11777" width="22.42578125" customWidth="1"/>
    <col min="11778" max="11784" width="15.85546875" customWidth="1"/>
    <col min="11785" max="11785" width="5" customWidth="1"/>
    <col min="11786" max="11788" width="15.85546875" customWidth="1"/>
    <col min="11790" max="11790" width="12.42578125" customWidth="1"/>
    <col min="11791" max="11792" width="10.85546875" customWidth="1"/>
    <col min="12033" max="12033" width="22.42578125" customWidth="1"/>
    <col min="12034" max="12040" width="15.85546875" customWidth="1"/>
    <col min="12041" max="12041" width="5" customWidth="1"/>
    <col min="12042" max="12044" width="15.85546875" customWidth="1"/>
    <col min="12046" max="12046" width="12.42578125" customWidth="1"/>
    <col min="12047" max="12048" width="10.85546875" customWidth="1"/>
    <col min="12289" max="12289" width="22.42578125" customWidth="1"/>
    <col min="12290" max="12296" width="15.85546875" customWidth="1"/>
    <col min="12297" max="12297" width="5" customWidth="1"/>
    <col min="12298" max="12300" width="15.85546875" customWidth="1"/>
    <col min="12302" max="12302" width="12.42578125" customWidth="1"/>
    <col min="12303" max="12304" width="10.85546875" customWidth="1"/>
    <col min="12545" max="12545" width="22.42578125" customWidth="1"/>
    <col min="12546" max="12552" width="15.85546875" customWidth="1"/>
    <col min="12553" max="12553" width="5" customWidth="1"/>
    <col min="12554" max="12556" width="15.85546875" customWidth="1"/>
    <col min="12558" max="12558" width="12.42578125" customWidth="1"/>
    <col min="12559" max="12560" width="10.85546875" customWidth="1"/>
    <col min="12801" max="12801" width="22.42578125" customWidth="1"/>
    <col min="12802" max="12808" width="15.85546875" customWidth="1"/>
    <col min="12809" max="12809" width="5" customWidth="1"/>
    <col min="12810" max="12812" width="15.85546875" customWidth="1"/>
    <col min="12814" max="12814" width="12.42578125" customWidth="1"/>
    <col min="12815" max="12816" width="10.85546875" customWidth="1"/>
    <col min="13057" max="13057" width="22.42578125" customWidth="1"/>
    <col min="13058" max="13064" width="15.85546875" customWidth="1"/>
    <col min="13065" max="13065" width="5" customWidth="1"/>
    <col min="13066" max="13068" width="15.85546875" customWidth="1"/>
    <col min="13070" max="13070" width="12.42578125" customWidth="1"/>
    <col min="13071" max="13072" width="10.85546875" customWidth="1"/>
    <col min="13313" max="13313" width="22.42578125" customWidth="1"/>
    <col min="13314" max="13320" width="15.85546875" customWidth="1"/>
    <col min="13321" max="13321" width="5" customWidth="1"/>
    <col min="13322" max="13324" width="15.85546875" customWidth="1"/>
    <col min="13326" max="13326" width="12.42578125" customWidth="1"/>
    <col min="13327" max="13328" width="10.85546875" customWidth="1"/>
    <col min="13569" max="13569" width="22.42578125" customWidth="1"/>
    <col min="13570" max="13576" width="15.85546875" customWidth="1"/>
    <col min="13577" max="13577" width="5" customWidth="1"/>
    <col min="13578" max="13580" width="15.85546875" customWidth="1"/>
    <col min="13582" max="13582" width="12.42578125" customWidth="1"/>
    <col min="13583" max="13584" width="10.85546875" customWidth="1"/>
    <col min="13825" max="13825" width="22.42578125" customWidth="1"/>
    <col min="13826" max="13832" width="15.85546875" customWidth="1"/>
    <col min="13833" max="13833" width="5" customWidth="1"/>
    <col min="13834" max="13836" width="15.85546875" customWidth="1"/>
    <col min="13838" max="13838" width="12.42578125" customWidth="1"/>
    <col min="13839" max="13840" width="10.85546875" customWidth="1"/>
    <col min="14081" max="14081" width="22.42578125" customWidth="1"/>
    <col min="14082" max="14088" width="15.85546875" customWidth="1"/>
    <col min="14089" max="14089" width="5" customWidth="1"/>
    <col min="14090" max="14092" width="15.85546875" customWidth="1"/>
    <col min="14094" max="14094" width="12.42578125" customWidth="1"/>
    <col min="14095" max="14096" width="10.85546875" customWidth="1"/>
    <col min="14337" max="14337" width="22.42578125" customWidth="1"/>
    <col min="14338" max="14344" width="15.85546875" customWidth="1"/>
    <col min="14345" max="14345" width="5" customWidth="1"/>
    <col min="14346" max="14348" width="15.85546875" customWidth="1"/>
    <col min="14350" max="14350" width="12.42578125" customWidth="1"/>
    <col min="14351" max="14352" width="10.85546875" customWidth="1"/>
    <col min="14593" max="14593" width="22.42578125" customWidth="1"/>
    <col min="14594" max="14600" width="15.85546875" customWidth="1"/>
    <col min="14601" max="14601" width="5" customWidth="1"/>
    <col min="14602" max="14604" width="15.85546875" customWidth="1"/>
    <col min="14606" max="14606" width="12.42578125" customWidth="1"/>
    <col min="14607" max="14608" width="10.85546875" customWidth="1"/>
    <col min="14849" max="14849" width="22.42578125" customWidth="1"/>
    <col min="14850" max="14856" width="15.85546875" customWidth="1"/>
    <col min="14857" max="14857" width="5" customWidth="1"/>
    <col min="14858" max="14860" width="15.85546875" customWidth="1"/>
    <col min="14862" max="14862" width="12.42578125" customWidth="1"/>
    <col min="14863" max="14864" width="10.85546875" customWidth="1"/>
    <col min="15105" max="15105" width="22.42578125" customWidth="1"/>
    <col min="15106" max="15112" width="15.85546875" customWidth="1"/>
    <col min="15113" max="15113" width="5" customWidth="1"/>
    <col min="15114" max="15116" width="15.85546875" customWidth="1"/>
    <col min="15118" max="15118" width="12.42578125" customWidth="1"/>
    <col min="15119" max="15120" width="10.85546875" customWidth="1"/>
    <col min="15361" max="15361" width="22.42578125" customWidth="1"/>
    <col min="15362" max="15368" width="15.85546875" customWidth="1"/>
    <col min="15369" max="15369" width="5" customWidth="1"/>
    <col min="15370" max="15372" width="15.85546875" customWidth="1"/>
    <col min="15374" max="15374" width="12.42578125" customWidth="1"/>
    <col min="15375" max="15376" width="10.85546875" customWidth="1"/>
    <col min="15617" max="15617" width="22.42578125" customWidth="1"/>
    <col min="15618" max="15624" width="15.85546875" customWidth="1"/>
    <col min="15625" max="15625" width="5" customWidth="1"/>
    <col min="15626" max="15628" width="15.85546875" customWidth="1"/>
    <col min="15630" max="15630" width="12.42578125" customWidth="1"/>
    <col min="15631" max="15632" width="10.85546875" customWidth="1"/>
    <col min="15873" max="15873" width="22.42578125" customWidth="1"/>
    <col min="15874" max="15880" width="15.85546875" customWidth="1"/>
    <col min="15881" max="15881" width="5" customWidth="1"/>
    <col min="15882" max="15884" width="15.85546875" customWidth="1"/>
    <col min="15886" max="15886" width="12.42578125" customWidth="1"/>
    <col min="15887" max="15888" width="10.85546875" customWidth="1"/>
    <col min="16129" max="16129" width="22.42578125" customWidth="1"/>
    <col min="16130" max="16136" width="15.85546875" customWidth="1"/>
    <col min="16137" max="16137" width="5" customWidth="1"/>
    <col min="16138" max="16140" width="15.85546875" customWidth="1"/>
    <col min="16142" max="16142" width="12.42578125" customWidth="1"/>
    <col min="16143" max="16144" width="10.85546875" customWidth="1"/>
  </cols>
  <sheetData>
    <row r="1" spans="1:19" x14ac:dyDescent="0.25">
      <c r="A1" s="377" t="s">
        <v>233</v>
      </c>
      <c r="P1" s="397"/>
    </row>
    <row r="2" spans="1:19" x14ac:dyDescent="0.25">
      <c r="A2" t="s">
        <v>214</v>
      </c>
      <c r="P2" s="397"/>
    </row>
    <row r="3" spans="1:19" x14ac:dyDescent="0.25">
      <c r="N3" s="583" t="s">
        <v>215</v>
      </c>
      <c r="O3" s="584"/>
      <c r="P3" s="585"/>
    </row>
    <row r="4" spans="1:19" x14ac:dyDescent="0.25">
      <c r="B4" s="581" t="s">
        <v>216</v>
      </c>
      <c r="C4" s="581"/>
      <c r="D4" s="581"/>
      <c r="E4" s="581"/>
      <c r="F4" s="581"/>
      <c r="G4" s="581"/>
      <c r="H4" s="581"/>
      <c r="I4" s="581"/>
      <c r="J4" s="581"/>
      <c r="K4" s="581"/>
      <c r="L4" s="581"/>
      <c r="N4" s="586" t="s">
        <v>217</v>
      </c>
      <c r="O4" s="587" t="s">
        <v>218</v>
      </c>
      <c r="P4" s="586" t="s">
        <v>219</v>
      </c>
      <c r="Q4" s="459"/>
    </row>
    <row r="5" spans="1:19" ht="38.25" x14ac:dyDescent="0.25">
      <c r="A5" s="381"/>
      <c r="B5" s="460" t="s">
        <v>189</v>
      </c>
      <c r="C5" s="460" t="s">
        <v>190</v>
      </c>
      <c r="D5" s="460" t="s">
        <v>191</v>
      </c>
      <c r="E5" s="460" t="s">
        <v>192</v>
      </c>
      <c r="F5" s="460" t="s">
        <v>70</v>
      </c>
      <c r="G5" s="460" t="s">
        <v>193</v>
      </c>
      <c r="H5" s="460" t="s">
        <v>194</v>
      </c>
      <c r="I5" s="461"/>
      <c r="J5" s="462" t="s">
        <v>220</v>
      </c>
      <c r="K5" s="462" t="s">
        <v>221</v>
      </c>
      <c r="L5" s="462" t="s">
        <v>222</v>
      </c>
      <c r="N5" s="586"/>
      <c r="O5" s="587"/>
      <c r="P5" s="586"/>
      <c r="Q5" s="459"/>
      <c r="S5" s="397"/>
    </row>
    <row r="6" spans="1:19" x14ac:dyDescent="0.25">
      <c r="A6" s="381" t="s">
        <v>71</v>
      </c>
      <c r="B6" s="437">
        <v>162.40280767430977</v>
      </c>
      <c r="C6" s="437">
        <v>194.396895038812</v>
      </c>
      <c r="D6" s="437">
        <v>177.88718929254301</v>
      </c>
      <c r="E6" s="437">
        <v>258.48650732459521</v>
      </c>
      <c r="F6" s="437">
        <v>189.25470085470084</v>
      </c>
      <c r="G6" s="437">
        <v>247.15539305301644</v>
      </c>
      <c r="H6" s="437">
        <v>59.425925925925924</v>
      </c>
      <c r="I6" s="463"/>
      <c r="J6" s="464">
        <v>174.95500405515003</v>
      </c>
      <c r="K6" s="464">
        <v>208.8091377091377</v>
      </c>
      <c r="L6" s="464">
        <v>163.78992217729663</v>
      </c>
      <c r="N6" s="407">
        <v>30825</v>
      </c>
      <c r="O6" s="408">
        <v>7770</v>
      </c>
      <c r="P6" s="407">
        <v>23000</v>
      </c>
    </row>
    <row r="7" spans="1:19" x14ac:dyDescent="0.25">
      <c r="A7" s="381" t="s">
        <v>5</v>
      </c>
      <c r="B7" s="437">
        <v>147.69465648854961</v>
      </c>
      <c r="C7" s="437">
        <v>124.8051948051948</v>
      </c>
      <c r="D7" s="437">
        <v>106</v>
      </c>
      <c r="E7" s="437">
        <v>145.47826086956522</v>
      </c>
      <c r="F7" s="437">
        <v>138.96875</v>
      </c>
      <c r="G7" s="437">
        <v>117</v>
      </c>
      <c r="H7" s="437">
        <v>0</v>
      </c>
      <c r="I7" s="463"/>
      <c r="J7" s="464">
        <v>142.51573426573427</v>
      </c>
      <c r="K7" s="464">
        <v>125.56862745098039</v>
      </c>
      <c r="L7" s="464">
        <v>146.96762325239146</v>
      </c>
      <c r="N7" s="439">
        <v>1715</v>
      </c>
      <c r="O7" s="463">
        <v>355</v>
      </c>
      <c r="P7" s="465">
        <v>1360</v>
      </c>
    </row>
    <row r="8" spans="1:19" x14ac:dyDescent="0.25">
      <c r="A8" s="381" t="s">
        <v>6</v>
      </c>
      <c r="B8" s="437">
        <v>164.94759206798867</v>
      </c>
      <c r="C8" s="437">
        <v>169.43</v>
      </c>
      <c r="D8" s="437">
        <v>141.5</v>
      </c>
      <c r="E8" s="437">
        <v>211.10869565217391</v>
      </c>
      <c r="F8" s="437">
        <v>155.44999999999999</v>
      </c>
      <c r="G8" s="437">
        <v>286.76470588235293</v>
      </c>
      <c r="H8" s="437">
        <v>54.5</v>
      </c>
      <c r="I8" s="463"/>
      <c r="J8" s="464">
        <v>168.21435406698563</v>
      </c>
      <c r="K8" s="464">
        <v>184.30418250950569</v>
      </c>
      <c r="L8" s="464">
        <v>163.08076923076922</v>
      </c>
      <c r="N8" s="439">
        <v>1045</v>
      </c>
      <c r="O8" s="463">
        <v>265</v>
      </c>
      <c r="P8" s="465">
        <v>780</v>
      </c>
    </row>
    <row r="9" spans="1:19" x14ac:dyDescent="0.25">
      <c r="A9" s="381" t="s">
        <v>7</v>
      </c>
      <c r="B9" s="437">
        <v>171.11971830985917</v>
      </c>
      <c r="C9" s="437">
        <v>125.23076923076923</v>
      </c>
      <c r="D9" s="437">
        <v>124.35714285714286</v>
      </c>
      <c r="E9" s="437">
        <v>95.625</v>
      </c>
      <c r="F9" s="437">
        <v>164.07142857142858</v>
      </c>
      <c r="G9" s="437">
        <v>201.375</v>
      </c>
      <c r="H9" s="437">
        <v>2.5</v>
      </c>
      <c r="I9" s="463"/>
      <c r="J9" s="464">
        <v>160.91777188328913</v>
      </c>
      <c r="K9" s="464">
        <v>127.38095238095238</v>
      </c>
      <c r="L9" s="464">
        <v>168.7051282051282</v>
      </c>
      <c r="N9" s="439">
        <v>375</v>
      </c>
      <c r="O9" s="463">
        <v>65</v>
      </c>
      <c r="P9" s="465">
        <v>310</v>
      </c>
      <c r="Q9" s="459"/>
    </row>
    <row r="10" spans="1:19" x14ac:dyDescent="0.25">
      <c r="A10" s="381" t="s">
        <v>8</v>
      </c>
      <c r="B10" s="437">
        <v>178.70909090909092</v>
      </c>
      <c r="C10" s="437">
        <v>184.14035087719299</v>
      </c>
      <c r="D10" s="437">
        <v>138.33333333333334</v>
      </c>
      <c r="E10" s="437">
        <v>152.25</v>
      </c>
      <c r="F10" s="437">
        <v>139.55555555555554</v>
      </c>
      <c r="G10" s="437">
        <v>181.66666666666666</v>
      </c>
      <c r="H10" s="437">
        <v>0</v>
      </c>
      <c r="I10" s="463"/>
      <c r="J10" s="464">
        <v>176.45367412140575</v>
      </c>
      <c r="K10" s="464">
        <v>178.84</v>
      </c>
      <c r="L10" s="464">
        <v>175.70168067226891</v>
      </c>
      <c r="N10" s="439">
        <v>315</v>
      </c>
      <c r="O10" s="463">
        <v>75</v>
      </c>
      <c r="P10" s="465">
        <v>240</v>
      </c>
      <c r="Q10" s="459"/>
    </row>
    <row r="11" spans="1:19" x14ac:dyDescent="0.25">
      <c r="A11" s="381" t="s">
        <v>9</v>
      </c>
      <c r="B11" s="437">
        <v>143.82779456193353</v>
      </c>
      <c r="C11" s="437">
        <v>125.34246575342466</v>
      </c>
      <c r="D11" s="437">
        <v>144.63157894736841</v>
      </c>
      <c r="E11" s="437">
        <v>116.13333333333334</v>
      </c>
      <c r="F11" s="437">
        <v>154.16666666666666</v>
      </c>
      <c r="G11" s="437">
        <v>144.83333333333334</v>
      </c>
      <c r="H11" s="437">
        <v>0</v>
      </c>
      <c r="I11" s="463"/>
      <c r="J11" s="464">
        <v>140.0911111111111</v>
      </c>
      <c r="K11" s="464">
        <v>125.11702127659575</v>
      </c>
      <c r="L11" s="464">
        <v>144.04494382022472</v>
      </c>
      <c r="N11" s="439">
        <v>450</v>
      </c>
      <c r="O11" s="463">
        <v>95</v>
      </c>
      <c r="P11" s="465">
        <v>355</v>
      </c>
      <c r="Q11" s="459"/>
    </row>
    <row r="12" spans="1:19" x14ac:dyDescent="0.25">
      <c r="A12" s="381" t="s">
        <v>10</v>
      </c>
      <c r="B12" s="437">
        <v>119.483286908078</v>
      </c>
      <c r="C12" s="437">
        <v>119.60416666666667</v>
      </c>
      <c r="D12" s="437">
        <v>130.40909090909091</v>
      </c>
      <c r="E12" s="437">
        <v>166.84615384615384</v>
      </c>
      <c r="F12" s="437">
        <v>110.55555555555556</v>
      </c>
      <c r="G12" s="437">
        <v>126</v>
      </c>
      <c r="H12" s="437">
        <v>0</v>
      </c>
      <c r="I12" s="463"/>
      <c r="J12" s="464">
        <v>121.12214611872146</v>
      </c>
      <c r="K12" s="464">
        <v>129.5275590551181</v>
      </c>
      <c r="L12" s="464">
        <v>119.69692923898532</v>
      </c>
      <c r="N12" s="439">
        <v>875</v>
      </c>
      <c r="O12" s="463">
        <v>125</v>
      </c>
      <c r="P12" s="465">
        <v>750</v>
      </c>
      <c r="Q12" s="459"/>
    </row>
    <row r="13" spans="1:19" x14ac:dyDescent="0.25">
      <c r="A13" s="381" t="s">
        <v>11</v>
      </c>
      <c r="B13" s="437">
        <v>126.63932291666667</v>
      </c>
      <c r="C13" s="437">
        <v>180.96511627906978</v>
      </c>
      <c r="D13" s="437">
        <v>139.60526315789474</v>
      </c>
      <c r="E13" s="437">
        <v>271.14814814814815</v>
      </c>
      <c r="F13" s="437">
        <v>82.4</v>
      </c>
      <c r="G13" s="437">
        <v>301.33333333333331</v>
      </c>
      <c r="H13" s="437">
        <v>0</v>
      </c>
      <c r="I13" s="463"/>
      <c r="J13" s="464">
        <v>140.97539370078741</v>
      </c>
      <c r="K13" s="464">
        <v>196.36585365853659</v>
      </c>
      <c r="L13" s="464">
        <v>126.97410604192355</v>
      </c>
      <c r="N13" s="439">
        <v>1015</v>
      </c>
      <c r="O13" s="463">
        <v>205</v>
      </c>
      <c r="P13" s="465">
        <v>810</v>
      </c>
      <c r="Q13" s="459"/>
    </row>
    <row r="14" spans="1:19" x14ac:dyDescent="0.25">
      <c r="A14" s="381" t="s">
        <v>12</v>
      </c>
      <c r="B14" s="437">
        <v>80</v>
      </c>
      <c r="C14" s="437">
        <v>84.161290322580641</v>
      </c>
      <c r="D14" s="437">
        <v>63.5625</v>
      </c>
      <c r="E14" s="437">
        <v>87.733333333333334</v>
      </c>
      <c r="F14" s="437">
        <v>108.83333333333333</v>
      </c>
      <c r="G14" s="437">
        <v>116.33333333333333</v>
      </c>
      <c r="H14" s="437">
        <v>27</v>
      </c>
      <c r="I14" s="463"/>
      <c r="J14" s="464">
        <v>81.028056112224448</v>
      </c>
      <c r="K14" s="464">
        <v>86.037499999999994</v>
      </c>
      <c r="L14" s="464">
        <v>80.198564593301441</v>
      </c>
      <c r="N14" s="439">
        <v>500</v>
      </c>
      <c r="O14" s="463">
        <v>80</v>
      </c>
      <c r="P14" s="465">
        <v>420</v>
      </c>
      <c r="Q14" s="459"/>
    </row>
    <row r="15" spans="1:19" x14ac:dyDescent="0.25">
      <c r="A15" s="381" t="s">
        <v>13</v>
      </c>
      <c r="B15" s="437">
        <v>234.74336283185841</v>
      </c>
      <c r="C15" s="437">
        <v>344.27956989247309</v>
      </c>
      <c r="D15" s="437">
        <v>229.88888888888889</v>
      </c>
      <c r="E15" s="437">
        <v>523.61111111111109</v>
      </c>
      <c r="F15" s="437">
        <v>506.125</v>
      </c>
      <c r="G15" s="437">
        <v>389.22222222222223</v>
      </c>
      <c r="H15" s="437">
        <v>8</v>
      </c>
      <c r="I15" s="463"/>
      <c r="J15" s="464">
        <v>286.05494505494505</v>
      </c>
      <c r="K15" s="464">
        <v>374.55</v>
      </c>
      <c r="L15" s="464">
        <v>243.49794238683128</v>
      </c>
      <c r="M15" s="466"/>
      <c r="N15" s="439">
        <v>365</v>
      </c>
      <c r="O15" s="463">
        <v>120</v>
      </c>
      <c r="P15" s="465">
        <v>245</v>
      </c>
      <c r="Q15" s="459"/>
    </row>
    <row r="16" spans="1:19" x14ac:dyDescent="0.25">
      <c r="A16" s="381" t="s">
        <v>14</v>
      </c>
      <c r="B16" s="437">
        <v>342.70194384449246</v>
      </c>
      <c r="C16" s="437">
        <v>333.94557823129253</v>
      </c>
      <c r="D16" s="437">
        <v>383.35294117647061</v>
      </c>
      <c r="E16" s="437">
        <v>342.32</v>
      </c>
      <c r="F16" s="437">
        <v>320.08333333333331</v>
      </c>
      <c r="G16" s="437">
        <v>356.42857142857144</v>
      </c>
      <c r="H16" s="437">
        <v>64.75</v>
      </c>
      <c r="I16" s="463"/>
      <c r="J16" s="464">
        <v>341.45121951219511</v>
      </c>
      <c r="K16" s="464">
        <v>338.60444444444443</v>
      </c>
      <c r="L16" s="464">
        <v>344.88408644400783</v>
      </c>
      <c r="M16" s="466"/>
      <c r="N16" s="439">
        <v>740</v>
      </c>
      <c r="O16" s="463">
        <v>225</v>
      </c>
      <c r="P16" s="465">
        <v>510</v>
      </c>
      <c r="Q16" s="459"/>
    </row>
    <row r="17" spans="1:17" x14ac:dyDescent="0.25">
      <c r="A17" s="381" t="s">
        <v>15</v>
      </c>
      <c r="B17" s="437">
        <v>107.59036144578313</v>
      </c>
      <c r="C17" s="437">
        <v>163.30555555555554</v>
      </c>
      <c r="D17" s="437">
        <v>152</v>
      </c>
      <c r="E17" s="437">
        <v>264.77777777777777</v>
      </c>
      <c r="F17" s="437">
        <v>172</v>
      </c>
      <c r="G17" s="437">
        <v>230.875</v>
      </c>
      <c r="H17" s="437">
        <v>0</v>
      </c>
      <c r="I17" s="463"/>
      <c r="J17" s="464">
        <v>128.93421052631578</v>
      </c>
      <c r="K17" s="464">
        <v>190.73584905660377</v>
      </c>
      <c r="L17" s="464">
        <v>110.21714285714286</v>
      </c>
      <c r="M17" s="466"/>
      <c r="N17" s="439">
        <v>230</v>
      </c>
      <c r="O17" s="463">
        <v>55</v>
      </c>
      <c r="P17" s="465">
        <v>175</v>
      </c>
      <c r="Q17" s="459"/>
    </row>
    <row r="18" spans="1:17" x14ac:dyDescent="0.25">
      <c r="A18" s="381" t="s">
        <v>16</v>
      </c>
      <c r="B18" s="437">
        <v>220.27122153209109</v>
      </c>
      <c r="C18" s="437">
        <v>286.74768089053805</v>
      </c>
      <c r="D18" s="437">
        <v>246.36666666666667</v>
      </c>
      <c r="E18" s="437">
        <v>365.72826086956519</v>
      </c>
      <c r="F18" s="437">
        <v>285.21276595744683</v>
      </c>
      <c r="G18" s="437">
        <v>282.77272727272725</v>
      </c>
      <c r="H18" s="437">
        <v>28</v>
      </c>
      <c r="I18" s="463"/>
      <c r="J18" s="464">
        <v>244.79152308752583</v>
      </c>
      <c r="K18" s="464">
        <v>305.46675358539767</v>
      </c>
      <c r="L18" s="464">
        <v>223.54344762799437</v>
      </c>
      <c r="M18" s="466"/>
      <c r="N18" s="439">
        <v>2900</v>
      </c>
      <c r="O18" s="463">
        <v>765</v>
      </c>
      <c r="P18" s="465">
        <v>2130</v>
      </c>
      <c r="Q18" s="459"/>
    </row>
    <row r="19" spans="1:17" x14ac:dyDescent="0.25">
      <c r="A19" s="381" t="s">
        <v>17</v>
      </c>
      <c r="B19" s="437">
        <v>288.9111111111111</v>
      </c>
      <c r="C19" s="437">
        <v>314.05555555555554</v>
      </c>
      <c r="D19" s="437">
        <v>143.33333333333334</v>
      </c>
      <c r="E19" s="437">
        <v>312.57142857142856</v>
      </c>
      <c r="F19" s="437">
        <v>62</v>
      </c>
      <c r="G19" s="437">
        <v>405</v>
      </c>
      <c r="H19" s="437">
        <v>403</v>
      </c>
      <c r="I19" s="463"/>
      <c r="J19" s="464">
        <v>288.56557377049182</v>
      </c>
      <c r="K19" s="464">
        <v>317.15384615384613</v>
      </c>
      <c r="L19" s="464">
        <v>279.53684210526313</v>
      </c>
      <c r="M19" s="466"/>
      <c r="N19" s="439">
        <v>120</v>
      </c>
      <c r="O19" s="463">
        <v>25</v>
      </c>
      <c r="P19" s="465">
        <v>95</v>
      </c>
    </row>
    <row r="20" spans="1:17" x14ac:dyDescent="0.25">
      <c r="A20" s="381" t="s">
        <v>18</v>
      </c>
      <c r="B20" s="437">
        <v>120.61398176291793</v>
      </c>
      <c r="C20" s="437">
        <v>133.10928961748633</v>
      </c>
      <c r="D20" s="437">
        <v>117.2</v>
      </c>
      <c r="E20" s="437">
        <v>158</v>
      </c>
      <c r="F20" s="437">
        <v>125.55555555555556</v>
      </c>
      <c r="G20" s="437">
        <v>179.66666666666666</v>
      </c>
      <c r="H20" s="437">
        <v>0</v>
      </c>
      <c r="I20" s="463"/>
      <c r="J20" s="464">
        <v>125.45095948827291</v>
      </c>
      <c r="K20" s="464">
        <v>140.30263157894737</v>
      </c>
      <c r="L20" s="464">
        <v>120.68169014084508</v>
      </c>
      <c r="M20" s="466"/>
      <c r="N20" s="439">
        <v>940</v>
      </c>
      <c r="O20" s="463">
        <v>230</v>
      </c>
      <c r="P20" s="465">
        <v>710</v>
      </c>
      <c r="Q20" s="459"/>
    </row>
    <row r="21" spans="1:17" x14ac:dyDescent="0.25">
      <c r="A21" s="381" t="s">
        <v>19</v>
      </c>
      <c r="B21" s="437">
        <v>157.36299212598425</v>
      </c>
      <c r="C21" s="437">
        <v>170.50108932461873</v>
      </c>
      <c r="D21" s="437">
        <v>133.20454545454547</v>
      </c>
      <c r="E21" s="437">
        <v>261.29292929292927</v>
      </c>
      <c r="F21" s="437">
        <v>143.14285714285714</v>
      </c>
      <c r="G21" s="437">
        <v>252.36666666666667</v>
      </c>
      <c r="H21" s="437">
        <v>82.75</v>
      </c>
      <c r="I21" s="463"/>
      <c r="J21" s="464">
        <v>164.88605697151425</v>
      </c>
      <c r="K21" s="464">
        <v>189.96428571428572</v>
      </c>
      <c r="L21" s="464">
        <v>155.47954055994256</v>
      </c>
      <c r="M21" s="466"/>
      <c r="N21" s="439">
        <v>2000</v>
      </c>
      <c r="O21" s="463">
        <v>590</v>
      </c>
      <c r="P21" s="465">
        <v>1395</v>
      </c>
    </row>
    <row r="22" spans="1:17" x14ac:dyDescent="0.25">
      <c r="A22" s="381" t="s">
        <v>20</v>
      </c>
      <c r="B22" s="437">
        <v>166.54211600116585</v>
      </c>
      <c r="C22" s="437">
        <v>223.7244785949506</v>
      </c>
      <c r="D22" s="437">
        <v>212.79329608938548</v>
      </c>
      <c r="E22" s="437">
        <v>290.66666666666669</v>
      </c>
      <c r="F22" s="437">
        <v>228.04938271604939</v>
      </c>
      <c r="G22" s="437">
        <v>345.74712643678163</v>
      </c>
      <c r="H22" s="437">
        <v>27.5</v>
      </c>
      <c r="I22" s="463"/>
      <c r="J22" s="464">
        <v>190.82563694267515</v>
      </c>
      <c r="K22" s="464">
        <v>248.44853493613823</v>
      </c>
      <c r="L22" s="464">
        <v>170.13492278515307</v>
      </c>
      <c r="M22" s="466"/>
      <c r="N22" s="439">
        <v>5025</v>
      </c>
      <c r="O22" s="463">
        <v>1330</v>
      </c>
      <c r="P22" s="465">
        <v>3690</v>
      </c>
    </row>
    <row r="23" spans="1:17" x14ac:dyDescent="0.25">
      <c r="A23" s="467" t="s">
        <v>21</v>
      </c>
      <c r="B23" s="468">
        <v>209.53412462908011</v>
      </c>
      <c r="C23" s="468">
        <v>238.20183486238531</v>
      </c>
      <c r="D23" s="468">
        <v>207.65714285714284</v>
      </c>
      <c r="E23" s="468">
        <v>259.21212121212119</v>
      </c>
      <c r="F23" s="468">
        <v>222.8</v>
      </c>
      <c r="G23" s="469">
        <v>307.14285714285717</v>
      </c>
      <c r="H23" s="469">
        <v>13</v>
      </c>
      <c r="I23" s="470"/>
      <c r="J23" s="471">
        <v>219.53007518796991</v>
      </c>
      <c r="K23" s="471">
        <v>246.09395973154363</v>
      </c>
      <c r="L23" s="471">
        <v>209.70942408376965</v>
      </c>
      <c r="M23" s="390"/>
      <c r="N23" s="439">
        <v>530</v>
      </c>
      <c r="O23" s="463">
        <v>150</v>
      </c>
      <c r="P23" s="465">
        <v>380</v>
      </c>
    </row>
    <row r="24" spans="1:17" x14ac:dyDescent="0.25">
      <c r="A24" s="381" t="s">
        <v>22</v>
      </c>
      <c r="B24" s="437">
        <v>85.170454545454547</v>
      </c>
      <c r="C24" s="437">
        <v>187</v>
      </c>
      <c r="D24" s="437">
        <v>104.5</v>
      </c>
      <c r="E24" s="437">
        <v>175</v>
      </c>
      <c r="F24" s="437">
        <v>183.2</v>
      </c>
      <c r="G24" s="437">
        <v>192.25</v>
      </c>
      <c r="H24" s="437">
        <v>68</v>
      </c>
      <c r="I24" s="463"/>
      <c r="J24" s="464">
        <v>96.821782178217816</v>
      </c>
      <c r="K24" s="464">
        <v>187.5</v>
      </c>
      <c r="L24" s="464">
        <v>88.060109289617486</v>
      </c>
      <c r="N24" s="439">
        <v>200</v>
      </c>
      <c r="O24" s="463">
        <v>20</v>
      </c>
      <c r="P24" s="465">
        <v>185</v>
      </c>
      <c r="Q24" s="459"/>
    </row>
    <row r="25" spans="1:17" x14ac:dyDescent="0.25">
      <c r="A25" s="381" t="s">
        <v>23</v>
      </c>
      <c r="B25" s="437">
        <v>255.91071428571428</v>
      </c>
      <c r="C25" s="437">
        <v>300.01941747572818</v>
      </c>
      <c r="D25" s="437">
        <v>159.5</v>
      </c>
      <c r="E25" s="437">
        <v>141.91666666666666</v>
      </c>
      <c r="F25" s="437">
        <v>236.625</v>
      </c>
      <c r="G25" s="437">
        <v>333.90909090909093</v>
      </c>
      <c r="H25" s="437">
        <v>19</v>
      </c>
      <c r="I25" s="463"/>
      <c r="J25" s="464">
        <v>263.17564402810302</v>
      </c>
      <c r="K25" s="464">
        <v>287.92063492063494</v>
      </c>
      <c r="L25" s="464">
        <v>253.59666666666666</v>
      </c>
      <c r="N25" s="439">
        <v>425</v>
      </c>
      <c r="O25" s="463">
        <v>125</v>
      </c>
      <c r="P25" s="465">
        <v>300</v>
      </c>
    </row>
    <row r="26" spans="1:17" x14ac:dyDescent="0.25">
      <c r="A26" s="381" t="s">
        <v>24</v>
      </c>
      <c r="B26" s="437">
        <v>156.71219512195123</v>
      </c>
      <c r="C26" s="437">
        <v>109.35915492957747</v>
      </c>
      <c r="D26" s="437">
        <v>109.44444444444444</v>
      </c>
      <c r="E26" s="437">
        <v>117.36</v>
      </c>
      <c r="F26" s="437">
        <v>145.9</v>
      </c>
      <c r="G26" s="437">
        <v>158.30000000000001</v>
      </c>
      <c r="H26" s="437">
        <v>1</v>
      </c>
      <c r="I26" s="463"/>
      <c r="J26" s="464">
        <v>141.9408</v>
      </c>
      <c r="K26" s="464">
        <v>113.2542372881356</v>
      </c>
      <c r="L26" s="464">
        <v>153.61521252796422</v>
      </c>
      <c r="N26" s="439">
        <v>625</v>
      </c>
      <c r="O26" s="463">
        <v>175</v>
      </c>
      <c r="P26" s="465">
        <v>445</v>
      </c>
    </row>
    <row r="27" spans="1:17" x14ac:dyDescent="0.25">
      <c r="A27" s="381" t="s">
        <v>25</v>
      </c>
      <c r="B27" s="437">
        <v>129.78858625162127</v>
      </c>
      <c r="C27" s="437">
        <v>127.07619047619048</v>
      </c>
      <c r="D27" s="437">
        <v>124.88888888888889</v>
      </c>
      <c r="E27" s="437">
        <v>79.75</v>
      </c>
      <c r="F27" s="437">
        <v>127.83333333333333</v>
      </c>
      <c r="G27" s="437">
        <v>86.461538461538467</v>
      </c>
      <c r="H27" s="437">
        <v>81</v>
      </c>
      <c r="I27" s="463"/>
      <c r="J27" s="464">
        <v>128.27047413793105</v>
      </c>
      <c r="K27" s="464">
        <v>119.88095238095238</v>
      </c>
      <c r="L27" s="464">
        <v>129.64918851435706</v>
      </c>
      <c r="N27" s="439">
        <v>930</v>
      </c>
      <c r="O27" s="463">
        <v>125</v>
      </c>
      <c r="P27" s="465">
        <v>800</v>
      </c>
    </row>
    <row r="28" spans="1:17" x14ac:dyDescent="0.25">
      <c r="A28" s="381" t="s">
        <v>26</v>
      </c>
      <c r="B28" s="437">
        <v>150.22754491017963</v>
      </c>
      <c r="C28" s="437">
        <v>138.4108818011257</v>
      </c>
      <c r="D28" s="437">
        <v>136.42666666666668</v>
      </c>
      <c r="E28" s="437">
        <v>148.56962025316454</v>
      </c>
      <c r="F28" s="437">
        <v>122.32758620689656</v>
      </c>
      <c r="G28" s="437">
        <v>185.32142857142858</v>
      </c>
      <c r="H28" s="437">
        <v>38.200000000000003</v>
      </c>
      <c r="I28" s="463"/>
      <c r="J28" s="464">
        <v>146.64332399626517</v>
      </c>
      <c r="K28" s="464">
        <v>143.54491017964071</v>
      </c>
      <c r="L28" s="464">
        <v>148.42137508509191</v>
      </c>
      <c r="N28" s="439">
        <v>2140</v>
      </c>
      <c r="O28" s="463">
        <v>670</v>
      </c>
      <c r="P28" s="465">
        <v>1470</v>
      </c>
      <c r="Q28" s="459"/>
    </row>
    <row r="29" spans="1:17" x14ac:dyDescent="0.25">
      <c r="A29" s="381" t="s">
        <v>27</v>
      </c>
      <c r="B29" s="437">
        <v>138.67326732673268</v>
      </c>
      <c r="C29" s="437">
        <v>85.857142857142861</v>
      </c>
      <c r="D29" s="437">
        <v>174.57142857142858</v>
      </c>
      <c r="E29" s="437">
        <v>147.33333333333334</v>
      </c>
      <c r="F29" s="437">
        <v>168.66666666666666</v>
      </c>
      <c r="G29" s="437">
        <v>198.25</v>
      </c>
      <c r="H29" s="437">
        <v>0</v>
      </c>
      <c r="I29" s="463"/>
      <c r="J29" s="464">
        <v>133.41610738255034</v>
      </c>
      <c r="K29" s="464">
        <v>103.97142857142858</v>
      </c>
      <c r="L29" s="464">
        <v>142.45614035087721</v>
      </c>
      <c r="N29" s="439">
        <v>150</v>
      </c>
      <c r="O29" s="463">
        <v>35</v>
      </c>
      <c r="P29" s="465">
        <v>115</v>
      </c>
    </row>
    <row r="30" spans="1:17" x14ac:dyDescent="0.25">
      <c r="A30" s="381" t="s">
        <v>28</v>
      </c>
      <c r="B30" s="437">
        <v>96.815718157181578</v>
      </c>
      <c r="C30" s="437">
        <v>112.58139534883721</v>
      </c>
      <c r="D30" s="437">
        <v>65.818181818181813</v>
      </c>
      <c r="E30" s="437">
        <v>120.41666666666667</v>
      </c>
      <c r="F30" s="437">
        <v>210.6</v>
      </c>
      <c r="G30" s="472">
        <v>0</v>
      </c>
      <c r="H30" s="472">
        <v>0</v>
      </c>
      <c r="I30" s="473"/>
      <c r="J30" s="464">
        <v>100.68115942028986</v>
      </c>
      <c r="K30" s="464">
        <v>113.54081632653062</v>
      </c>
      <c r="L30" s="464">
        <v>97.407792207792212</v>
      </c>
      <c r="N30" s="439">
        <v>485</v>
      </c>
      <c r="O30" s="463">
        <v>100</v>
      </c>
      <c r="P30" s="465">
        <v>385</v>
      </c>
    </row>
    <row r="31" spans="1:17" x14ac:dyDescent="0.25">
      <c r="A31" s="381" t="s">
        <v>29</v>
      </c>
      <c r="B31" s="437">
        <v>127.47897897897897</v>
      </c>
      <c r="C31" s="437">
        <v>104.57777777777778</v>
      </c>
      <c r="D31" s="472">
        <v>146.33333333333334</v>
      </c>
      <c r="E31" s="437">
        <v>124</v>
      </c>
      <c r="F31" s="437">
        <v>150</v>
      </c>
      <c r="G31" s="437">
        <v>65.8</v>
      </c>
      <c r="H31" s="437">
        <v>0</v>
      </c>
      <c r="I31" s="463"/>
      <c r="J31" s="464">
        <v>124.90909090909091</v>
      </c>
      <c r="K31" s="464">
        <v>102.42592592592592</v>
      </c>
      <c r="L31" s="464">
        <v>128.40287769784172</v>
      </c>
      <c r="N31" s="439">
        <v>805</v>
      </c>
      <c r="O31" s="463">
        <v>110</v>
      </c>
      <c r="P31" s="465">
        <v>695</v>
      </c>
      <c r="Q31" s="459"/>
    </row>
    <row r="32" spans="1:17" x14ac:dyDescent="0.25">
      <c r="A32" s="381" t="s">
        <v>30</v>
      </c>
      <c r="B32" s="437">
        <v>137.71212121212122</v>
      </c>
      <c r="C32" s="437">
        <v>171.7</v>
      </c>
      <c r="D32" s="437">
        <v>145.81818181818181</v>
      </c>
      <c r="E32" s="437">
        <v>125.5</v>
      </c>
      <c r="F32" s="437">
        <v>177.6</v>
      </c>
      <c r="G32" s="437">
        <v>236.25</v>
      </c>
      <c r="H32" s="437">
        <v>57</v>
      </c>
      <c r="I32" s="463"/>
      <c r="J32" s="464">
        <v>145.19884726224785</v>
      </c>
      <c r="K32" s="464">
        <v>173.92424242424244</v>
      </c>
      <c r="L32" s="464">
        <v>138.74285714285713</v>
      </c>
      <c r="N32" s="439">
        <v>345</v>
      </c>
      <c r="O32" s="463">
        <v>65</v>
      </c>
      <c r="P32" s="465">
        <v>280</v>
      </c>
    </row>
    <row r="33" spans="1:17" x14ac:dyDescent="0.25">
      <c r="A33" s="381" t="s">
        <v>31</v>
      </c>
      <c r="B33" s="437">
        <v>435.10399999999998</v>
      </c>
      <c r="C33" s="437">
        <v>272.11538461538464</v>
      </c>
      <c r="D33" s="437">
        <v>243.5</v>
      </c>
      <c r="E33" s="437">
        <v>416.09090909090907</v>
      </c>
      <c r="F33" s="437">
        <v>597.75</v>
      </c>
      <c r="G33" s="437">
        <v>553.66666666666663</v>
      </c>
      <c r="H33" s="437">
        <v>0</v>
      </c>
      <c r="I33" s="463"/>
      <c r="J33" s="464">
        <v>407.62637362637361</v>
      </c>
      <c r="K33" s="464">
        <v>348.23255813953489</v>
      </c>
      <c r="L33" s="464">
        <v>426</v>
      </c>
      <c r="N33" s="439">
        <v>180</v>
      </c>
      <c r="O33" s="463">
        <v>45</v>
      </c>
      <c r="P33" s="465">
        <v>140</v>
      </c>
    </row>
    <row r="34" spans="1:17" x14ac:dyDescent="0.25">
      <c r="A34" s="381" t="s">
        <v>32</v>
      </c>
      <c r="B34" s="437">
        <v>112.10555555555555</v>
      </c>
      <c r="C34" s="437">
        <v>102.20779220779221</v>
      </c>
      <c r="D34" s="437">
        <v>123.02702702702703</v>
      </c>
      <c r="E34" s="437">
        <v>112.2</v>
      </c>
      <c r="F34" s="437">
        <v>104.83333333333333</v>
      </c>
      <c r="G34" s="437">
        <v>120.45454545454545</v>
      </c>
      <c r="H34" s="437">
        <v>2</v>
      </c>
      <c r="I34" s="463"/>
      <c r="J34" s="464">
        <v>110.86897274633124</v>
      </c>
      <c r="K34" s="464">
        <v>104.57894736842105</v>
      </c>
      <c r="L34" s="464">
        <v>112.57798165137615</v>
      </c>
      <c r="N34" s="439">
        <v>955</v>
      </c>
      <c r="O34" s="463">
        <v>190</v>
      </c>
      <c r="P34" s="465">
        <v>765</v>
      </c>
      <c r="Q34" s="459"/>
    </row>
    <row r="35" spans="1:17" x14ac:dyDescent="0.25">
      <c r="A35" s="381" t="s">
        <v>33</v>
      </c>
      <c r="B35" s="437">
        <v>162.80989330746849</v>
      </c>
      <c r="C35" s="437">
        <v>241</v>
      </c>
      <c r="D35" s="437">
        <v>172.18867924528303</v>
      </c>
      <c r="E35" s="437">
        <v>267.36708860759495</v>
      </c>
      <c r="F35" s="437">
        <v>259.44</v>
      </c>
      <c r="G35" s="437">
        <v>297.78125</v>
      </c>
      <c r="H35" s="437">
        <v>0</v>
      </c>
      <c r="I35" s="463"/>
      <c r="J35" s="464">
        <v>195.75651189127973</v>
      </c>
      <c r="K35" s="464">
        <v>246.93607305936072</v>
      </c>
      <c r="L35" s="464">
        <v>165.43642921550946</v>
      </c>
      <c r="N35" s="439">
        <v>1765</v>
      </c>
      <c r="O35" s="463">
        <v>655</v>
      </c>
      <c r="P35" s="465">
        <v>1110</v>
      </c>
      <c r="Q35" s="459"/>
    </row>
    <row r="36" spans="1:17" x14ac:dyDescent="0.25">
      <c r="A36" s="381" t="s">
        <v>34</v>
      </c>
      <c r="B36" s="437">
        <v>202.31610942249239</v>
      </c>
      <c r="C36" s="437">
        <v>210.8780487804878</v>
      </c>
      <c r="D36" s="437">
        <v>124.38888888888889</v>
      </c>
      <c r="E36" s="437">
        <v>201</v>
      </c>
      <c r="F36" s="437">
        <v>154</v>
      </c>
      <c r="G36" s="437">
        <v>197.88888888888889</v>
      </c>
      <c r="H36" s="437">
        <v>0</v>
      </c>
      <c r="I36" s="463"/>
      <c r="J36" s="464">
        <v>201.20325203252034</v>
      </c>
      <c r="K36" s="464">
        <v>209.35915492957747</v>
      </c>
      <c r="L36" s="464">
        <v>197.8942857142857</v>
      </c>
      <c r="N36" s="439">
        <v>490</v>
      </c>
      <c r="O36" s="463">
        <v>140</v>
      </c>
      <c r="P36" s="465">
        <v>350</v>
      </c>
    </row>
    <row r="37" spans="1:17" x14ac:dyDescent="0.25">
      <c r="A37" s="381" t="s">
        <v>35</v>
      </c>
      <c r="B37" s="437">
        <v>165.84839650145773</v>
      </c>
      <c r="C37" s="437">
        <v>121.1639344262295</v>
      </c>
      <c r="D37" s="437">
        <v>162.11764705882354</v>
      </c>
      <c r="E37" s="437">
        <v>131.5625</v>
      </c>
      <c r="F37" s="437">
        <v>159.28571428571428</v>
      </c>
      <c r="G37" s="437">
        <v>88</v>
      </c>
      <c r="H37" s="437">
        <v>9</v>
      </c>
      <c r="I37" s="463"/>
      <c r="J37" s="464">
        <v>157.9026651216686</v>
      </c>
      <c r="K37" s="464">
        <v>120.71034482758621</v>
      </c>
      <c r="L37" s="464">
        <v>165.63179916317992</v>
      </c>
      <c r="N37" s="439">
        <v>865</v>
      </c>
      <c r="O37" s="463">
        <v>145</v>
      </c>
      <c r="P37" s="465">
        <v>715</v>
      </c>
    </row>
    <row r="38" spans="1:17" x14ac:dyDescent="0.25">
      <c r="A38" s="381" t="s">
        <v>36</v>
      </c>
      <c r="B38" s="437">
        <v>127.18610421836229</v>
      </c>
      <c r="C38" s="437">
        <v>219.60066006600661</v>
      </c>
      <c r="D38" s="437">
        <v>197.51428571428571</v>
      </c>
      <c r="E38" s="437">
        <v>265.13636363636363</v>
      </c>
      <c r="F38" s="437">
        <v>191.22413793103448</v>
      </c>
      <c r="G38" s="437">
        <v>219.39215686274511</v>
      </c>
      <c r="H38" s="437">
        <v>39.5</v>
      </c>
      <c r="I38" s="463"/>
      <c r="J38" s="464">
        <v>163.3777441332324</v>
      </c>
      <c r="K38" s="464">
        <v>226.73095238095237</v>
      </c>
      <c r="L38" s="464">
        <v>134.05561735261401</v>
      </c>
      <c r="N38" s="444">
        <v>1320</v>
      </c>
      <c r="O38" s="474">
        <v>420</v>
      </c>
      <c r="P38" s="475">
        <v>900</v>
      </c>
    </row>
    <row r="40" spans="1:17" x14ac:dyDescent="0.25">
      <c r="A40" t="s">
        <v>195</v>
      </c>
      <c r="B40" s="459"/>
      <c r="C40" s="459"/>
      <c r="D40" s="459"/>
      <c r="E40" s="459"/>
      <c r="F40" s="459"/>
      <c r="G40" s="459"/>
      <c r="H40" s="459"/>
      <c r="I40" s="476"/>
      <c r="J40" s="459"/>
      <c r="K40" s="459"/>
      <c r="L40" s="459"/>
    </row>
  </sheetData>
  <mergeCells count="5">
    <mergeCell ref="N3:P3"/>
    <mergeCell ref="B4:L4"/>
    <mergeCell ref="N4:N5"/>
    <mergeCell ref="O4:O5"/>
    <mergeCell ref="P4:P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C22" sqref="C22"/>
    </sheetView>
  </sheetViews>
  <sheetFormatPr defaultColWidth="8.85546875" defaultRowHeight="15" x14ac:dyDescent="0.25"/>
  <cols>
    <col min="1" max="1" width="26.28515625" customWidth="1"/>
    <col min="2" max="3" width="20" customWidth="1"/>
    <col min="4" max="4" width="12.28515625" customWidth="1"/>
    <col min="5" max="5" width="9.140625" customWidth="1"/>
    <col min="6" max="6" width="7.42578125" customWidth="1"/>
    <col min="7" max="7" width="20" customWidth="1"/>
    <col min="237" max="237" width="26.28515625" customWidth="1"/>
    <col min="238" max="239" width="20" customWidth="1"/>
    <col min="240" max="241" width="9.140625" customWidth="1"/>
    <col min="242" max="242" width="7.42578125" customWidth="1"/>
    <col min="243" max="243" width="20" customWidth="1"/>
    <col min="493" max="493" width="26.28515625" customWidth="1"/>
    <col min="494" max="495" width="20" customWidth="1"/>
    <col min="496" max="497" width="9.140625" customWidth="1"/>
    <col min="498" max="498" width="7.42578125" customWidth="1"/>
    <col min="499" max="499" width="20" customWidth="1"/>
    <col min="749" max="749" width="26.28515625" customWidth="1"/>
    <col min="750" max="751" width="20" customWidth="1"/>
    <col min="752" max="753" width="9.140625" customWidth="1"/>
    <col min="754" max="754" width="7.42578125" customWidth="1"/>
    <col min="755" max="755" width="20" customWidth="1"/>
    <col min="1005" max="1005" width="26.28515625" customWidth="1"/>
    <col min="1006" max="1007" width="20" customWidth="1"/>
    <col min="1008" max="1009" width="9.140625" customWidth="1"/>
    <col min="1010" max="1010" width="7.42578125" customWidth="1"/>
    <col min="1011" max="1011" width="20" customWidth="1"/>
    <col min="1261" max="1261" width="26.28515625" customWidth="1"/>
    <col min="1262" max="1263" width="20" customWidth="1"/>
    <col min="1264" max="1265" width="9.140625" customWidth="1"/>
    <col min="1266" max="1266" width="7.42578125" customWidth="1"/>
    <col min="1267" max="1267" width="20" customWidth="1"/>
    <col min="1517" max="1517" width="26.28515625" customWidth="1"/>
    <col min="1518" max="1519" width="20" customWidth="1"/>
    <col min="1520" max="1521" width="9.140625" customWidth="1"/>
    <col min="1522" max="1522" width="7.42578125" customWidth="1"/>
    <col min="1523" max="1523" width="20" customWidth="1"/>
    <col min="1773" max="1773" width="26.28515625" customWidth="1"/>
    <col min="1774" max="1775" width="20" customWidth="1"/>
    <col min="1776" max="1777" width="9.140625" customWidth="1"/>
    <col min="1778" max="1778" width="7.42578125" customWidth="1"/>
    <col min="1779" max="1779" width="20" customWidth="1"/>
    <col min="2029" max="2029" width="26.28515625" customWidth="1"/>
    <col min="2030" max="2031" width="20" customWidth="1"/>
    <col min="2032" max="2033" width="9.140625" customWidth="1"/>
    <col min="2034" max="2034" width="7.42578125" customWidth="1"/>
    <col min="2035" max="2035" width="20" customWidth="1"/>
    <col min="2285" max="2285" width="26.28515625" customWidth="1"/>
    <col min="2286" max="2287" width="20" customWidth="1"/>
    <col min="2288" max="2289" width="9.140625" customWidth="1"/>
    <col min="2290" max="2290" width="7.42578125" customWidth="1"/>
    <col min="2291" max="2291" width="20" customWidth="1"/>
    <col min="2541" max="2541" width="26.28515625" customWidth="1"/>
    <col min="2542" max="2543" width="20" customWidth="1"/>
    <col min="2544" max="2545" width="9.140625" customWidth="1"/>
    <col min="2546" max="2546" width="7.42578125" customWidth="1"/>
    <col min="2547" max="2547" width="20" customWidth="1"/>
    <col min="2797" max="2797" width="26.28515625" customWidth="1"/>
    <col min="2798" max="2799" width="20" customWidth="1"/>
    <col min="2800" max="2801" width="9.140625" customWidth="1"/>
    <col min="2802" max="2802" width="7.42578125" customWidth="1"/>
    <col min="2803" max="2803" width="20" customWidth="1"/>
    <col min="3053" max="3053" width="26.28515625" customWidth="1"/>
    <col min="3054" max="3055" width="20" customWidth="1"/>
    <col min="3056" max="3057" width="9.140625" customWidth="1"/>
    <col min="3058" max="3058" width="7.42578125" customWidth="1"/>
    <col min="3059" max="3059" width="20" customWidth="1"/>
    <col min="3309" max="3309" width="26.28515625" customWidth="1"/>
    <col min="3310" max="3311" width="20" customWidth="1"/>
    <col min="3312" max="3313" width="9.140625" customWidth="1"/>
    <col min="3314" max="3314" width="7.42578125" customWidth="1"/>
    <col min="3315" max="3315" width="20" customWidth="1"/>
    <col min="3565" max="3565" width="26.28515625" customWidth="1"/>
    <col min="3566" max="3567" width="20" customWidth="1"/>
    <col min="3568" max="3569" width="9.140625" customWidth="1"/>
    <col min="3570" max="3570" width="7.42578125" customWidth="1"/>
    <col min="3571" max="3571" width="20" customWidth="1"/>
    <col min="3821" max="3821" width="26.28515625" customWidth="1"/>
    <col min="3822" max="3823" width="20" customWidth="1"/>
    <col min="3824" max="3825" width="9.140625" customWidth="1"/>
    <col min="3826" max="3826" width="7.42578125" customWidth="1"/>
    <col min="3827" max="3827" width="20" customWidth="1"/>
    <col min="4077" max="4077" width="26.28515625" customWidth="1"/>
    <col min="4078" max="4079" width="20" customWidth="1"/>
    <col min="4080" max="4081" width="9.140625" customWidth="1"/>
    <col min="4082" max="4082" width="7.42578125" customWidth="1"/>
    <col min="4083" max="4083" width="20" customWidth="1"/>
    <col min="4333" max="4333" width="26.28515625" customWidth="1"/>
    <col min="4334" max="4335" width="20" customWidth="1"/>
    <col min="4336" max="4337" width="9.140625" customWidth="1"/>
    <col min="4338" max="4338" width="7.42578125" customWidth="1"/>
    <col min="4339" max="4339" width="20" customWidth="1"/>
    <col min="4589" max="4589" width="26.28515625" customWidth="1"/>
    <col min="4590" max="4591" width="20" customWidth="1"/>
    <col min="4592" max="4593" width="9.140625" customWidth="1"/>
    <col min="4594" max="4594" width="7.42578125" customWidth="1"/>
    <col min="4595" max="4595" width="20" customWidth="1"/>
    <col min="4845" max="4845" width="26.28515625" customWidth="1"/>
    <col min="4846" max="4847" width="20" customWidth="1"/>
    <col min="4848" max="4849" width="9.140625" customWidth="1"/>
    <col min="4850" max="4850" width="7.42578125" customWidth="1"/>
    <col min="4851" max="4851" width="20" customWidth="1"/>
    <col min="5101" max="5101" width="26.28515625" customWidth="1"/>
    <col min="5102" max="5103" width="20" customWidth="1"/>
    <col min="5104" max="5105" width="9.140625" customWidth="1"/>
    <col min="5106" max="5106" width="7.42578125" customWidth="1"/>
    <col min="5107" max="5107" width="20" customWidth="1"/>
    <col min="5357" max="5357" width="26.28515625" customWidth="1"/>
    <col min="5358" max="5359" width="20" customWidth="1"/>
    <col min="5360" max="5361" width="9.140625" customWidth="1"/>
    <col min="5362" max="5362" width="7.42578125" customWidth="1"/>
    <col min="5363" max="5363" width="20" customWidth="1"/>
    <col min="5613" max="5613" width="26.28515625" customWidth="1"/>
    <col min="5614" max="5615" width="20" customWidth="1"/>
    <col min="5616" max="5617" width="9.140625" customWidth="1"/>
    <col min="5618" max="5618" width="7.42578125" customWidth="1"/>
    <col min="5619" max="5619" width="20" customWidth="1"/>
    <col min="5869" max="5869" width="26.28515625" customWidth="1"/>
    <col min="5870" max="5871" width="20" customWidth="1"/>
    <col min="5872" max="5873" width="9.140625" customWidth="1"/>
    <col min="5874" max="5874" width="7.42578125" customWidth="1"/>
    <col min="5875" max="5875" width="20" customWidth="1"/>
    <col min="6125" max="6125" width="26.28515625" customWidth="1"/>
    <col min="6126" max="6127" width="20" customWidth="1"/>
    <col min="6128" max="6129" width="9.140625" customWidth="1"/>
    <col min="6130" max="6130" width="7.42578125" customWidth="1"/>
    <col min="6131" max="6131" width="20" customWidth="1"/>
    <col min="6381" max="6381" width="26.28515625" customWidth="1"/>
    <col min="6382" max="6383" width="20" customWidth="1"/>
    <col min="6384" max="6385" width="9.140625" customWidth="1"/>
    <col min="6386" max="6386" width="7.42578125" customWidth="1"/>
    <col min="6387" max="6387" width="20" customWidth="1"/>
    <col min="6637" max="6637" width="26.28515625" customWidth="1"/>
    <col min="6638" max="6639" width="20" customWidth="1"/>
    <col min="6640" max="6641" width="9.140625" customWidth="1"/>
    <col min="6642" max="6642" width="7.42578125" customWidth="1"/>
    <col min="6643" max="6643" width="20" customWidth="1"/>
    <col min="6893" max="6893" width="26.28515625" customWidth="1"/>
    <col min="6894" max="6895" width="20" customWidth="1"/>
    <col min="6896" max="6897" width="9.140625" customWidth="1"/>
    <col min="6898" max="6898" width="7.42578125" customWidth="1"/>
    <col min="6899" max="6899" width="20" customWidth="1"/>
    <col min="7149" max="7149" width="26.28515625" customWidth="1"/>
    <col min="7150" max="7151" width="20" customWidth="1"/>
    <col min="7152" max="7153" width="9.140625" customWidth="1"/>
    <col min="7154" max="7154" width="7.42578125" customWidth="1"/>
    <col min="7155" max="7155" width="20" customWidth="1"/>
    <col min="7405" max="7405" width="26.28515625" customWidth="1"/>
    <col min="7406" max="7407" width="20" customWidth="1"/>
    <col min="7408" max="7409" width="9.140625" customWidth="1"/>
    <col min="7410" max="7410" width="7.42578125" customWidth="1"/>
    <col min="7411" max="7411" width="20" customWidth="1"/>
    <col min="7661" max="7661" width="26.28515625" customWidth="1"/>
    <col min="7662" max="7663" width="20" customWidth="1"/>
    <col min="7664" max="7665" width="9.140625" customWidth="1"/>
    <col min="7666" max="7666" width="7.42578125" customWidth="1"/>
    <col min="7667" max="7667" width="20" customWidth="1"/>
    <col min="7917" max="7917" width="26.28515625" customWidth="1"/>
    <col min="7918" max="7919" width="20" customWidth="1"/>
    <col min="7920" max="7921" width="9.140625" customWidth="1"/>
    <col min="7922" max="7922" width="7.42578125" customWidth="1"/>
    <col min="7923" max="7923" width="20" customWidth="1"/>
    <col min="8173" max="8173" width="26.28515625" customWidth="1"/>
    <col min="8174" max="8175" width="20" customWidth="1"/>
    <col min="8176" max="8177" width="9.140625" customWidth="1"/>
    <col min="8178" max="8178" width="7.42578125" customWidth="1"/>
    <col min="8179" max="8179" width="20" customWidth="1"/>
    <col min="8429" max="8429" width="26.28515625" customWidth="1"/>
    <col min="8430" max="8431" width="20" customWidth="1"/>
    <col min="8432" max="8433" width="9.140625" customWidth="1"/>
    <col min="8434" max="8434" width="7.42578125" customWidth="1"/>
    <col min="8435" max="8435" width="20" customWidth="1"/>
    <col min="8685" max="8685" width="26.28515625" customWidth="1"/>
    <col min="8686" max="8687" width="20" customWidth="1"/>
    <col min="8688" max="8689" width="9.140625" customWidth="1"/>
    <col min="8690" max="8690" width="7.42578125" customWidth="1"/>
    <col min="8691" max="8691" width="20" customWidth="1"/>
    <col min="8941" max="8941" width="26.28515625" customWidth="1"/>
    <col min="8942" max="8943" width="20" customWidth="1"/>
    <col min="8944" max="8945" width="9.140625" customWidth="1"/>
    <col min="8946" max="8946" width="7.42578125" customWidth="1"/>
    <col min="8947" max="8947" width="20" customWidth="1"/>
    <col min="9197" max="9197" width="26.28515625" customWidth="1"/>
    <col min="9198" max="9199" width="20" customWidth="1"/>
    <col min="9200" max="9201" width="9.140625" customWidth="1"/>
    <col min="9202" max="9202" width="7.42578125" customWidth="1"/>
    <col min="9203" max="9203" width="20" customWidth="1"/>
    <col min="9453" max="9453" width="26.28515625" customWidth="1"/>
    <col min="9454" max="9455" width="20" customWidth="1"/>
    <col min="9456" max="9457" width="9.140625" customWidth="1"/>
    <col min="9458" max="9458" width="7.42578125" customWidth="1"/>
    <col min="9459" max="9459" width="20" customWidth="1"/>
    <col min="9709" max="9709" width="26.28515625" customWidth="1"/>
    <col min="9710" max="9711" width="20" customWidth="1"/>
    <col min="9712" max="9713" width="9.140625" customWidth="1"/>
    <col min="9714" max="9714" width="7.42578125" customWidth="1"/>
    <col min="9715" max="9715" width="20" customWidth="1"/>
    <col min="9965" max="9965" width="26.28515625" customWidth="1"/>
    <col min="9966" max="9967" width="20" customWidth="1"/>
    <col min="9968" max="9969" width="9.140625" customWidth="1"/>
    <col min="9970" max="9970" width="7.42578125" customWidth="1"/>
    <col min="9971" max="9971" width="20" customWidth="1"/>
    <col min="10221" max="10221" width="26.28515625" customWidth="1"/>
    <col min="10222" max="10223" width="20" customWidth="1"/>
    <col min="10224" max="10225" width="9.140625" customWidth="1"/>
    <col min="10226" max="10226" width="7.42578125" customWidth="1"/>
    <col min="10227" max="10227" width="20" customWidth="1"/>
    <col min="10477" max="10477" width="26.28515625" customWidth="1"/>
    <col min="10478" max="10479" width="20" customWidth="1"/>
    <col min="10480" max="10481" width="9.140625" customWidth="1"/>
    <col min="10482" max="10482" width="7.42578125" customWidth="1"/>
    <col min="10483" max="10483" width="20" customWidth="1"/>
    <col min="10733" max="10733" width="26.28515625" customWidth="1"/>
    <col min="10734" max="10735" width="20" customWidth="1"/>
    <col min="10736" max="10737" width="9.140625" customWidth="1"/>
    <col min="10738" max="10738" width="7.42578125" customWidth="1"/>
    <col min="10739" max="10739" width="20" customWidth="1"/>
    <col min="10989" max="10989" width="26.28515625" customWidth="1"/>
    <col min="10990" max="10991" width="20" customWidth="1"/>
    <col min="10992" max="10993" width="9.140625" customWidth="1"/>
    <col min="10994" max="10994" width="7.42578125" customWidth="1"/>
    <col min="10995" max="10995" width="20" customWidth="1"/>
    <col min="11245" max="11245" width="26.28515625" customWidth="1"/>
    <col min="11246" max="11247" width="20" customWidth="1"/>
    <col min="11248" max="11249" width="9.140625" customWidth="1"/>
    <col min="11250" max="11250" width="7.42578125" customWidth="1"/>
    <col min="11251" max="11251" width="20" customWidth="1"/>
    <col min="11501" max="11501" width="26.28515625" customWidth="1"/>
    <col min="11502" max="11503" width="20" customWidth="1"/>
    <col min="11504" max="11505" width="9.140625" customWidth="1"/>
    <col min="11506" max="11506" width="7.42578125" customWidth="1"/>
    <col min="11507" max="11507" width="20" customWidth="1"/>
    <col min="11757" max="11757" width="26.28515625" customWidth="1"/>
    <col min="11758" max="11759" width="20" customWidth="1"/>
    <col min="11760" max="11761" width="9.140625" customWidth="1"/>
    <col min="11762" max="11762" width="7.42578125" customWidth="1"/>
    <col min="11763" max="11763" width="20" customWidth="1"/>
    <col min="12013" max="12013" width="26.28515625" customWidth="1"/>
    <col min="12014" max="12015" width="20" customWidth="1"/>
    <col min="12016" max="12017" width="9.140625" customWidth="1"/>
    <col min="12018" max="12018" width="7.42578125" customWidth="1"/>
    <col min="12019" max="12019" width="20" customWidth="1"/>
    <col min="12269" max="12269" width="26.28515625" customWidth="1"/>
    <col min="12270" max="12271" width="20" customWidth="1"/>
    <col min="12272" max="12273" width="9.140625" customWidth="1"/>
    <col min="12274" max="12274" width="7.42578125" customWidth="1"/>
    <col min="12275" max="12275" width="20" customWidth="1"/>
    <col min="12525" max="12525" width="26.28515625" customWidth="1"/>
    <col min="12526" max="12527" width="20" customWidth="1"/>
    <col min="12528" max="12529" width="9.140625" customWidth="1"/>
    <col min="12530" max="12530" width="7.42578125" customWidth="1"/>
    <col min="12531" max="12531" width="20" customWidth="1"/>
    <col min="12781" max="12781" width="26.28515625" customWidth="1"/>
    <col min="12782" max="12783" width="20" customWidth="1"/>
    <col min="12784" max="12785" width="9.140625" customWidth="1"/>
    <col min="12786" max="12786" width="7.42578125" customWidth="1"/>
    <col min="12787" max="12787" width="20" customWidth="1"/>
    <col min="13037" max="13037" width="26.28515625" customWidth="1"/>
    <col min="13038" max="13039" width="20" customWidth="1"/>
    <col min="13040" max="13041" width="9.140625" customWidth="1"/>
    <col min="13042" max="13042" width="7.42578125" customWidth="1"/>
    <col min="13043" max="13043" width="20" customWidth="1"/>
    <col min="13293" max="13293" width="26.28515625" customWidth="1"/>
    <col min="13294" max="13295" width="20" customWidth="1"/>
    <col min="13296" max="13297" width="9.140625" customWidth="1"/>
    <col min="13298" max="13298" width="7.42578125" customWidth="1"/>
    <col min="13299" max="13299" width="20" customWidth="1"/>
    <col min="13549" max="13549" width="26.28515625" customWidth="1"/>
    <col min="13550" max="13551" width="20" customWidth="1"/>
    <col min="13552" max="13553" width="9.140625" customWidth="1"/>
    <col min="13554" max="13554" width="7.42578125" customWidth="1"/>
    <col min="13555" max="13555" width="20" customWidth="1"/>
    <col min="13805" max="13805" width="26.28515625" customWidth="1"/>
    <col min="13806" max="13807" width="20" customWidth="1"/>
    <col min="13808" max="13809" width="9.140625" customWidth="1"/>
    <col min="13810" max="13810" width="7.42578125" customWidth="1"/>
    <col min="13811" max="13811" width="20" customWidth="1"/>
    <col min="14061" max="14061" width="26.28515625" customWidth="1"/>
    <col min="14062" max="14063" width="20" customWidth="1"/>
    <col min="14064" max="14065" width="9.140625" customWidth="1"/>
    <col min="14066" max="14066" width="7.42578125" customWidth="1"/>
    <col min="14067" max="14067" width="20" customWidth="1"/>
    <col min="14317" max="14317" width="26.28515625" customWidth="1"/>
    <col min="14318" max="14319" width="20" customWidth="1"/>
    <col min="14320" max="14321" width="9.140625" customWidth="1"/>
    <col min="14322" max="14322" width="7.42578125" customWidth="1"/>
    <col min="14323" max="14323" width="20" customWidth="1"/>
    <col min="14573" max="14573" width="26.28515625" customWidth="1"/>
    <col min="14574" max="14575" width="20" customWidth="1"/>
    <col min="14576" max="14577" width="9.140625" customWidth="1"/>
    <col min="14578" max="14578" width="7.42578125" customWidth="1"/>
    <col min="14579" max="14579" width="20" customWidth="1"/>
    <col min="14829" max="14829" width="26.28515625" customWidth="1"/>
    <col min="14830" max="14831" width="20" customWidth="1"/>
    <col min="14832" max="14833" width="9.140625" customWidth="1"/>
    <col min="14834" max="14834" width="7.42578125" customWidth="1"/>
    <col min="14835" max="14835" width="20" customWidth="1"/>
    <col min="15085" max="15085" width="26.28515625" customWidth="1"/>
    <col min="15086" max="15087" width="20" customWidth="1"/>
    <col min="15088" max="15089" width="9.140625" customWidth="1"/>
    <col min="15090" max="15090" width="7.42578125" customWidth="1"/>
    <col min="15091" max="15091" width="20" customWidth="1"/>
    <col min="15341" max="15341" width="26.28515625" customWidth="1"/>
    <col min="15342" max="15343" width="20" customWidth="1"/>
    <col min="15344" max="15345" width="9.140625" customWidth="1"/>
    <col min="15346" max="15346" width="7.42578125" customWidth="1"/>
    <col min="15347" max="15347" width="20" customWidth="1"/>
    <col min="15597" max="15597" width="26.28515625" customWidth="1"/>
    <col min="15598" max="15599" width="20" customWidth="1"/>
    <col min="15600" max="15601" width="9.140625" customWidth="1"/>
    <col min="15602" max="15602" width="7.42578125" customWidth="1"/>
    <col min="15603" max="15603" width="20" customWidth="1"/>
    <col min="15853" max="15853" width="26.28515625" customWidth="1"/>
    <col min="15854" max="15855" width="20" customWidth="1"/>
    <col min="15856" max="15857" width="9.140625" customWidth="1"/>
    <col min="15858" max="15858" width="7.42578125" customWidth="1"/>
    <col min="15859" max="15859" width="20" customWidth="1"/>
    <col min="16109" max="16109" width="26.28515625" customWidth="1"/>
    <col min="16110" max="16111" width="20" customWidth="1"/>
    <col min="16112" max="16113" width="9.140625" customWidth="1"/>
    <col min="16114" max="16114" width="7.42578125" customWidth="1"/>
    <col min="16115" max="16115" width="20" customWidth="1"/>
  </cols>
  <sheetData>
    <row r="1" spans="1:9" x14ac:dyDescent="0.25">
      <c r="A1" s="377" t="s">
        <v>274</v>
      </c>
    </row>
    <row r="2" spans="1:9" x14ac:dyDescent="0.25">
      <c r="A2" t="s">
        <v>275</v>
      </c>
    </row>
    <row r="3" spans="1:9" x14ac:dyDescent="0.25">
      <c r="A3" t="s">
        <v>276</v>
      </c>
    </row>
    <row r="5" spans="1:9" x14ac:dyDescent="0.25">
      <c r="A5" s="381"/>
      <c r="B5" s="533" t="s">
        <v>277</v>
      </c>
      <c r="C5" s="533"/>
      <c r="D5" s="533"/>
      <c r="E5" s="533"/>
      <c r="F5" s="533"/>
      <c r="G5" s="533"/>
      <c r="H5" s="533"/>
      <c r="I5" s="533"/>
    </row>
    <row r="6" spans="1:9" x14ac:dyDescent="0.25">
      <c r="A6" s="381"/>
      <c r="B6" s="524" t="s">
        <v>265</v>
      </c>
      <c r="C6" s="524" t="s">
        <v>266</v>
      </c>
      <c r="D6" s="446" t="s">
        <v>267</v>
      </c>
      <c r="E6" s="381" t="s">
        <v>106</v>
      </c>
      <c r="G6" s="524" t="s">
        <v>268</v>
      </c>
      <c r="H6" s="467" t="s">
        <v>181</v>
      </c>
      <c r="I6" s="467" t="s">
        <v>269</v>
      </c>
    </row>
    <row r="7" spans="1:9" x14ac:dyDescent="0.25">
      <c r="A7" s="381" t="s">
        <v>5</v>
      </c>
      <c r="B7" s="524">
        <v>418</v>
      </c>
      <c r="C7" s="524">
        <v>410</v>
      </c>
      <c r="D7" s="108">
        <f t="shared" ref="D7:D39" si="0">C7-B7</f>
        <v>-8</v>
      </c>
      <c r="E7" s="457">
        <f t="shared" ref="E7:E39" si="1">D7/B7</f>
        <v>-1.9138755980861243E-2</v>
      </c>
      <c r="G7" s="524">
        <v>409</v>
      </c>
      <c r="H7" s="467">
        <f t="shared" ref="H7:H39" si="2">G7-C7</f>
        <v>-1</v>
      </c>
      <c r="I7" s="525">
        <f t="shared" ref="I7:I39" si="3">H7/C7</f>
        <v>-2.4390243902439024E-3</v>
      </c>
    </row>
    <row r="8" spans="1:9" x14ac:dyDescent="0.25">
      <c r="A8" s="381" t="s">
        <v>6</v>
      </c>
      <c r="B8" s="524">
        <v>378</v>
      </c>
      <c r="C8" s="524">
        <v>434</v>
      </c>
      <c r="D8" s="108">
        <f t="shared" si="0"/>
        <v>56</v>
      </c>
      <c r="E8" s="457">
        <f t="shared" si="1"/>
        <v>0.14814814814814814</v>
      </c>
      <c r="G8" s="524">
        <v>433</v>
      </c>
      <c r="H8" s="467">
        <f t="shared" si="2"/>
        <v>-1</v>
      </c>
      <c r="I8" s="525">
        <f t="shared" si="3"/>
        <v>-2.304147465437788E-3</v>
      </c>
    </row>
    <row r="9" spans="1:9" x14ac:dyDescent="0.25">
      <c r="A9" s="381" t="s">
        <v>7</v>
      </c>
      <c r="B9" s="524">
        <v>111</v>
      </c>
      <c r="C9" s="524">
        <v>123</v>
      </c>
      <c r="D9" s="108">
        <f t="shared" si="0"/>
        <v>12</v>
      </c>
      <c r="E9" s="457">
        <f t="shared" si="1"/>
        <v>0.10810810810810811</v>
      </c>
      <c r="G9" s="524">
        <v>122</v>
      </c>
      <c r="H9" s="467">
        <f t="shared" si="2"/>
        <v>-1</v>
      </c>
      <c r="I9" s="525">
        <f t="shared" si="3"/>
        <v>-8.130081300813009E-3</v>
      </c>
    </row>
    <row r="10" spans="1:9" x14ac:dyDescent="0.25">
      <c r="A10" s="381" t="s">
        <v>8</v>
      </c>
      <c r="B10" s="524">
        <v>120</v>
      </c>
      <c r="C10" s="524">
        <v>126</v>
      </c>
      <c r="D10" s="108">
        <f t="shared" si="0"/>
        <v>6</v>
      </c>
      <c r="E10" s="457">
        <f t="shared" si="1"/>
        <v>0.05</v>
      </c>
      <c r="G10" s="524">
        <v>126</v>
      </c>
      <c r="H10" s="467">
        <f t="shared" si="2"/>
        <v>0</v>
      </c>
      <c r="I10" s="525">
        <f t="shared" si="3"/>
        <v>0</v>
      </c>
    </row>
    <row r="11" spans="1:9" x14ac:dyDescent="0.25">
      <c r="A11" s="381" t="s">
        <v>9</v>
      </c>
      <c r="B11" s="524">
        <v>125</v>
      </c>
      <c r="C11" s="524">
        <v>124</v>
      </c>
      <c r="D11" s="108">
        <f t="shared" si="0"/>
        <v>-1</v>
      </c>
      <c r="E11" s="457">
        <f t="shared" si="1"/>
        <v>-8.0000000000000002E-3</v>
      </c>
      <c r="G11" s="524">
        <v>124</v>
      </c>
      <c r="H11" s="467">
        <f t="shared" si="2"/>
        <v>0</v>
      </c>
      <c r="I11" s="525">
        <f t="shared" si="3"/>
        <v>0</v>
      </c>
    </row>
    <row r="12" spans="1:9" x14ac:dyDescent="0.25">
      <c r="A12" s="381" t="s">
        <v>10</v>
      </c>
      <c r="B12" s="524">
        <v>165</v>
      </c>
      <c r="C12" s="524">
        <v>165</v>
      </c>
      <c r="D12" s="108">
        <f t="shared" si="0"/>
        <v>0</v>
      </c>
      <c r="E12" s="457">
        <f t="shared" si="1"/>
        <v>0</v>
      </c>
      <c r="G12" s="524">
        <v>165</v>
      </c>
      <c r="H12" s="467">
        <f t="shared" si="2"/>
        <v>0</v>
      </c>
      <c r="I12" s="525">
        <f t="shared" si="3"/>
        <v>0</v>
      </c>
    </row>
    <row r="13" spans="1:9" x14ac:dyDescent="0.25">
      <c r="A13" s="381" t="s">
        <v>11</v>
      </c>
      <c r="B13" s="524">
        <v>244</v>
      </c>
      <c r="C13" s="524">
        <v>249</v>
      </c>
      <c r="D13" s="108">
        <f t="shared" si="0"/>
        <v>5</v>
      </c>
      <c r="E13" s="457">
        <f t="shared" si="1"/>
        <v>2.0491803278688523E-2</v>
      </c>
      <c r="G13" s="524">
        <v>249</v>
      </c>
      <c r="H13" s="467">
        <f t="shared" si="2"/>
        <v>0</v>
      </c>
      <c r="I13" s="525">
        <f t="shared" si="3"/>
        <v>0</v>
      </c>
    </row>
    <row r="14" spans="1:9" x14ac:dyDescent="0.25">
      <c r="A14" s="381" t="s">
        <v>12</v>
      </c>
      <c r="B14" s="524">
        <v>91</v>
      </c>
      <c r="C14" s="524">
        <v>89</v>
      </c>
      <c r="D14" s="108">
        <f t="shared" si="0"/>
        <v>-2</v>
      </c>
      <c r="E14" s="457">
        <f t="shared" si="1"/>
        <v>-2.197802197802198E-2</v>
      </c>
      <c r="G14" s="524">
        <v>87</v>
      </c>
      <c r="H14" s="467">
        <f t="shared" si="2"/>
        <v>-2</v>
      </c>
      <c r="I14" s="525">
        <f t="shared" si="3"/>
        <v>-2.247191011235955E-2</v>
      </c>
    </row>
    <row r="15" spans="1:9" x14ac:dyDescent="0.25">
      <c r="A15" s="381" t="s">
        <v>13</v>
      </c>
      <c r="B15" s="524">
        <v>186</v>
      </c>
      <c r="C15" s="524">
        <v>185</v>
      </c>
      <c r="D15" s="108">
        <f t="shared" si="0"/>
        <v>-1</v>
      </c>
      <c r="E15" s="457">
        <f t="shared" si="1"/>
        <v>-5.3763440860215058E-3</v>
      </c>
      <c r="G15" s="524">
        <v>180</v>
      </c>
      <c r="H15" s="467">
        <f t="shared" si="2"/>
        <v>-5</v>
      </c>
      <c r="I15" s="525">
        <f t="shared" si="3"/>
        <v>-2.7027027027027029E-2</v>
      </c>
    </row>
    <row r="16" spans="1:9" x14ac:dyDescent="0.25">
      <c r="A16" s="381" t="s">
        <v>14</v>
      </c>
      <c r="B16" s="524">
        <v>422</v>
      </c>
      <c r="C16" s="524">
        <v>413</v>
      </c>
      <c r="D16" s="108">
        <f t="shared" si="0"/>
        <v>-9</v>
      </c>
      <c r="E16" s="457">
        <f t="shared" si="1"/>
        <v>-2.132701421800948E-2</v>
      </c>
      <c r="G16" s="524">
        <v>403</v>
      </c>
      <c r="H16" s="467">
        <f t="shared" si="2"/>
        <v>-10</v>
      </c>
      <c r="I16" s="525">
        <f t="shared" si="3"/>
        <v>-2.4213075060532687E-2</v>
      </c>
    </row>
    <row r="17" spans="1:9" x14ac:dyDescent="0.25">
      <c r="A17" s="381" t="s">
        <v>15</v>
      </c>
      <c r="B17" s="524">
        <v>42</v>
      </c>
      <c r="C17" s="524">
        <v>54</v>
      </c>
      <c r="D17" s="108">
        <f t="shared" si="0"/>
        <v>12</v>
      </c>
      <c r="E17" s="457">
        <f t="shared" si="1"/>
        <v>0.2857142857142857</v>
      </c>
      <c r="G17" s="524">
        <v>54</v>
      </c>
      <c r="H17" s="467">
        <f t="shared" si="2"/>
        <v>0</v>
      </c>
      <c r="I17" s="525">
        <f t="shared" si="3"/>
        <v>0</v>
      </c>
    </row>
    <row r="18" spans="1:9" x14ac:dyDescent="0.25">
      <c r="A18" s="381" t="s">
        <v>16</v>
      </c>
      <c r="B18" s="526">
        <v>1452</v>
      </c>
      <c r="C18" s="526">
        <v>1472</v>
      </c>
      <c r="D18" s="108">
        <f t="shared" si="0"/>
        <v>20</v>
      </c>
      <c r="E18" s="457">
        <f t="shared" si="1"/>
        <v>1.3774104683195593E-2</v>
      </c>
      <c r="G18" s="526">
        <v>1443</v>
      </c>
      <c r="H18" s="467">
        <f t="shared" si="2"/>
        <v>-29</v>
      </c>
      <c r="I18" s="525">
        <f t="shared" si="3"/>
        <v>-1.970108695652174E-2</v>
      </c>
    </row>
    <row r="19" spans="1:9" x14ac:dyDescent="0.25">
      <c r="A19" s="381" t="s">
        <v>17</v>
      </c>
      <c r="B19" s="524">
        <v>59</v>
      </c>
      <c r="C19" s="524">
        <v>58</v>
      </c>
      <c r="D19" s="108">
        <f t="shared" si="0"/>
        <v>-1</v>
      </c>
      <c r="E19" s="457">
        <f t="shared" si="1"/>
        <v>-1.6949152542372881E-2</v>
      </c>
      <c r="G19" s="524">
        <v>57</v>
      </c>
      <c r="H19" s="467">
        <f t="shared" si="2"/>
        <v>-1</v>
      </c>
      <c r="I19" s="525">
        <f t="shared" si="3"/>
        <v>-1.7241379310344827E-2</v>
      </c>
    </row>
    <row r="20" spans="1:9" x14ac:dyDescent="0.25">
      <c r="A20" s="381" t="s">
        <v>18</v>
      </c>
      <c r="B20" s="524">
        <v>176</v>
      </c>
      <c r="C20" s="524">
        <v>185</v>
      </c>
      <c r="D20" s="108">
        <f t="shared" si="0"/>
        <v>9</v>
      </c>
      <c r="E20" s="457">
        <f t="shared" si="1"/>
        <v>5.113636363636364E-2</v>
      </c>
      <c r="G20" s="524">
        <v>185</v>
      </c>
      <c r="H20" s="467">
        <f t="shared" si="2"/>
        <v>0</v>
      </c>
      <c r="I20" s="525">
        <f t="shared" si="3"/>
        <v>0</v>
      </c>
    </row>
    <row r="21" spans="1:9" x14ac:dyDescent="0.25">
      <c r="A21" s="381" t="s">
        <v>19</v>
      </c>
      <c r="B21" s="524">
        <v>546</v>
      </c>
      <c r="C21" s="524">
        <v>801</v>
      </c>
      <c r="D21" s="108">
        <f t="shared" si="0"/>
        <v>255</v>
      </c>
      <c r="E21" s="457">
        <f t="shared" si="1"/>
        <v>0.46703296703296704</v>
      </c>
      <c r="G21" s="524">
        <v>771</v>
      </c>
      <c r="H21" s="467">
        <f t="shared" si="2"/>
        <v>-30</v>
      </c>
      <c r="I21" s="525">
        <f t="shared" si="3"/>
        <v>-3.7453183520599252E-2</v>
      </c>
    </row>
    <row r="22" spans="1:9" x14ac:dyDescent="0.25">
      <c r="A22" s="381" t="s">
        <v>20</v>
      </c>
      <c r="B22" s="526">
        <v>2145</v>
      </c>
      <c r="C22" s="526">
        <v>2443</v>
      </c>
      <c r="D22" s="108">
        <f t="shared" si="0"/>
        <v>298</v>
      </c>
      <c r="E22" s="457">
        <f t="shared" si="1"/>
        <v>0.13892773892773894</v>
      </c>
      <c r="G22" s="526">
        <v>2442</v>
      </c>
      <c r="H22" s="467">
        <f t="shared" si="2"/>
        <v>-1</v>
      </c>
      <c r="I22" s="525">
        <f t="shared" si="3"/>
        <v>-4.0933278755628325E-4</v>
      </c>
    </row>
    <row r="23" spans="1:9" x14ac:dyDescent="0.25">
      <c r="A23" s="467" t="s">
        <v>21</v>
      </c>
      <c r="B23" s="524">
        <v>620</v>
      </c>
      <c r="C23" s="524">
        <v>881</v>
      </c>
      <c r="D23" s="388">
        <f t="shared" si="0"/>
        <v>261</v>
      </c>
      <c r="E23" s="527">
        <f t="shared" si="1"/>
        <v>0.42096774193548386</v>
      </c>
      <c r="F23" s="390"/>
      <c r="G23" s="524">
        <v>875</v>
      </c>
      <c r="H23" s="467">
        <f t="shared" si="2"/>
        <v>-6</v>
      </c>
      <c r="I23" s="525">
        <f t="shared" si="3"/>
        <v>-6.8104426787741201E-3</v>
      </c>
    </row>
    <row r="24" spans="1:9" x14ac:dyDescent="0.25">
      <c r="A24" s="381" t="s">
        <v>22</v>
      </c>
      <c r="B24" s="524">
        <v>49</v>
      </c>
      <c r="C24" s="524">
        <v>54</v>
      </c>
      <c r="D24" s="108">
        <f t="shared" si="0"/>
        <v>5</v>
      </c>
      <c r="E24" s="457">
        <f t="shared" si="1"/>
        <v>0.10204081632653061</v>
      </c>
      <c r="G24" s="524">
        <v>54</v>
      </c>
      <c r="H24" s="467">
        <f t="shared" si="2"/>
        <v>0</v>
      </c>
      <c r="I24" s="525">
        <f t="shared" si="3"/>
        <v>0</v>
      </c>
    </row>
    <row r="25" spans="1:9" x14ac:dyDescent="0.25">
      <c r="A25" s="381" t="s">
        <v>23</v>
      </c>
      <c r="B25" s="524">
        <v>425</v>
      </c>
      <c r="C25" s="524">
        <v>399</v>
      </c>
      <c r="D25" s="108">
        <f t="shared" si="0"/>
        <v>-26</v>
      </c>
      <c r="E25" s="457">
        <f t="shared" si="1"/>
        <v>-6.1176470588235297E-2</v>
      </c>
      <c r="G25" s="524">
        <v>399</v>
      </c>
      <c r="H25" s="467">
        <f t="shared" si="2"/>
        <v>0</v>
      </c>
      <c r="I25" s="525">
        <f t="shared" si="3"/>
        <v>0</v>
      </c>
    </row>
    <row r="26" spans="1:9" x14ac:dyDescent="0.25">
      <c r="A26" s="381" t="s">
        <v>24</v>
      </c>
      <c r="B26" s="524">
        <v>157</v>
      </c>
      <c r="C26" s="524">
        <v>153</v>
      </c>
      <c r="D26" s="108">
        <f t="shared" si="0"/>
        <v>-4</v>
      </c>
      <c r="E26" s="457">
        <f t="shared" si="1"/>
        <v>-2.5477707006369428E-2</v>
      </c>
      <c r="G26" s="524">
        <v>151</v>
      </c>
      <c r="H26" s="467">
        <f t="shared" si="2"/>
        <v>-2</v>
      </c>
      <c r="I26" s="525">
        <f t="shared" si="3"/>
        <v>-1.3071895424836602E-2</v>
      </c>
    </row>
    <row r="27" spans="1:9" x14ac:dyDescent="0.25">
      <c r="A27" s="381" t="s">
        <v>25</v>
      </c>
      <c r="B27" s="524">
        <v>229</v>
      </c>
      <c r="C27" s="524">
        <v>243</v>
      </c>
      <c r="D27" s="108">
        <f t="shared" si="0"/>
        <v>14</v>
      </c>
      <c r="E27" s="457">
        <f t="shared" si="1"/>
        <v>6.1135371179039298E-2</v>
      </c>
      <c r="G27" s="524">
        <v>235</v>
      </c>
      <c r="H27" s="467">
        <f t="shared" si="2"/>
        <v>-8</v>
      </c>
      <c r="I27" s="525">
        <f t="shared" si="3"/>
        <v>-3.292181069958848E-2</v>
      </c>
    </row>
    <row r="28" spans="1:9" x14ac:dyDescent="0.25">
      <c r="A28" s="381" t="s">
        <v>26</v>
      </c>
      <c r="B28" s="524">
        <v>426</v>
      </c>
      <c r="C28" s="524">
        <v>461</v>
      </c>
      <c r="D28" s="108">
        <f t="shared" si="0"/>
        <v>35</v>
      </c>
      <c r="E28" s="457">
        <f t="shared" si="1"/>
        <v>8.2159624413145546E-2</v>
      </c>
      <c r="G28" s="524">
        <v>454</v>
      </c>
      <c r="H28" s="467">
        <f t="shared" si="2"/>
        <v>-7</v>
      </c>
      <c r="I28" s="525">
        <f t="shared" si="3"/>
        <v>-1.5184381778741865E-2</v>
      </c>
    </row>
    <row r="29" spans="1:9" x14ac:dyDescent="0.25">
      <c r="A29" s="381" t="s">
        <v>27</v>
      </c>
      <c r="B29" s="524">
        <v>32</v>
      </c>
      <c r="C29" s="524">
        <v>54</v>
      </c>
      <c r="D29" s="108">
        <f t="shared" si="0"/>
        <v>22</v>
      </c>
      <c r="E29" s="457">
        <f t="shared" si="1"/>
        <v>0.6875</v>
      </c>
      <c r="G29" s="524">
        <v>53</v>
      </c>
      <c r="H29" s="467">
        <f t="shared" si="2"/>
        <v>-1</v>
      </c>
      <c r="I29" s="525">
        <f t="shared" si="3"/>
        <v>-1.8518518518518517E-2</v>
      </c>
    </row>
    <row r="30" spans="1:9" x14ac:dyDescent="0.25">
      <c r="A30" s="381" t="s">
        <v>28</v>
      </c>
      <c r="B30" s="524">
        <v>106</v>
      </c>
      <c r="C30" s="524">
        <v>85</v>
      </c>
      <c r="D30" s="108">
        <f t="shared" si="0"/>
        <v>-21</v>
      </c>
      <c r="E30" s="457">
        <f t="shared" si="1"/>
        <v>-0.19811320754716982</v>
      </c>
      <c r="G30" s="524">
        <v>85</v>
      </c>
      <c r="H30" s="467">
        <f t="shared" si="2"/>
        <v>0</v>
      </c>
      <c r="I30" s="525">
        <f t="shared" si="3"/>
        <v>0</v>
      </c>
    </row>
    <row r="31" spans="1:9" x14ac:dyDescent="0.25">
      <c r="A31" s="381" t="s">
        <v>29</v>
      </c>
      <c r="B31" s="524">
        <v>204</v>
      </c>
      <c r="C31" s="524">
        <v>170</v>
      </c>
      <c r="D31" s="108">
        <f t="shared" si="0"/>
        <v>-34</v>
      </c>
      <c r="E31" s="457">
        <f t="shared" si="1"/>
        <v>-0.16666666666666666</v>
      </c>
      <c r="G31" s="524">
        <v>170</v>
      </c>
      <c r="H31" s="467">
        <f t="shared" si="2"/>
        <v>0</v>
      </c>
      <c r="I31" s="525">
        <f t="shared" si="3"/>
        <v>0</v>
      </c>
    </row>
    <row r="32" spans="1:9" x14ac:dyDescent="0.25">
      <c r="A32" s="381" t="s">
        <v>30</v>
      </c>
      <c r="B32" s="524">
        <v>81</v>
      </c>
      <c r="C32" s="524">
        <v>82</v>
      </c>
      <c r="D32" s="108">
        <f t="shared" si="0"/>
        <v>1</v>
      </c>
      <c r="E32" s="457">
        <f t="shared" si="1"/>
        <v>1.2345679012345678E-2</v>
      </c>
      <c r="G32" s="524">
        <v>78</v>
      </c>
      <c r="H32" s="467">
        <f t="shared" si="2"/>
        <v>-4</v>
      </c>
      <c r="I32" s="525">
        <f t="shared" si="3"/>
        <v>-4.878048780487805E-2</v>
      </c>
    </row>
    <row r="33" spans="1:9" x14ac:dyDescent="0.25">
      <c r="A33" s="381" t="s">
        <v>31</v>
      </c>
      <c r="B33" s="524">
        <v>90</v>
      </c>
      <c r="C33" s="524">
        <v>109</v>
      </c>
      <c r="D33" s="108">
        <f t="shared" si="0"/>
        <v>19</v>
      </c>
      <c r="E33" s="457">
        <f t="shared" si="1"/>
        <v>0.21111111111111111</v>
      </c>
      <c r="G33" s="524">
        <v>108</v>
      </c>
      <c r="H33" s="467">
        <f t="shared" si="2"/>
        <v>-1</v>
      </c>
      <c r="I33" s="525">
        <f t="shared" si="3"/>
        <v>-9.1743119266055051E-3</v>
      </c>
    </row>
    <row r="34" spans="1:9" x14ac:dyDescent="0.25">
      <c r="A34" s="381" t="s">
        <v>32</v>
      </c>
      <c r="B34" s="524">
        <v>218</v>
      </c>
      <c r="C34" s="524">
        <v>221</v>
      </c>
      <c r="D34" s="108">
        <f t="shared" si="0"/>
        <v>3</v>
      </c>
      <c r="E34" s="457">
        <f t="shared" si="1"/>
        <v>1.3761467889908258E-2</v>
      </c>
      <c r="G34" s="524">
        <v>217</v>
      </c>
      <c r="H34" s="467">
        <f t="shared" si="2"/>
        <v>-4</v>
      </c>
      <c r="I34" s="525">
        <f t="shared" si="3"/>
        <v>-1.8099547511312219E-2</v>
      </c>
    </row>
    <row r="35" spans="1:9" x14ac:dyDescent="0.25">
      <c r="A35" s="381" t="s">
        <v>33</v>
      </c>
      <c r="B35" s="524">
        <v>627</v>
      </c>
      <c r="C35" s="524">
        <v>616</v>
      </c>
      <c r="D35" s="108">
        <f t="shared" si="0"/>
        <v>-11</v>
      </c>
      <c r="E35" s="457">
        <f t="shared" si="1"/>
        <v>-1.7543859649122806E-2</v>
      </c>
      <c r="G35" s="524">
        <v>616</v>
      </c>
      <c r="H35" s="467">
        <f t="shared" si="2"/>
        <v>0</v>
      </c>
      <c r="I35" s="525">
        <f t="shared" si="3"/>
        <v>0</v>
      </c>
    </row>
    <row r="36" spans="1:9" x14ac:dyDescent="0.25">
      <c r="A36" s="381" t="s">
        <v>34</v>
      </c>
      <c r="B36" s="524">
        <v>234</v>
      </c>
      <c r="C36" s="524">
        <v>257</v>
      </c>
      <c r="D36" s="108">
        <f t="shared" si="0"/>
        <v>23</v>
      </c>
      <c r="E36" s="457">
        <f t="shared" si="1"/>
        <v>9.8290598290598288E-2</v>
      </c>
      <c r="G36" s="524">
        <v>257</v>
      </c>
      <c r="H36" s="467">
        <f t="shared" si="2"/>
        <v>0</v>
      </c>
      <c r="I36" s="525">
        <f t="shared" si="3"/>
        <v>0</v>
      </c>
    </row>
    <row r="37" spans="1:9" x14ac:dyDescent="0.25">
      <c r="A37" s="381" t="s">
        <v>35</v>
      </c>
      <c r="B37" s="524">
        <v>262</v>
      </c>
      <c r="C37" s="524">
        <v>254</v>
      </c>
      <c r="D37" s="108">
        <f t="shared" si="0"/>
        <v>-8</v>
      </c>
      <c r="E37" s="457">
        <f t="shared" si="1"/>
        <v>-3.0534351145038167E-2</v>
      </c>
      <c r="G37" s="524">
        <v>254</v>
      </c>
      <c r="H37" s="467">
        <f t="shared" si="2"/>
        <v>0</v>
      </c>
      <c r="I37" s="525">
        <f t="shared" si="3"/>
        <v>0</v>
      </c>
    </row>
    <row r="38" spans="1:9" x14ac:dyDescent="0.25">
      <c r="A38" s="381" t="s">
        <v>36</v>
      </c>
      <c r="B38" s="524">
        <v>515</v>
      </c>
      <c r="C38" s="524">
        <v>521</v>
      </c>
      <c r="D38" s="3">
        <f t="shared" si="0"/>
        <v>6</v>
      </c>
      <c r="E38" s="458">
        <f t="shared" si="1"/>
        <v>1.1650485436893204E-2</v>
      </c>
      <c r="G38" s="524">
        <v>513</v>
      </c>
      <c r="H38" s="467">
        <f t="shared" si="2"/>
        <v>-8</v>
      </c>
      <c r="I38" s="525">
        <f t="shared" si="3"/>
        <v>-1.5355086372360844E-2</v>
      </c>
    </row>
    <row r="39" spans="1:9" x14ac:dyDescent="0.25">
      <c r="A39" s="485" t="s">
        <v>51</v>
      </c>
      <c r="B39" s="528">
        <v>10955</v>
      </c>
      <c r="C39" s="528">
        <v>11891</v>
      </c>
      <c r="D39" s="3">
        <f t="shared" si="0"/>
        <v>936</v>
      </c>
      <c r="E39" s="458">
        <f t="shared" si="1"/>
        <v>8.5440438156093104E-2</v>
      </c>
      <c r="G39" s="528">
        <v>11769</v>
      </c>
      <c r="H39" s="467">
        <f t="shared" si="2"/>
        <v>-122</v>
      </c>
      <c r="I39" s="525">
        <f t="shared" si="3"/>
        <v>-1.0259860398620806E-2</v>
      </c>
    </row>
    <row r="41" spans="1:9" x14ac:dyDescent="0.25">
      <c r="A41" t="s">
        <v>270</v>
      </c>
    </row>
    <row r="43" spans="1:9" x14ac:dyDescent="0.25">
      <c r="A43" t="s">
        <v>278</v>
      </c>
    </row>
    <row r="45" spans="1:9" x14ac:dyDescent="0.25">
      <c r="A45" t="s">
        <v>271</v>
      </c>
    </row>
    <row r="46" spans="1:9" x14ac:dyDescent="0.25">
      <c r="A46" t="s">
        <v>272</v>
      </c>
    </row>
    <row r="47" spans="1:9" x14ac:dyDescent="0.25">
      <c r="A47" t="s">
        <v>282</v>
      </c>
    </row>
    <row r="48" spans="1:9" x14ac:dyDescent="0.25">
      <c r="A48" t="s">
        <v>279</v>
      </c>
    </row>
    <row r="49" spans="1:1" x14ac:dyDescent="0.25">
      <c r="A49" t="s">
        <v>273</v>
      </c>
    </row>
    <row r="51" spans="1:1" x14ac:dyDescent="0.25">
      <c r="A51" t="s">
        <v>280</v>
      </c>
    </row>
  </sheetData>
  <mergeCells count="1">
    <mergeCell ref="B5:I5"/>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workbookViewId="0">
      <selection activeCell="L23" sqref="L23"/>
    </sheetView>
  </sheetViews>
  <sheetFormatPr defaultColWidth="8.85546875" defaultRowHeight="15" x14ac:dyDescent="0.25"/>
  <cols>
    <col min="1" max="1" width="33" customWidth="1"/>
    <col min="246" max="246" width="33" customWidth="1"/>
    <col min="502" max="502" width="33" customWidth="1"/>
    <col min="758" max="758" width="33" customWidth="1"/>
    <col min="1014" max="1014" width="33" customWidth="1"/>
    <col min="1270" max="1270" width="33" customWidth="1"/>
    <col min="1526" max="1526" width="33" customWidth="1"/>
    <col min="1782" max="1782" width="33" customWidth="1"/>
    <col min="2038" max="2038" width="33" customWidth="1"/>
    <col min="2294" max="2294" width="33" customWidth="1"/>
    <col min="2550" max="2550" width="33" customWidth="1"/>
    <col min="2806" max="2806" width="33" customWidth="1"/>
    <col min="3062" max="3062" width="33" customWidth="1"/>
    <col min="3318" max="3318" width="33" customWidth="1"/>
    <col min="3574" max="3574" width="33" customWidth="1"/>
    <col min="3830" max="3830" width="33" customWidth="1"/>
    <col min="4086" max="4086" width="33" customWidth="1"/>
    <col min="4342" max="4342" width="33" customWidth="1"/>
    <col min="4598" max="4598" width="33" customWidth="1"/>
    <col min="4854" max="4854" width="33" customWidth="1"/>
    <col min="5110" max="5110" width="33" customWidth="1"/>
    <col min="5366" max="5366" width="33" customWidth="1"/>
    <col min="5622" max="5622" width="33" customWidth="1"/>
    <col min="5878" max="5878" width="33" customWidth="1"/>
    <col min="6134" max="6134" width="33" customWidth="1"/>
    <col min="6390" max="6390" width="33" customWidth="1"/>
    <col min="6646" max="6646" width="33" customWidth="1"/>
    <col min="6902" max="6902" width="33" customWidth="1"/>
    <col min="7158" max="7158" width="33" customWidth="1"/>
    <col min="7414" max="7414" width="33" customWidth="1"/>
    <col min="7670" max="7670" width="33" customWidth="1"/>
    <col min="7926" max="7926" width="33" customWidth="1"/>
    <col min="8182" max="8182" width="33" customWidth="1"/>
    <col min="8438" max="8438" width="33" customWidth="1"/>
    <col min="8694" max="8694" width="33" customWidth="1"/>
    <col min="8950" max="8950" width="33" customWidth="1"/>
    <col min="9206" max="9206" width="33" customWidth="1"/>
    <col min="9462" max="9462" width="33" customWidth="1"/>
    <col min="9718" max="9718" width="33" customWidth="1"/>
    <col min="9974" max="9974" width="33" customWidth="1"/>
    <col min="10230" max="10230" width="33" customWidth="1"/>
    <col min="10486" max="10486" width="33" customWidth="1"/>
    <col min="10742" max="10742" width="33" customWidth="1"/>
    <col min="10998" max="10998" width="33" customWidth="1"/>
    <col min="11254" max="11254" width="33" customWidth="1"/>
    <col min="11510" max="11510" width="33" customWidth="1"/>
    <col min="11766" max="11766" width="33" customWidth="1"/>
    <col min="12022" max="12022" width="33" customWidth="1"/>
    <col min="12278" max="12278" width="33" customWidth="1"/>
    <col min="12534" max="12534" width="33" customWidth="1"/>
    <col min="12790" max="12790" width="33" customWidth="1"/>
    <col min="13046" max="13046" width="33" customWidth="1"/>
    <col min="13302" max="13302" width="33" customWidth="1"/>
    <col min="13558" max="13558" width="33" customWidth="1"/>
    <col min="13814" max="13814" width="33" customWidth="1"/>
    <col min="14070" max="14070" width="33" customWidth="1"/>
    <col min="14326" max="14326" width="33" customWidth="1"/>
    <col min="14582" max="14582" width="33" customWidth="1"/>
    <col min="14838" max="14838" width="33" customWidth="1"/>
    <col min="15094" max="15094" width="33" customWidth="1"/>
    <col min="15350" max="15350" width="33" customWidth="1"/>
    <col min="15606" max="15606" width="33" customWidth="1"/>
    <col min="15862" max="15862" width="33" customWidth="1"/>
    <col min="16118" max="16118" width="33" customWidth="1"/>
  </cols>
  <sheetData>
    <row r="1" spans="1:8" x14ac:dyDescent="0.25">
      <c r="A1" s="377" t="s">
        <v>284</v>
      </c>
    </row>
    <row r="2" spans="1:8" x14ac:dyDescent="0.25">
      <c r="A2" s="477" t="s">
        <v>223</v>
      </c>
    </row>
    <row r="3" spans="1:8" x14ac:dyDescent="0.25">
      <c r="A3" s="381"/>
      <c r="B3" s="588" t="s">
        <v>224</v>
      </c>
      <c r="C3" s="589"/>
      <c r="D3" s="589"/>
      <c r="E3" s="589"/>
      <c r="F3" s="589"/>
      <c r="G3" s="590"/>
      <c r="H3" s="591" t="s">
        <v>51</v>
      </c>
    </row>
    <row r="4" spans="1:8" x14ac:dyDescent="0.25">
      <c r="A4" s="381"/>
      <c r="B4" s="588">
        <v>2017</v>
      </c>
      <c r="C4" s="589"/>
      <c r="D4" s="589"/>
      <c r="E4" s="588">
        <v>2018</v>
      </c>
      <c r="F4" s="589"/>
      <c r="G4" s="590"/>
      <c r="H4" s="592"/>
    </row>
    <row r="5" spans="1:8" ht="25.5" x14ac:dyDescent="0.25">
      <c r="A5" s="381"/>
      <c r="B5" s="20" t="s">
        <v>101</v>
      </c>
      <c r="C5" s="20" t="s">
        <v>98</v>
      </c>
      <c r="D5" s="20" t="s">
        <v>99</v>
      </c>
      <c r="E5" s="20" t="s">
        <v>100</v>
      </c>
      <c r="F5" s="20" t="s">
        <v>101</v>
      </c>
      <c r="G5" s="20" t="s">
        <v>98</v>
      </c>
      <c r="H5" s="593"/>
    </row>
    <row r="6" spans="1:8" x14ac:dyDescent="0.25">
      <c r="A6" s="478" t="s">
        <v>5</v>
      </c>
      <c r="B6" s="479" t="s">
        <v>225</v>
      </c>
      <c r="C6" s="479">
        <v>0</v>
      </c>
      <c r="D6" s="479">
        <v>0</v>
      </c>
      <c r="E6" s="479">
        <v>0</v>
      </c>
      <c r="F6" s="479">
        <v>0</v>
      </c>
      <c r="G6" s="479">
        <v>0</v>
      </c>
      <c r="H6" s="480" t="s">
        <v>225</v>
      </c>
    </row>
    <row r="7" spans="1:8" x14ac:dyDescent="0.25">
      <c r="A7" s="478" t="s">
        <v>7</v>
      </c>
      <c r="B7" s="479">
        <v>50</v>
      </c>
      <c r="C7" s="479">
        <v>10</v>
      </c>
      <c r="D7" s="479">
        <v>5</v>
      </c>
      <c r="E7" s="479" t="s">
        <v>225</v>
      </c>
      <c r="F7" s="479" t="s">
        <v>225</v>
      </c>
      <c r="G7" s="479" t="s">
        <v>225</v>
      </c>
      <c r="H7" s="480">
        <v>70</v>
      </c>
    </row>
    <row r="8" spans="1:8" x14ac:dyDescent="0.25">
      <c r="A8" s="478" t="s">
        <v>9</v>
      </c>
      <c r="B8" s="479">
        <v>0</v>
      </c>
      <c r="C8" s="479" t="s">
        <v>225</v>
      </c>
      <c r="D8" s="479">
        <v>0</v>
      </c>
      <c r="E8" s="479">
        <v>0</v>
      </c>
      <c r="F8" s="479">
        <v>0</v>
      </c>
      <c r="G8" s="479">
        <v>0</v>
      </c>
      <c r="H8" s="480" t="s">
        <v>225</v>
      </c>
    </row>
    <row r="9" spans="1:8" x14ac:dyDescent="0.25">
      <c r="A9" s="478" t="s">
        <v>13</v>
      </c>
      <c r="B9" s="479" t="s">
        <v>225</v>
      </c>
      <c r="C9" s="479" t="s">
        <v>225</v>
      </c>
      <c r="D9" s="479">
        <v>0</v>
      </c>
      <c r="E9" s="479">
        <v>0</v>
      </c>
      <c r="F9" s="479">
        <v>0</v>
      </c>
      <c r="G9" s="479">
        <v>0</v>
      </c>
      <c r="H9" s="480">
        <v>5</v>
      </c>
    </row>
    <row r="10" spans="1:8" x14ac:dyDescent="0.25">
      <c r="A10" s="478" t="s">
        <v>15</v>
      </c>
      <c r="B10" s="479">
        <v>0</v>
      </c>
      <c r="C10" s="479">
        <v>0</v>
      </c>
      <c r="D10" s="479">
        <v>0</v>
      </c>
      <c r="E10" s="479">
        <v>0</v>
      </c>
      <c r="F10" s="479">
        <v>0</v>
      </c>
      <c r="G10" s="479" t="s">
        <v>225</v>
      </c>
      <c r="H10" s="480" t="s">
        <v>225</v>
      </c>
    </row>
    <row r="11" spans="1:8" x14ac:dyDescent="0.25">
      <c r="A11" s="478" t="s">
        <v>19</v>
      </c>
      <c r="B11" s="479">
        <v>10</v>
      </c>
      <c r="C11" s="479" t="s">
        <v>225</v>
      </c>
      <c r="D11" s="479">
        <v>0</v>
      </c>
      <c r="E11" s="479" t="s">
        <v>225</v>
      </c>
      <c r="F11" s="479">
        <v>0</v>
      </c>
      <c r="G11" s="479">
        <v>0</v>
      </c>
      <c r="H11" s="480">
        <v>15</v>
      </c>
    </row>
    <row r="12" spans="1:8" ht="17.25" x14ac:dyDescent="0.25">
      <c r="A12" s="478" t="s">
        <v>285</v>
      </c>
      <c r="B12" s="479">
        <v>895</v>
      </c>
      <c r="C12" s="479">
        <v>755</v>
      </c>
      <c r="D12" s="479">
        <v>570</v>
      </c>
      <c r="E12" s="479">
        <v>870</v>
      </c>
      <c r="F12" s="479">
        <v>1445</v>
      </c>
      <c r="G12" s="479">
        <v>875</v>
      </c>
      <c r="H12" s="480">
        <v>5405</v>
      </c>
    </row>
    <row r="13" spans="1:8" x14ac:dyDescent="0.25">
      <c r="A13" s="481" t="s">
        <v>21</v>
      </c>
      <c r="B13" s="482">
        <v>5</v>
      </c>
      <c r="C13" s="482" t="s">
        <v>225</v>
      </c>
      <c r="D13" s="482" t="s">
        <v>225</v>
      </c>
      <c r="E13" s="482">
        <v>15</v>
      </c>
      <c r="F13" s="482">
        <v>25</v>
      </c>
      <c r="G13" s="482">
        <v>20</v>
      </c>
      <c r="H13" s="483">
        <v>70</v>
      </c>
    </row>
    <row r="14" spans="1:8" x14ac:dyDescent="0.25">
      <c r="A14" s="478" t="s">
        <v>23</v>
      </c>
      <c r="B14" s="479">
        <v>40</v>
      </c>
      <c r="C14" s="479">
        <v>5</v>
      </c>
      <c r="D14" s="479" t="s">
        <v>225</v>
      </c>
      <c r="E14" s="479">
        <v>0</v>
      </c>
      <c r="F14" s="479">
        <v>0</v>
      </c>
      <c r="G14" s="479">
        <v>0</v>
      </c>
      <c r="H14" s="480">
        <v>45</v>
      </c>
    </row>
    <row r="15" spans="1:8" x14ac:dyDescent="0.25">
      <c r="A15" s="478" t="s">
        <v>26</v>
      </c>
      <c r="B15" s="479">
        <v>10</v>
      </c>
      <c r="C15" s="479" t="s">
        <v>225</v>
      </c>
      <c r="D15" s="479">
        <v>0</v>
      </c>
      <c r="E15" s="479">
        <v>5</v>
      </c>
      <c r="F15" s="479">
        <v>20</v>
      </c>
      <c r="G15" s="479">
        <v>5</v>
      </c>
      <c r="H15" s="480">
        <v>40</v>
      </c>
    </row>
    <row r="16" spans="1:8" x14ac:dyDescent="0.25">
      <c r="A16" s="478" t="s">
        <v>27</v>
      </c>
      <c r="B16" s="479">
        <v>0</v>
      </c>
      <c r="C16" s="479" t="s">
        <v>225</v>
      </c>
      <c r="D16" s="479">
        <v>0</v>
      </c>
      <c r="E16" s="479">
        <v>0</v>
      </c>
      <c r="F16" s="479">
        <v>0</v>
      </c>
      <c r="G16" s="479">
        <v>0</v>
      </c>
      <c r="H16" s="480" t="s">
        <v>225</v>
      </c>
    </row>
    <row r="17" spans="1:8" x14ac:dyDescent="0.25">
      <c r="A17" s="478" t="s">
        <v>33</v>
      </c>
      <c r="B17" s="479">
        <v>5</v>
      </c>
      <c r="C17" s="479">
        <v>5</v>
      </c>
      <c r="D17" s="479" t="s">
        <v>225</v>
      </c>
      <c r="E17" s="479">
        <v>5</v>
      </c>
      <c r="F17" s="479">
        <v>10</v>
      </c>
      <c r="G17" s="479">
        <v>5</v>
      </c>
      <c r="H17" s="480">
        <v>30</v>
      </c>
    </row>
    <row r="18" spans="1:8" x14ac:dyDescent="0.25">
      <c r="A18" s="478" t="s">
        <v>34</v>
      </c>
      <c r="B18" s="479">
        <v>5</v>
      </c>
      <c r="C18" s="479">
        <v>0</v>
      </c>
      <c r="D18" s="479" t="s">
        <v>225</v>
      </c>
      <c r="E18" s="479">
        <v>5</v>
      </c>
      <c r="F18" s="479">
        <v>5</v>
      </c>
      <c r="G18" s="479" t="s">
        <v>225</v>
      </c>
      <c r="H18" s="480">
        <v>15</v>
      </c>
    </row>
    <row r="19" spans="1:8" x14ac:dyDescent="0.25">
      <c r="A19" s="478" t="s">
        <v>61</v>
      </c>
      <c r="B19" s="484">
        <v>1010</v>
      </c>
      <c r="C19" s="484">
        <v>785</v>
      </c>
      <c r="D19" s="484">
        <v>580</v>
      </c>
      <c r="E19" s="484">
        <v>905</v>
      </c>
      <c r="F19" s="484">
        <v>1500</v>
      </c>
      <c r="G19" s="484">
        <v>910</v>
      </c>
      <c r="H19" s="484">
        <v>5695</v>
      </c>
    </row>
    <row r="20" spans="1:8" x14ac:dyDescent="0.25">
      <c r="H20" s="377"/>
    </row>
    <row r="21" spans="1:8" x14ac:dyDescent="0.25">
      <c r="A21" t="s">
        <v>226</v>
      </c>
    </row>
    <row r="23" spans="1:8" ht="81.75" customHeight="1" x14ac:dyDescent="0.25">
      <c r="A23" s="598" t="s">
        <v>286</v>
      </c>
      <c r="B23" s="598"/>
      <c r="C23" s="598"/>
      <c r="D23" s="598"/>
      <c r="E23" s="598"/>
      <c r="F23" s="598"/>
      <c r="G23" s="598"/>
      <c r="H23" s="598"/>
    </row>
  </sheetData>
  <mergeCells count="5">
    <mergeCell ref="B3:G3"/>
    <mergeCell ref="H3:H5"/>
    <mergeCell ref="B4:D4"/>
    <mergeCell ref="E4:G4"/>
    <mergeCell ref="A23:H2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heetViews>
  <sheetFormatPr defaultColWidth="8.85546875" defaultRowHeight="15" x14ac:dyDescent="0.25"/>
  <cols>
    <col min="1" max="1" width="21.140625" customWidth="1"/>
    <col min="8" max="8" width="11.7109375" customWidth="1"/>
    <col min="233" max="233" width="21.140625" customWidth="1"/>
    <col min="238" max="238" width="11.7109375" customWidth="1"/>
    <col min="489" max="489" width="21.140625" customWidth="1"/>
    <col min="494" max="494" width="11.7109375" customWidth="1"/>
    <col min="745" max="745" width="21.140625" customWidth="1"/>
    <col min="750" max="750" width="11.7109375" customWidth="1"/>
    <col min="1001" max="1001" width="21.140625" customWidth="1"/>
    <col min="1006" max="1006" width="11.7109375" customWidth="1"/>
    <col min="1257" max="1257" width="21.140625" customWidth="1"/>
    <col min="1262" max="1262" width="11.7109375" customWidth="1"/>
    <col min="1513" max="1513" width="21.140625" customWidth="1"/>
    <col min="1518" max="1518" width="11.7109375" customWidth="1"/>
    <col min="1769" max="1769" width="21.140625" customWidth="1"/>
    <col min="1774" max="1774" width="11.7109375" customWidth="1"/>
    <col min="2025" max="2025" width="21.140625" customWidth="1"/>
    <col min="2030" max="2030" width="11.7109375" customWidth="1"/>
    <col min="2281" max="2281" width="21.140625" customWidth="1"/>
    <col min="2286" max="2286" width="11.7109375" customWidth="1"/>
    <col min="2537" max="2537" width="21.140625" customWidth="1"/>
    <col min="2542" max="2542" width="11.7109375" customWidth="1"/>
    <col min="2793" max="2793" width="21.140625" customWidth="1"/>
    <col min="2798" max="2798" width="11.7109375" customWidth="1"/>
    <col min="3049" max="3049" width="21.140625" customWidth="1"/>
    <col min="3054" max="3054" width="11.7109375" customWidth="1"/>
    <col min="3305" max="3305" width="21.140625" customWidth="1"/>
    <col min="3310" max="3310" width="11.7109375" customWidth="1"/>
    <col min="3561" max="3561" width="21.140625" customWidth="1"/>
    <col min="3566" max="3566" width="11.7109375" customWidth="1"/>
    <col min="3817" max="3817" width="21.140625" customWidth="1"/>
    <col min="3822" max="3822" width="11.7109375" customWidth="1"/>
    <col min="4073" max="4073" width="21.140625" customWidth="1"/>
    <col min="4078" max="4078" width="11.7109375" customWidth="1"/>
    <col min="4329" max="4329" width="21.140625" customWidth="1"/>
    <col min="4334" max="4334" width="11.7109375" customWidth="1"/>
    <col min="4585" max="4585" width="21.140625" customWidth="1"/>
    <col min="4590" max="4590" width="11.7109375" customWidth="1"/>
    <col min="4841" max="4841" width="21.140625" customWidth="1"/>
    <col min="4846" max="4846" width="11.7109375" customWidth="1"/>
    <col min="5097" max="5097" width="21.140625" customWidth="1"/>
    <col min="5102" max="5102" width="11.7109375" customWidth="1"/>
    <col min="5353" max="5353" width="21.140625" customWidth="1"/>
    <col min="5358" max="5358" width="11.7109375" customWidth="1"/>
    <col min="5609" max="5609" width="21.140625" customWidth="1"/>
    <col min="5614" max="5614" width="11.7109375" customWidth="1"/>
    <col min="5865" max="5865" width="21.140625" customWidth="1"/>
    <col min="5870" max="5870" width="11.7109375" customWidth="1"/>
    <col min="6121" max="6121" width="21.140625" customWidth="1"/>
    <col min="6126" max="6126" width="11.7109375" customWidth="1"/>
    <col min="6377" max="6377" width="21.140625" customWidth="1"/>
    <col min="6382" max="6382" width="11.7109375" customWidth="1"/>
    <col min="6633" max="6633" width="21.140625" customWidth="1"/>
    <col min="6638" max="6638" width="11.7109375" customWidth="1"/>
    <col min="6889" max="6889" width="21.140625" customWidth="1"/>
    <col min="6894" max="6894" width="11.7109375" customWidth="1"/>
    <col min="7145" max="7145" width="21.140625" customWidth="1"/>
    <col min="7150" max="7150" width="11.7109375" customWidth="1"/>
    <col min="7401" max="7401" width="21.140625" customWidth="1"/>
    <col min="7406" max="7406" width="11.7109375" customWidth="1"/>
    <col min="7657" max="7657" width="21.140625" customWidth="1"/>
    <col min="7662" max="7662" width="11.7109375" customWidth="1"/>
    <col min="7913" max="7913" width="21.140625" customWidth="1"/>
    <col min="7918" max="7918" width="11.7109375" customWidth="1"/>
    <col min="8169" max="8169" width="21.140625" customWidth="1"/>
    <col min="8174" max="8174" width="11.7109375" customWidth="1"/>
    <col min="8425" max="8425" width="21.140625" customWidth="1"/>
    <col min="8430" max="8430" width="11.7109375" customWidth="1"/>
    <col min="8681" max="8681" width="21.140625" customWidth="1"/>
    <col min="8686" max="8686" width="11.7109375" customWidth="1"/>
    <col min="8937" max="8937" width="21.140625" customWidth="1"/>
    <col min="8942" max="8942" width="11.7109375" customWidth="1"/>
    <col min="9193" max="9193" width="21.140625" customWidth="1"/>
    <col min="9198" max="9198" width="11.7109375" customWidth="1"/>
    <col min="9449" max="9449" width="21.140625" customWidth="1"/>
    <col min="9454" max="9454" width="11.7109375" customWidth="1"/>
    <col min="9705" max="9705" width="21.140625" customWidth="1"/>
    <col min="9710" max="9710" width="11.7109375" customWidth="1"/>
    <col min="9961" max="9961" width="21.140625" customWidth="1"/>
    <col min="9966" max="9966" width="11.7109375" customWidth="1"/>
    <col min="10217" max="10217" width="21.140625" customWidth="1"/>
    <col min="10222" max="10222" width="11.7109375" customWidth="1"/>
    <col min="10473" max="10473" width="21.140625" customWidth="1"/>
    <col min="10478" max="10478" width="11.7109375" customWidth="1"/>
    <col min="10729" max="10729" width="21.140625" customWidth="1"/>
    <col min="10734" max="10734" width="11.7109375" customWidth="1"/>
    <col min="10985" max="10985" width="21.140625" customWidth="1"/>
    <col min="10990" max="10990" width="11.7109375" customWidth="1"/>
    <col min="11241" max="11241" width="21.140625" customWidth="1"/>
    <col min="11246" max="11246" width="11.7109375" customWidth="1"/>
    <col min="11497" max="11497" width="21.140625" customWidth="1"/>
    <col min="11502" max="11502" width="11.7109375" customWidth="1"/>
    <col min="11753" max="11753" width="21.140625" customWidth="1"/>
    <col min="11758" max="11758" width="11.7109375" customWidth="1"/>
    <col min="12009" max="12009" width="21.140625" customWidth="1"/>
    <col min="12014" max="12014" width="11.7109375" customWidth="1"/>
    <col min="12265" max="12265" width="21.140625" customWidth="1"/>
    <col min="12270" max="12270" width="11.7109375" customWidth="1"/>
    <col min="12521" max="12521" width="21.140625" customWidth="1"/>
    <col min="12526" max="12526" width="11.7109375" customWidth="1"/>
    <col min="12777" max="12777" width="21.140625" customWidth="1"/>
    <col min="12782" max="12782" width="11.7109375" customWidth="1"/>
    <col min="13033" max="13033" width="21.140625" customWidth="1"/>
    <col min="13038" max="13038" width="11.7109375" customWidth="1"/>
    <col min="13289" max="13289" width="21.140625" customWidth="1"/>
    <col min="13294" max="13294" width="11.7109375" customWidth="1"/>
    <col min="13545" max="13545" width="21.140625" customWidth="1"/>
    <col min="13550" max="13550" width="11.7109375" customWidth="1"/>
    <col min="13801" max="13801" width="21.140625" customWidth="1"/>
    <col min="13806" max="13806" width="11.7109375" customWidth="1"/>
    <col min="14057" max="14057" width="21.140625" customWidth="1"/>
    <col min="14062" max="14062" width="11.7109375" customWidth="1"/>
    <col min="14313" max="14313" width="21.140625" customWidth="1"/>
    <col min="14318" max="14318" width="11.7109375" customWidth="1"/>
    <col min="14569" max="14569" width="21.140625" customWidth="1"/>
    <col min="14574" max="14574" width="11.7109375" customWidth="1"/>
    <col min="14825" max="14825" width="21.140625" customWidth="1"/>
    <col min="14830" max="14830" width="11.7109375" customWidth="1"/>
    <col min="15081" max="15081" width="21.140625" customWidth="1"/>
    <col min="15086" max="15086" width="11.7109375" customWidth="1"/>
    <col min="15337" max="15337" width="21.140625" customWidth="1"/>
    <col min="15342" max="15342" width="11.7109375" customWidth="1"/>
    <col min="15593" max="15593" width="21.140625" customWidth="1"/>
    <col min="15598" max="15598" width="11.7109375" customWidth="1"/>
    <col min="15849" max="15849" width="21.140625" customWidth="1"/>
    <col min="15854" max="15854" width="11.7109375" customWidth="1"/>
    <col min="16105" max="16105" width="21.140625" customWidth="1"/>
    <col min="16110" max="16110" width="11.7109375" customWidth="1"/>
  </cols>
  <sheetData>
    <row r="1" spans="1:9" x14ac:dyDescent="0.25">
      <c r="A1" s="377" t="s">
        <v>283</v>
      </c>
    </row>
    <row r="2" spans="1:9" x14ac:dyDescent="0.25">
      <c r="A2" s="477" t="s">
        <v>227</v>
      </c>
    </row>
    <row r="3" spans="1:9" ht="15.75" customHeight="1" x14ac:dyDescent="0.25">
      <c r="A3" s="478"/>
      <c r="B3" s="588" t="s">
        <v>228</v>
      </c>
      <c r="C3" s="589"/>
      <c r="D3" s="589"/>
      <c r="E3" s="589"/>
      <c r="F3" s="589"/>
      <c r="G3" s="590"/>
      <c r="H3" s="594" t="s">
        <v>51</v>
      </c>
    </row>
    <row r="4" spans="1:9" ht="15.75" customHeight="1" x14ac:dyDescent="0.25">
      <c r="A4" s="478"/>
      <c r="B4" s="588">
        <v>2017</v>
      </c>
      <c r="C4" s="589"/>
      <c r="D4" s="589"/>
      <c r="E4" s="588">
        <v>2018</v>
      </c>
      <c r="F4" s="589"/>
      <c r="G4" s="590"/>
      <c r="H4" s="595"/>
    </row>
    <row r="5" spans="1:9" ht="25.5" x14ac:dyDescent="0.25">
      <c r="A5" s="478"/>
      <c r="B5" s="20" t="s">
        <v>101</v>
      </c>
      <c r="C5" s="20" t="s">
        <v>98</v>
      </c>
      <c r="D5" s="20" t="s">
        <v>99</v>
      </c>
      <c r="E5" s="20" t="s">
        <v>100</v>
      </c>
      <c r="F5" s="20" t="s">
        <v>101</v>
      </c>
      <c r="G5" s="20" t="s">
        <v>98</v>
      </c>
      <c r="H5" s="596"/>
    </row>
    <row r="6" spans="1:9" x14ac:dyDescent="0.25">
      <c r="A6" s="478" t="s">
        <v>5</v>
      </c>
      <c r="B6" s="479">
        <v>5</v>
      </c>
      <c r="C6" s="479">
        <v>0</v>
      </c>
      <c r="D6" s="479">
        <v>0</v>
      </c>
      <c r="E6" s="479">
        <v>0</v>
      </c>
      <c r="F6" s="479">
        <v>0</v>
      </c>
      <c r="G6" s="479">
        <v>0</v>
      </c>
      <c r="H6" s="480">
        <v>5</v>
      </c>
    </row>
    <row r="7" spans="1:9" x14ac:dyDescent="0.25">
      <c r="A7" s="478" t="s">
        <v>9</v>
      </c>
      <c r="B7" s="479">
        <v>0</v>
      </c>
      <c r="C7" s="479">
        <v>0</v>
      </c>
      <c r="D7" s="479" t="s">
        <v>225</v>
      </c>
      <c r="E7" s="479">
        <v>0</v>
      </c>
      <c r="F7" s="479">
        <v>0</v>
      </c>
      <c r="G7" s="479" t="s">
        <v>225</v>
      </c>
      <c r="H7" s="480" t="s">
        <v>225</v>
      </c>
    </row>
    <row r="8" spans="1:9" x14ac:dyDescent="0.25">
      <c r="A8" s="478" t="s">
        <v>13</v>
      </c>
      <c r="B8" s="479">
        <v>10</v>
      </c>
      <c r="C8" s="479">
        <v>0</v>
      </c>
      <c r="D8" s="479">
        <v>10</v>
      </c>
      <c r="E8" s="479">
        <v>5</v>
      </c>
      <c r="F8" s="479" t="s">
        <v>225</v>
      </c>
      <c r="G8" s="479">
        <v>0</v>
      </c>
      <c r="H8" s="480">
        <v>20</v>
      </c>
    </row>
    <row r="9" spans="1:9" x14ac:dyDescent="0.25">
      <c r="A9" s="478" t="s">
        <v>16</v>
      </c>
      <c r="B9" s="479">
        <v>60</v>
      </c>
      <c r="C9" s="479">
        <v>75</v>
      </c>
      <c r="D9" s="479">
        <v>75</v>
      </c>
      <c r="E9" s="479">
        <v>65</v>
      </c>
      <c r="F9" s="479">
        <v>165</v>
      </c>
      <c r="G9" s="479">
        <v>95</v>
      </c>
      <c r="H9" s="480">
        <v>540</v>
      </c>
    </row>
    <row r="10" spans="1:9" x14ac:dyDescent="0.25">
      <c r="A10" s="478" t="s">
        <v>19</v>
      </c>
      <c r="B10" s="479" t="s">
        <v>225</v>
      </c>
      <c r="C10" s="479" t="s">
        <v>225</v>
      </c>
      <c r="D10" s="479">
        <v>0</v>
      </c>
      <c r="E10" s="479" t="s">
        <v>225</v>
      </c>
      <c r="F10" s="479" t="s">
        <v>225</v>
      </c>
      <c r="G10" s="479">
        <v>0</v>
      </c>
      <c r="H10" s="480">
        <v>5</v>
      </c>
    </row>
    <row r="11" spans="1:9" x14ac:dyDescent="0.25">
      <c r="A11" s="478" t="s">
        <v>20</v>
      </c>
      <c r="B11" s="479" t="s">
        <v>225</v>
      </c>
      <c r="C11" s="479" t="s">
        <v>225</v>
      </c>
      <c r="D11" s="479" t="s">
        <v>225</v>
      </c>
      <c r="E11" s="479" t="s">
        <v>225</v>
      </c>
      <c r="F11" s="479" t="s">
        <v>225</v>
      </c>
      <c r="G11" s="479" t="s">
        <v>225</v>
      </c>
      <c r="H11" s="480">
        <v>10</v>
      </c>
    </row>
    <row r="12" spans="1:9" x14ac:dyDescent="0.25">
      <c r="A12" s="481" t="s">
        <v>21</v>
      </c>
      <c r="B12" s="482" t="s">
        <v>225</v>
      </c>
      <c r="C12" s="482">
        <v>0</v>
      </c>
      <c r="D12" s="482" t="s">
        <v>225</v>
      </c>
      <c r="E12" s="482">
        <v>5</v>
      </c>
      <c r="F12" s="482">
        <v>10</v>
      </c>
      <c r="G12" s="482">
        <v>5</v>
      </c>
      <c r="H12" s="483">
        <v>25</v>
      </c>
    </row>
    <row r="13" spans="1:9" x14ac:dyDescent="0.25">
      <c r="A13" s="478" t="s">
        <v>23</v>
      </c>
      <c r="B13" s="479" t="s">
        <v>225</v>
      </c>
      <c r="C13" s="479">
        <v>0</v>
      </c>
      <c r="D13" s="479" t="s">
        <v>225</v>
      </c>
      <c r="E13" s="479" t="s">
        <v>225</v>
      </c>
      <c r="F13" s="479">
        <v>5</v>
      </c>
      <c r="G13" s="479">
        <v>5</v>
      </c>
      <c r="H13" s="480">
        <v>15</v>
      </c>
    </row>
    <row r="14" spans="1:9" x14ac:dyDescent="0.25">
      <c r="A14" s="478" t="s">
        <v>34</v>
      </c>
      <c r="B14" s="479">
        <v>0</v>
      </c>
      <c r="C14" s="479" t="s">
        <v>225</v>
      </c>
      <c r="D14" s="479">
        <v>0</v>
      </c>
      <c r="E14" s="479" t="s">
        <v>225</v>
      </c>
      <c r="F14" s="479" t="s">
        <v>225</v>
      </c>
      <c r="G14" s="479" t="s">
        <v>225</v>
      </c>
      <c r="H14" s="480">
        <v>10</v>
      </c>
    </row>
    <row r="15" spans="1:9" x14ac:dyDescent="0.25">
      <c r="A15" s="478" t="s">
        <v>36</v>
      </c>
      <c r="B15" s="479">
        <v>5</v>
      </c>
      <c r="C15" s="479" t="s">
        <v>225</v>
      </c>
      <c r="D15" s="479">
        <v>40</v>
      </c>
      <c r="E15" s="479">
        <v>20</v>
      </c>
      <c r="F15" s="479">
        <v>10</v>
      </c>
      <c r="G15" s="479">
        <v>40</v>
      </c>
      <c r="H15" s="480">
        <v>120</v>
      </c>
    </row>
    <row r="16" spans="1:9" x14ac:dyDescent="0.25">
      <c r="A16" s="485" t="s">
        <v>61</v>
      </c>
      <c r="B16" s="478">
        <v>80</v>
      </c>
      <c r="C16" s="478">
        <v>85</v>
      </c>
      <c r="D16" s="478">
        <v>130</v>
      </c>
      <c r="E16" s="478">
        <v>105</v>
      </c>
      <c r="F16" s="478">
        <v>195</v>
      </c>
      <c r="G16" s="478">
        <v>150</v>
      </c>
      <c r="H16" s="478">
        <v>750</v>
      </c>
      <c r="I16" s="377"/>
    </row>
    <row r="18" spans="1:1" x14ac:dyDescent="0.25">
      <c r="A18" t="s">
        <v>226</v>
      </c>
    </row>
  </sheetData>
  <mergeCells count="4">
    <mergeCell ref="B3:G3"/>
    <mergeCell ref="H3:H5"/>
    <mergeCell ref="E4:G4"/>
    <mergeCell ref="B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workbookViewId="0">
      <selection activeCell="U10" sqref="U10"/>
    </sheetView>
  </sheetViews>
  <sheetFormatPr defaultRowHeight="15" x14ac:dyDescent="0.25"/>
  <cols>
    <col min="1" max="1" width="1.85546875" customWidth="1"/>
    <col min="2" max="2" width="49" customWidth="1"/>
    <col min="3" max="3" width="8.140625" style="21" customWidth="1"/>
    <col min="4" max="4" width="8.7109375" style="21" customWidth="1"/>
    <col min="5" max="7" width="8.7109375" customWidth="1"/>
    <col min="8" max="8" width="8.7109375" style="21" customWidth="1"/>
    <col min="9" max="10" width="8.7109375" style="9" customWidth="1"/>
    <col min="11" max="11" width="8.7109375" customWidth="1"/>
    <col min="12" max="12" width="2.140625" customWidth="1"/>
    <col min="14" max="14" width="9.5703125" customWidth="1"/>
    <col min="15" max="15" width="9.140625" customWidth="1"/>
    <col min="16" max="16" width="11" customWidth="1"/>
    <col min="17" max="17" width="2.85546875" customWidth="1"/>
    <col min="18" max="18" width="9.140625" customWidth="1"/>
    <col min="257" max="257" width="1.85546875" customWidth="1"/>
    <col min="258" max="258" width="49" customWidth="1"/>
    <col min="259" max="259" width="8.140625" customWidth="1"/>
    <col min="260" max="267" width="8.7109375" customWidth="1"/>
    <col min="268" max="268" width="2.140625" customWidth="1"/>
    <col min="270" max="270" width="9.5703125" customWidth="1"/>
    <col min="271" max="271" width="9.140625" customWidth="1"/>
    <col min="272" max="272" width="11" customWidth="1"/>
    <col min="273" max="273" width="2.85546875" customWidth="1"/>
    <col min="274" max="274" width="9.140625" customWidth="1"/>
    <col min="513" max="513" width="1.85546875" customWidth="1"/>
    <col min="514" max="514" width="49" customWidth="1"/>
    <col min="515" max="515" width="8.140625" customWidth="1"/>
    <col min="516" max="523" width="8.7109375" customWidth="1"/>
    <col min="524" max="524" width="2.140625" customWidth="1"/>
    <col min="526" max="526" width="9.5703125" customWidth="1"/>
    <col min="527" max="527" width="9.140625" customWidth="1"/>
    <col min="528" max="528" width="11" customWidth="1"/>
    <col min="529" max="529" width="2.85546875" customWidth="1"/>
    <col min="530" max="530" width="9.140625" customWidth="1"/>
    <col min="769" max="769" width="1.85546875" customWidth="1"/>
    <col min="770" max="770" width="49" customWidth="1"/>
    <col min="771" max="771" width="8.140625" customWidth="1"/>
    <col min="772" max="779" width="8.7109375" customWidth="1"/>
    <col min="780" max="780" width="2.140625" customWidth="1"/>
    <col min="782" max="782" width="9.5703125" customWidth="1"/>
    <col min="783" max="783" width="9.140625" customWidth="1"/>
    <col min="784" max="784" width="11" customWidth="1"/>
    <col min="785" max="785" width="2.85546875" customWidth="1"/>
    <col min="786" max="786" width="9.140625" customWidth="1"/>
    <col min="1025" max="1025" width="1.85546875" customWidth="1"/>
    <col min="1026" max="1026" width="49" customWidth="1"/>
    <col min="1027" max="1027" width="8.140625" customWidth="1"/>
    <col min="1028" max="1035" width="8.7109375" customWidth="1"/>
    <col min="1036" max="1036" width="2.140625" customWidth="1"/>
    <col min="1038" max="1038" width="9.5703125" customWidth="1"/>
    <col min="1039" max="1039" width="9.140625" customWidth="1"/>
    <col min="1040" max="1040" width="11" customWidth="1"/>
    <col min="1041" max="1041" width="2.85546875" customWidth="1"/>
    <col min="1042" max="1042" width="9.140625" customWidth="1"/>
    <col min="1281" max="1281" width="1.85546875" customWidth="1"/>
    <col min="1282" max="1282" width="49" customWidth="1"/>
    <col min="1283" max="1283" width="8.140625" customWidth="1"/>
    <col min="1284" max="1291" width="8.7109375" customWidth="1"/>
    <col min="1292" max="1292" width="2.140625" customWidth="1"/>
    <col min="1294" max="1294" width="9.5703125" customWidth="1"/>
    <col min="1295" max="1295" width="9.140625" customWidth="1"/>
    <col min="1296" max="1296" width="11" customWidth="1"/>
    <col min="1297" max="1297" width="2.85546875" customWidth="1"/>
    <col min="1298" max="1298" width="9.140625" customWidth="1"/>
    <col min="1537" max="1537" width="1.85546875" customWidth="1"/>
    <col min="1538" max="1538" width="49" customWidth="1"/>
    <col min="1539" max="1539" width="8.140625" customWidth="1"/>
    <col min="1540" max="1547" width="8.7109375" customWidth="1"/>
    <col min="1548" max="1548" width="2.140625" customWidth="1"/>
    <col min="1550" max="1550" width="9.5703125" customWidth="1"/>
    <col min="1551" max="1551" width="9.140625" customWidth="1"/>
    <col min="1552" max="1552" width="11" customWidth="1"/>
    <col min="1553" max="1553" width="2.85546875" customWidth="1"/>
    <col min="1554" max="1554" width="9.140625" customWidth="1"/>
    <col min="1793" max="1793" width="1.85546875" customWidth="1"/>
    <col min="1794" max="1794" width="49" customWidth="1"/>
    <col min="1795" max="1795" width="8.140625" customWidth="1"/>
    <col min="1796" max="1803" width="8.7109375" customWidth="1"/>
    <col min="1804" max="1804" width="2.140625" customWidth="1"/>
    <col min="1806" max="1806" width="9.5703125" customWidth="1"/>
    <col min="1807" max="1807" width="9.140625" customWidth="1"/>
    <col min="1808" max="1808" width="11" customWidth="1"/>
    <col min="1809" max="1809" width="2.85546875" customWidth="1"/>
    <col min="1810" max="1810" width="9.140625" customWidth="1"/>
    <col min="2049" max="2049" width="1.85546875" customWidth="1"/>
    <col min="2050" max="2050" width="49" customWidth="1"/>
    <col min="2051" max="2051" width="8.140625" customWidth="1"/>
    <col min="2052" max="2059" width="8.7109375" customWidth="1"/>
    <col min="2060" max="2060" width="2.140625" customWidth="1"/>
    <col min="2062" max="2062" width="9.5703125" customWidth="1"/>
    <col min="2063" max="2063" width="9.140625" customWidth="1"/>
    <col min="2064" max="2064" width="11" customWidth="1"/>
    <col min="2065" max="2065" width="2.85546875" customWidth="1"/>
    <col min="2066" max="2066" width="9.140625" customWidth="1"/>
    <col min="2305" max="2305" width="1.85546875" customWidth="1"/>
    <col min="2306" max="2306" width="49" customWidth="1"/>
    <col min="2307" max="2307" width="8.140625" customWidth="1"/>
    <col min="2308" max="2315" width="8.7109375" customWidth="1"/>
    <col min="2316" max="2316" width="2.140625" customWidth="1"/>
    <col min="2318" max="2318" width="9.5703125" customWidth="1"/>
    <col min="2319" max="2319" width="9.140625" customWidth="1"/>
    <col min="2320" max="2320" width="11" customWidth="1"/>
    <col min="2321" max="2321" width="2.85546875" customWidth="1"/>
    <col min="2322" max="2322" width="9.140625" customWidth="1"/>
    <col min="2561" max="2561" width="1.85546875" customWidth="1"/>
    <col min="2562" max="2562" width="49" customWidth="1"/>
    <col min="2563" max="2563" width="8.140625" customWidth="1"/>
    <col min="2564" max="2571" width="8.7109375" customWidth="1"/>
    <col min="2572" max="2572" width="2.140625" customWidth="1"/>
    <col min="2574" max="2574" width="9.5703125" customWidth="1"/>
    <col min="2575" max="2575" width="9.140625" customWidth="1"/>
    <col min="2576" max="2576" width="11" customWidth="1"/>
    <col min="2577" max="2577" width="2.85546875" customWidth="1"/>
    <col min="2578" max="2578" width="9.140625" customWidth="1"/>
    <col min="2817" max="2817" width="1.85546875" customWidth="1"/>
    <col min="2818" max="2818" width="49" customWidth="1"/>
    <col min="2819" max="2819" width="8.140625" customWidth="1"/>
    <col min="2820" max="2827" width="8.7109375" customWidth="1"/>
    <col min="2828" max="2828" width="2.140625" customWidth="1"/>
    <col min="2830" max="2830" width="9.5703125" customWidth="1"/>
    <col min="2831" max="2831" width="9.140625" customWidth="1"/>
    <col min="2832" max="2832" width="11" customWidth="1"/>
    <col min="2833" max="2833" width="2.85546875" customWidth="1"/>
    <col min="2834" max="2834" width="9.140625" customWidth="1"/>
    <col min="3073" max="3073" width="1.85546875" customWidth="1"/>
    <col min="3074" max="3074" width="49" customWidth="1"/>
    <col min="3075" max="3075" width="8.140625" customWidth="1"/>
    <col min="3076" max="3083" width="8.7109375" customWidth="1"/>
    <col min="3084" max="3084" width="2.140625" customWidth="1"/>
    <col min="3086" max="3086" width="9.5703125" customWidth="1"/>
    <col min="3087" max="3087" width="9.140625" customWidth="1"/>
    <col min="3088" max="3088" width="11" customWidth="1"/>
    <col min="3089" max="3089" width="2.85546875" customWidth="1"/>
    <col min="3090" max="3090" width="9.140625" customWidth="1"/>
    <col min="3329" max="3329" width="1.85546875" customWidth="1"/>
    <col min="3330" max="3330" width="49" customWidth="1"/>
    <col min="3331" max="3331" width="8.140625" customWidth="1"/>
    <col min="3332" max="3339" width="8.7109375" customWidth="1"/>
    <col min="3340" max="3340" width="2.140625" customWidth="1"/>
    <col min="3342" max="3342" width="9.5703125" customWidth="1"/>
    <col min="3343" max="3343" width="9.140625" customWidth="1"/>
    <col min="3344" max="3344" width="11" customWidth="1"/>
    <col min="3345" max="3345" width="2.85546875" customWidth="1"/>
    <col min="3346" max="3346" width="9.140625" customWidth="1"/>
    <col min="3585" max="3585" width="1.85546875" customWidth="1"/>
    <col min="3586" max="3586" width="49" customWidth="1"/>
    <col min="3587" max="3587" width="8.140625" customWidth="1"/>
    <col min="3588" max="3595" width="8.7109375" customWidth="1"/>
    <col min="3596" max="3596" width="2.140625" customWidth="1"/>
    <col min="3598" max="3598" width="9.5703125" customWidth="1"/>
    <col min="3599" max="3599" width="9.140625" customWidth="1"/>
    <col min="3600" max="3600" width="11" customWidth="1"/>
    <col min="3601" max="3601" width="2.85546875" customWidth="1"/>
    <col min="3602" max="3602" width="9.140625" customWidth="1"/>
    <col min="3841" max="3841" width="1.85546875" customWidth="1"/>
    <col min="3842" max="3842" width="49" customWidth="1"/>
    <col min="3843" max="3843" width="8.140625" customWidth="1"/>
    <col min="3844" max="3851" width="8.7109375" customWidth="1"/>
    <col min="3852" max="3852" width="2.140625" customWidth="1"/>
    <col min="3854" max="3854" width="9.5703125" customWidth="1"/>
    <col min="3855" max="3855" width="9.140625" customWidth="1"/>
    <col min="3856" max="3856" width="11" customWidth="1"/>
    <col min="3857" max="3857" width="2.85546875" customWidth="1"/>
    <col min="3858" max="3858" width="9.140625" customWidth="1"/>
    <col min="4097" max="4097" width="1.85546875" customWidth="1"/>
    <col min="4098" max="4098" width="49" customWidth="1"/>
    <col min="4099" max="4099" width="8.140625" customWidth="1"/>
    <col min="4100" max="4107" width="8.7109375" customWidth="1"/>
    <col min="4108" max="4108" width="2.140625" customWidth="1"/>
    <col min="4110" max="4110" width="9.5703125" customWidth="1"/>
    <col min="4111" max="4111" width="9.140625" customWidth="1"/>
    <col min="4112" max="4112" width="11" customWidth="1"/>
    <col min="4113" max="4113" width="2.85546875" customWidth="1"/>
    <col min="4114" max="4114" width="9.140625" customWidth="1"/>
    <col min="4353" max="4353" width="1.85546875" customWidth="1"/>
    <col min="4354" max="4354" width="49" customWidth="1"/>
    <col min="4355" max="4355" width="8.140625" customWidth="1"/>
    <col min="4356" max="4363" width="8.7109375" customWidth="1"/>
    <col min="4364" max="4364" width="2.140625" customWidth="1"/>
    <col min="4366" max="4366" width="9.5703125" customWidth="1"/>
    <col min="4367" max="4367" width="9.140625" customWidth="1"/>
    <col min="4368" max="4368" width="11" customWidth="1"/>
    <col min="4369" max="4369" width="2.85546875" customWidth="1"/>
    <col min="4370" max="4370" width="9.140625" customWidth="1"/>
    <col min="4609" max="4609" width="1.85546875" customWidth="1"/>
    <col min="4610" max="4610" width="49" customWidth="1"/>
    <col min="4611" max="4611" width="8.140625" customWidth="1"/>
    <col min="4612" max="4619" width="8.7109375" customWidth="1"/>
    <col min="4620" max="4620" width="2.140625" customWidth="1"/>
    <col min="4622" max="4622" width="9.5703125" customWidth="1"/>
    <col min="4623" max="4623" width="9.140625" customWidth="1"/>
    <col min="4624" max="4624" width="11" customWidth="1"/>
    <col min="4625" max="4625" width="2.85546875" customWidth="1"/>
    <col min="4626" max="4626" width="9.140625" customWidth="1"/>
    <col min="4865" max="4865" width="1.85546875" customWidth="1"/>
    <col min="4866" max="4866" width="49" customWidth="1"/>
    <col min="4867" max="4867" width="8.140625" customWidth="1"/>
    <col min="4868" max="4875" width="8.7109375" customWidth="1"/>
    <col min="4876" max="4876" width="2.140625" customWidth="1"/>
    <col min="4878" max="4878" width="9.5703125" customWidth="1"/>
    <col min="4879" max="4879" width="9.140625" customWidth="1"/>
    <col min="4880" max="4880" width="11" customWidth="1"/>
    <col min="4881" max="4881" width="2.85546875" customWidth="1"/>
    <col min="4882" max="4882" width="9.140625" customWidth="1"/>
    <col min="5121" max="5121" width="1.85546875" customWidth="1"/>
    <col min="5122" max="5122" width="49" customWidth="1"/>
    <col min="5123" max="5123" width="8.140625" customWidth="1"/>
    <col min="5124" max="5131" width="8.7109375" customWidth="1"/>
    <col min="5132" max="5132" width="2.140625" customWidth="1"/>
    <col min="5134" max="5134" width="9.5703125" customWidth="1"/>
    <col min="5135" max="5135" width="9.140625" customWidth="1"/>
    <col min="5136" max="5136" width="11" customWidth="1"/>
    <col min="5137" max="5137" width="2.85546875" customWidth="1"/>
    <col min="5138" max="5138" width="9.140625" customWidth="1"/>
    <col min="5377" max="5377" width="1.85546875" customWidth="1"/>
    <col min="5378" max="5378" width="49" customWidth="1"/>
    <col min="5379" max="5379" width="8.140625" customWidth="1"/>
    <col min="5380" max="5387" width="8.7109375" customWidth="1"/>
    <col min="5388" max="5388" width="2.140625" customWidth="1"/>
    <col min="5390" max="5390" width="9.5703125" customWidth="1"/>
    <col min="5391" max="5391" width="9.140625" customWidth="1"/>
    <col min="5392" max="5392" width="11" customWidth="1"/>
    <col min="5393" max="5393" width="2.85546875" customWidth="1"/>
    <col min="5394" max="5394" width="9.140625" customWidth="1"/>
    <col min="5633" max="5633" width="1.85546875" customWidth="1"/>
    <col min="5634" max="5634" width="49" customWidth="1"/>
    <col min="5635" max="5635" width="8.140625" customWidth="1"/>
    <col min="5636" max="5643" width="8.7109375" customWidth="1"/>
    <col min="5644" max="5644" width="2.140625" customWidth="1"/>
    <col min="5646" max="5646" width="9.5703125" customWidth="1"/>
    <col min="5647" max="5647" width="9.140625" customWidth="1"/>
    <col min="5648" max="5648" width="11" customWidth="1"/>
    <col min="5649" max="5649" width="2.85546875" customWidth="1"/>
    <col min="5650" max="5650" width="9.140625" customWidth="1"/>
    <col min="5889" max="5889" width="1.85546875" customWidth="1"/>
    <col min="5890" max="5890" width="49" customWidth="1"/>
    <col min="5891" max="5891" width="8.140625" customWidth="1"/>
    <col min="5892" max="5899" width="8.7109375" customWidth="1"/>
    <col min="5900" max="5900" width="2.140625" customWidth="1"/>
    <col min="5902" max="5902" width="9.5703125" customWidth="1"/>
    <col min="5903" max="5903" width="9.140625" customWidth="1"/>
    <col min="5904" max="5904" width="11" customWidth="1"/>
    <col min="5905" max="5905" width="2.85546875" customWidth="1"/>
    <col min="5906" max="5906" width="9.140625" customWidth="1"/>
    <col min="6145" max="6145" width="1.85546875" customWidth="1"/>
    <col min="6146" max="6146" width="49" customWidth="1"/>
    <col min="6147" max="6147" width="8.140625" customWidth="1"/>
    <col min="6148" max="6155" width="8.7109375" customWidth="1"/>
    <col min="6156" max="6156" width="2.140625" customWidth="1"/>
    <col min="6158" max="6158" width="9.5703125" customWidth="1"/>
    <col min="6159" max="6159" width="9.140625" customWidth="1"/>
    <col min="6160" max="6160" width="11" customWidth="1"/>
    <col min="6161" max="6161" width="2.85546875" customWidth="1"/>
    <col min="6162" max="6162" width="9.140625" customWidth="1"/>
    <col min="6401" max="6401" width="1.85546875" customWidth="1"/>
    <col min="6402" max="6402" width="49" customWidth="1"/>
    <col min="6403" max="6403" width="8.140625" customWidth="1"/>
    <col min="6404" max="6411" width="8.7109375" customWidth="1"/>
    <col min="6412" max="6412" width="2.140625" customWidth="1"/>
    <col min="6414" max="6414" width="9.5703125" customWidth="1"/>
    <col min="6415" max="6415" width="9.140625" customWidth="1"/>
    <col min="6416" max="6416" width="11" customWidth="1"/>
    <col min="6417" max="6417" width="2.85546875" customWidth="1"/>
    <col min="6418" max="6418" width="9.140625" customWidth="1"/>
    <col min="6657" max="6657" width="1.85546875" customWidth="1"/>
    <col min="6658" max="6658" width="49" customWidth="1"/>
    <col min="6659" max="6659" width="8.140625" customWidth="1"/>
    <col min="6660" max="6667" width="8.7109375" customWidth="1"/>
    <col min="6668" max="6668" width="2.140625" customWidth="1"/>
    <col min="6670" max="6670" width="9.5703125" customWidth="1"/>
    <col min="6671" max="6671" width="9.140625" customWidth="1"/>
    <col min="6672" max="6672" width="11" customWidth="1"/>
    <col min="6673" max="6673" width="2.85546875" customWidth="1"/>
    <col min="6674" max="6674" width="9.140625" customWidth="1"/>
    <col min="6913" max="6913" width="1.85546875" customWidth="1"/>
    <col min="6914" max="6914" width="49" customWidth="1"/>
    <col min="6915" max="6915" width="8.140625" customWidth="1"/>
    <col min="6916" max="6923" width="8.7109375" customWidth="1"/>
    <col min="6924" max="6924" width="2.140625" customWidth="1"/>
    <col min="6926" max="6926" width="9.5703125" customWidth="1"/>
    <col min="6927" max="6927" width="9.140625" customWidth="1"/>
    <col min="6928" max="6928" width="11" customWidth="1"/>
    <col min="6929" max="6929" width="2.85546875" customWidth="1"/>
    <col min="6930" max="6930" width="9.140625" customWidth="1"/>
    <col min="7169" max="7169" width="1.85546875" customWidth="1"/>
    <col min="7170" max="7170" width="49" customWidth="1"/>
    <col min="7171" max="7171" width="8.140625" customWidth="1"/>
    <col min="7172" max="7179" width="8.7109375" customWidth="1"/>
    <col min="7180" max="7180" width="2.140625" customWidth="1"/>
    <col min="7182" max="7182" width="9.5703125" customWidth="1"/>
    <col min="7183" max="7183" width="9.140625" customWidth="1"/>
    <col min="7184" max="7184" width="11" customWidth="1"/>
    <col min="7185" max="7185" width="2.85546875" customWidth="1"/>
    <col min="7186" max="7186" width="9.140625" customWidth="1"/>
    <col min="7425" max="7425" width="1.85546875" customWidth="1"/>
    <col min="7426" max="7426" width="49" customWidth="1"/>
    <col min="7427" max="7427" width="8.140625" customWidth="1"/>
    <col min="7428" max="7435" width="8.7109375" customWidth="1"/>
    <col min="7436" max="7436" width="2.140625" customWidth="1"/>
    <col min="7438" max="7438" width="9.5703125" customWidth="1"/>
    <col min="7439" max="7439" width="9.140625" customWidth="1"/>
    <col min="7440" max="7440" width="11" customWidth="1"/>
    <col min="7441" max="7441" width="2.85546875" customWidth="1"/>
    <col min="7442" max="7442" width="9.140625" customWidth="1"/>
    <col min="7681" max="7681" width="1.85546875" customWidth="1"/>
    <col min="7682" max="7682" width="49" customWidth="1"/>
    <col min="7683" max="7683" width="8.140625" customWidth="1"/>
    <col min="7684" max="7691" width="8.7109375" customWidth="1"/>
    <col min="7692" max="7692" width="2.140625" customWidth="1"/>
    <col min="7694" max="7694" width="9.5703125" customWidth="1"/>
    <col min="7695" max="7695" width="9.140625" customWidth="1"/>
    <col min="7696" max="7696" width="11" customWidth="1"/>
    <col min="7697" max="7697" width="2.85546875" customWidth="1"/>
    <col min="7698" max="7698" width="9.140625" customWidth="1"/>
    <col min="7937" max="7937" width="1.85546875" customWidth="1"/>
    <col min="7938" max="7938" width="49" customWidth="1"/>
    <col min="7939" max="7939" width="8.140625" customWidth="1"/>
    <col min="7940" max="7947" width="8.7109375" customWidth="1"/>
    <col min="7948" max="7948" width="2.140625" customWidth="1"/>
    <col min="7950" max="7950" width="9.5703125" customWidth="1"/>
    <col min="7951" max="7951" width="9.140625" customWidth="1"/>
    <col min="7952" max="7952" width="11" customWidth="1"/>
    <col min="7953" max="7953" width="2.85546875" customWidth="1"/>
    <col min="7954" max="7954" width="9.140625" customWidth="1"/>
    <col min="8193" max="8193" width="1.85546875" customWidth="1"/>
    <col min="8194" max="8194" width="49" customWidth="1"/>
    <col min="8195" max="8195" width="8.140625" customWidth="1"/>
    <col min="8196" max="8203" width="8.7109375" customWidth="1"/>
    <col min="8204" max="8204" width="2.140625" customWidth="1"/>
    <col min="8206" max="8206" width="9.5703125" customWidth="1"/>
    <col min="8207" max="8207" width="9.140625" customWidth="1"/>
    <col min="8208" max="8208" width="11" customWidth="1"/>
    <col min="8209" max="8209" width="2.85546875" customWidth="1"/>
    <col min="8210" max="8210" width="9.140625" customWidth="1"/>
    <col min="8449" max="8449" width="1.85546875" customWidth="1"/>
    <col min="8450" max="8450" width="49" customWidth="1"/>
    <col min="8451" max="8451" width="8.140625" customWidth="1"/>
    <col min="8452" max="8459" width="8.7109375" customWidth="1"/>
    <col min="8460" max="8460" width="2.140625" customWidth="1"/>
    <col min="8462" max="8462" width="9.5703125" customWidth="1"/>
    <col min="8463" max="8463" width="9.140625" customWidth="1"/>
    <col min="8464" max="8464" width="11" customWidth="1"/>
    <col min="8465" max="8465" width="2.85546875" customWidth="1"/>
    <col min="8466" max="8466" width="9.140625" customWidth="1"/>
    <col min="8705" max="8705" width="1.85546875" customWidth="1"/>
    <col min="8706" max="8706" width="49" customWidth="1"/>
    <col min="8707" max="8707" width="8.140625" customWidth="1"/>
    <col min="8708" max="8715" width="8.7109375" customWidth="1"/>
    <col min="8716" max="8716" width="2.140625" customWidth="1"/>
    <col min="8718" max="8718" width="9.5703125" customWidth="1"/>
    <col min="8719" max="8719" width="9.140625" customWidth="1"/>
    <col min="8720" max="8720" width="11" customWidth="1"/>
    <col min="8721" max="8721" width="2.85546875" customWidth="1"/>
    <col min="8722" max="8722" width="9.140625" customWidth="1"/>
    <col min="8961" max="8961" width="1.85546875" customWidth="1"/>
    <col min="8962" max="8962" width="49" customWidth="1"/>
    <col min="8963" max="8963" width="8.140625" customWidth="1"/>
    <col min="8964" max="8971" width="8.7109375" customWidth="1"/>
    <col min="8972" max="8972" width="2.140625" customWidth="1"/>
    <col min="8974" max="8974" width="9.5703125" customWidth="1"/>
    <col min="8975" max="8975" width="9.140625" customWidth="1"/>
    <col min="8976" max="8976" width="11" customWidth="1"/>
    <col min="8977" max="8977" width="2.85546875" customWidth="1"/>
    <col min="8978" max="8978" width="9.140625" customWidth="1"/>
    <col min="9217" max="9217" width="1.85546875" customWidth="1"/>
    <col min="9218" max="9218" width="49" customWidth="1"/>
    <col min="9219" max="9219" width="8.140625" customWidth="1"/>
    <col min="9220" max="9227" width="8.7109375" customWidth="1"/>
    <col min="9228" max="9228" width="2.140625" customWidth="1"/>
    <col min="9230" max="9230" width="9.5703125" customWidth="1"/>
    <col min="9231" max="9231" width="9.140625" customWidth="1"/>
    <col min="9232" max="9232" width="11" customWidth="1"/>
    <col min="9233" max="9233" width="2.85546875" customWidth="1"/>
    <col min="9234" max="9234" width="9.140625" customWidth="1"/>
    <col min="9473" max="9473" width="1.85546875" customWidth="1"/>
    <col min="9474" max="9474" width="49" customWidth="1"/>
    <col min="9475" max="9475" width="8.140625" customWidth="1"/>
    <col min="9476" max="9483" width="8.7109375" customWidth="1"/>
    <col min="9484" max="9484" width="2.140625" customWidth="1"/>
    <col min="9486" max="9486" width="9.5703125" customWidth="1"/>
    <col min="9487" max="9487" width="9.140625" customWidth="1"/>
    <col min="9488" max="9488" width="11" customWidth="1"/>
    <col min="9489" max="9489" width="2.85546875" customWidth="1"/>
    <col min="9490" max="9490" width="9.140625" customWidth="1"/>
    <col min="9729" max="9729" width="1.85546875" customWidth="1"/>
    <col min="9730" max="9730" width="49" customWidth="1"/>
    <col min="9731" max="9731" width="8.140625" customWidth="1"/>
    <col min="9732" max="9739" width="8.7109375" customWidth="1"/>
    <col min="9740" max="9740" width="2.140625" customWidth="1"/>
    <col min="9742" max="9742" width="9.5703125" customWidth="1"/>
    <col min="9743" max="9743" width="9.140625" customWidth="1"/>
    <col min="9744" max="9744" width="11" customWidth="1"/>
    <col min="9745" max="9745" width="2.85546875" customWidth="1"/>
    <col min="9746" max="9746" width="9.140625" customWidth="1"/>
    <col min="9985" max="9985" width="1.85546875" customWidth="1"/>
    <col min="9986" max="9986" width="49" customWidth="1"/>
    <col min="9987" max="9987" width="8.140625" customWidth="1"/>
    <col min="9988" max="9995" width="8.7109375" customWidth="1"/>
    <col min="9996" max="9996" width="2.140625" customWidth="1"/>
    <col min="9998" max="9998" width="9.5703125" customWidth="1"/>
    <col min="9999" max="9999" width="9.140625" customWidth="1"/>
    <col min="10000" max="10000" width="11" customWidth="1"/>
    <col min="10001" max="10001" width="2.85546875" customWidth="1"/>
    <col min="10002" max="10002" width="9.140625" customWidth="1"/>
    <col min="10241" max="10241" width="1.85546875" customWidth="1"/>
    <col min="10242" max="10242" width="49" customWidth="1"/>
    <col min="10243" max="10243" width="8.140625" customWidth="1"/>
    <col min="10244" max="10251" width="8.7109375" customWidth="1"/>
    <col min="10252" max="10252" width="2.140625" customWidth="1"/>
    <col min="10254" max="10254" width="9.5703125" customWidth="1"/>
    <col min="10255" max="10255" width="9.140625" customWidth="1"/>
    <col min="10256" max="10256" width="11" customWidth="1"/>
    <col min="10257" max="10257" width="2.85546875" customWidth="1"/>
    <col min="10258" max="10258" width="9.140625" customWidth="1"/>
    <col min="10497" max="10497" width="1.85546875" customWidth="1"/>
    <col min="10498" max="10498" width="49" customWidth="1"/>
    <col min="10499" max="10499" width="8.140625" customWidth="1"/>
    <col min="10500" max="10507" width="8.7109375" customWidth="1"/>
    <col min="10508" max="10508" width="2.140625" customWidth="1"/>
    <col min="10510" max="10510" width="9.5703125" customWidth="1"/>
    <col min="10511" max="10511" width="9.140625" customWidth="1"/>
    <col min="10512" max="10512" width="11" customWidth="1"/>
    <col min="10513" max="10513" width="2.85546875" customWidth="1"/>
    <col min="10514" max="10514" width="9.140625" customWidth="1"/>
    <col min="10753" max="10753" width="1.85546875" customWidth="1"/>
    <col min="10754" max="10754" width="49" customWidth="1"/>
    <col min="10755" max="10755" width="8.140625" customWidth="1"/>
    <col min="10756" max="10763" width="8.7109375" customWidth="1"/>
    <col min="10764" max="10764" width="2.140625" customWidth="1"/>
    <col min="10766" max="10766" width="9.5703125" customWidth="1"/>
    <col min="10767" max="10767" width="9.140625" customWidth="1"/>
    <col min="10768" max="10768" width="11" customWidth="1"/>
    <col min="10769" max="10769" width="2.85546875" customWidth="1"/>
    <col min="10770" max="10770" width="9.140625" customWidth="1"/>
    <col min="11009" max="11009" width="1.85546875" customWidth="1"/>
    <col min="11010" max="11010" width="49" customWidth="1"/>
    <col min="11011" max="11011" width="8.140625" customWidth="1"/>
    <col min="11012" max="11019" width="8.7109375" customWidth="1"/>
    <col min="11020" max="11020" width="2.140625" customWidth="1"/>
    <col min="11022" max="11022" width="9.5703125" customWidth="1"/>
    <col min="11023" max="11023" width="9.140625" customWidth="1"/>
    <col min="11024" max="11024" width="11" customWidth="1"/>
    <col min="11025" max="11025" width="2.85546875" customWidth="1"/>
    <col min="11026" max="11026" width="9.140625" customWidth="1"/>
    <col min="11265" max="11265" width="1.85546875" customWidth="1"/>
    <col min="11266" max="11266" width="49" customWidth="1"/>
    <col min="11267" max="11267" width="8.140625" customWidth="1"/>
    <col min="11268" max="11275" width="8.7109375" customWidth="1"/>
    <col min="11276" max="11276" width="2.140625" customWidth="1"/>
    <col min="11278" max="11278" width="9.5703125" customWidth="1"/>
    <col min="11279" max="11279" width="9.140625" customWidth="1"/>
    <col min="11280" max="11280" width="11" customWidth="1"/>
    <col min="11281" max="11281" width="2.85546875" customWidth="1"/>
    <col min="11282" max="11282" width="9.140625" customWidth="1"/>
    <col min="11521" max="11521" width="1.85546875" customWidth="1"/>
    <col min="11522" max="11522" width="49" customWidth="1"/>
    <col min="11523" max="11523" width="8.140625" customWidth="1"/>
    <col min="11524" max="11531" width="8.7109375" customWidth="1"/>
    <col min="11532" max="11532" width="2.140625" customWidth="1"/>
    <col min="11534" max="11534" width="9.5703125" customWidth="1"/>
    <col min="11535" max="11535" width="9.140625" customWidth="1"/>
    <col min="11536" max="11536" width="11" customWidth="1"/>
    <col min="11537" max="11537" width="2.85546875" customWidth="1"/>
    <col min="11538" max="11538" width="9.140625" customWidth="1"/>
    <col min="11777" max="11777" width="1.85546875" customWidth="1"/>
    <col min="11778" max="11778" width="49" customWidth="1"/>
    <col min="11779" max="11779" width="8.140625" customWidth="1"/>
    <col min="11780" max="11787" width="8.7109375" customWidth="1"/>
    <col min="11788" max="11788" width="2.140625" customWidth="1"/>
    <col min="11790" max="11790" width="9.5703125" customWidth="1"/>
    <col min="11791" max="11791" width="9.140625" customWidth="1"/>
    <col min="11792" max="11792" width="11" customWidth="1"/>
    <col min="11793" max="11793" width="2.85546875" customWidth="1"/>
    <col min="11794" max="11794" width="9.140625" customWidth="1"/>
    <col min="12033" max="12033" width="1.85546875" customWidth="1"/>
    <col min="12034" max="12034" width="49" customWidth="1"/>
    <col min="12035" max="12035" width="8.140625" customWidth="1"/>
    <col min="12036" max="12043" width="8.7109375" customWidth="1"/>
    <col min="12044" max="12044" width="2.140625" customWidth="1"/>
    <col min="12046" max="12046" width="9.5703125" customWidth="1"/>
    <col min="12047" max="12047" width="9.140625" customWidth="1"/>
    <col min="12048" max="12048" width="11" customWidth="1"/>
    <col min="12049" max="12049" width="2.85546875" customWidth="1"/>
    <col min="12050" max="12050" width="9.140625" customWidth="1"/>
    <col min="12289" max="12289" width="1.85546875" customWidth="1"/>
    <col min="12290" max="12290" width="49" customWidth="1"/>
    <col min="12291" max="12291" width="8.140625" customWidth="1"/>
    <col min="12292" max="12299" width="8.7109375" customWidth="1"/>
    <col min="12300" max="12300" width="2.140625" customWidth="1"/>
    <col min="12302" max="12302" width="9.5703125" customWidth="1"/>
    <col min="12303" max="12303" width="9.140625" customWidth="1"/>
    <col min="12304" max="12304" width="11" customWidth="1"/>
    <col min="12305" max="12305" width="2.85546875" customWidth="1"/>
    <col min="12306" max="12306" width="9.140625" customWidth="1"/>
    <col min="12545" max="12545" width="1.85546875" customWidth="1"/>
    <col min="12546" max="12546" width="49" customWidth="1"/>
    <col min="12547" max="12547" width="8.140625" customWidth="1"/>
    <col min="12548" max="12555" width="8.7109375" customWidth="1"/>
    <col min="12556" max="12556" width="2.140625" customWidth="1"/>
    <col min="12558" max="12558" width="9.5703125" customWidth="1"/>
    <col min="12559" max="12559" width="9.140625" customWidth="1"/>
    <col min="12560" max="12560" width="11" customWidth="1"/>
    <col min="12561" max="12561" width="2.85546875" customWidth="1"/>
    <col min="12562" max="12562" width="9.140625" customWidth="1"/>
    <col min="12801" max="12801" width="1.85546875" customWidth="1"/>
    <col min="12802" max="12802" width="49" customWidth="1"/>
    <col min="12803" max="12803" width="8.140625" customWidth="1"/>
    <col min="12804" max="12811" width="8.7109375" customWidth="1"/>
    <col min="12812" max="12812" width="2.140625" customWidth="1"/>
    <col min="12814" max="12814" width="9.5703125" customWidth="1"/>
    <col min="12815" max="12815" width="9.140625" customWidth="1"/>
    <col min="12816" max="12816" width="11" customWidth="1"/>
    <col min="12817" max="12817" width="2.85546875" customWidth="1"/>
    <col min="12818" max="12818" width="9.140625" customWidth="1"/>
    <col min="13057" max="13057" width="1.85546875" customWidth="1"/>
    <col min="13058" max="13058" width="49" customWidth="1"/>
    <col min="13059" max="13059" width="8.140625" customWidth="1"/>
    <col min="13060" max="13067" width="8.7109375" customWidth="1"/>
    <col min="13068" max="13068" width="2.140625" customWidth="1"/>
    <col min="13070" max="13070" width="9.5703125" customWidth="1"/>
    <col min="13071" max="13071" width="9.140625" customWidth="1"/>
    <col min="13072" max="13072" width="11" customWidth="1"/>
    <col min="13073" max="13073" width="2.85546875" customWidth="1"/>
    <col min="13074" max="13074" width="9.140625" customWidth="1"/>
    <col min="13313" max="13313" width="1.85546875" customWidth="1"/>
    <col min="13314" max="13314" width="49" customWidth="1"/>
    <col min="13315" max="13315" width="8.140625" customWidth="1"/>
    <col min="13316" max="13323" width="8.7109375" customWidth="1"/>
    <col min="13324" max="13324" width="2.140625" customWidth="1"/>
    <col min="13326" max="13326" width="9.5703125" customWidth="1"/>
    <col min="13327" max="13327" width="9.140625" customWidth="1"/>
    <col min="13328" max="13328" width="11" customWidth="1"/>
    <col min="13329" max="13329" width="2.85546875" customWidth="1"/>
    <col min="13330" max="13330" width="9.140625" customWidth="1"/>
    <col min="13569" max="13569" width="1.85546875" customWidth="1"/>
    <col min="13570" max="13570" width="49" customWidth="1"/>
    <col min="13571" max="13571" width="8.140625" customWidth="1"/>
    <col min="13572" max="13579" width="8.7109375" customWidth="1"/>
    <col min="13580" max="13580" width="2.140625" customWidth="1"/>
    <col min="13582" max="13582" width="9.5703125" customWidth="1"/>
    <col min="13583" max="13583" width="9.140625" customWidth="1"/>
    <col min="13584" max="13584" width="11" customWidth="1"/>
    <col min="13585" max="13585" width="2.85546875" customWidth="1"/>
    <col min="13586" max="13586" width="9.140625" customWidth="1"/>
    <col min="13825" max="13825" width="1.85546875" customWidth="1"/>
    <col min="13826" max="13826" width="49" customWidth="1"/>
    <col min="13827" max="13827" width="8.140625" customWidth="1"/>
    <col min="13828" max="13835" width="8.7109375" customWidth="1"/>
    <col min="13836" max="13836" width="2.140625" customWidth="1"/>
    <col min="13838" max="13838" width="9.5703125" customWidth="1"/>
    <col min="13839" max="13839" width="9.140625" customWidth="1"/>
    <col min="13840" max="13840" width="11" customWidth="1"/>
    <col min="13841" max="13841" width="2.85546875" customWidth="1"/>
    <col min="13842" max="13842" width="9.140625" customWidth="1"/>
    <col min="14081" max="14081" width="1.85546875" customWidth="1"/>
    <col min="14082" max="14082" width="49" customWidth="1"/>
    <col min="14083" max="14083" width="8.140625" customWidth="1"/>
    <col min="14084" max="14091" width="8.7109375" customWidth="1"/>
    <col min="14092" max="14092" width="2.140625" customWidth="1"/>
    <col min="14094" max="14094" width="9.5703125" customWidth="1"/>
    <col min="14095" max="14095" width="9.140625" customWidth="1"/>
    <col min="14096" max="14096" width="11" customWidth="1"/>
    <col min="14097" max="14097" width="2.85546875" customWidth="1"/>
    <col min="14098" max="14098" width="9.140625" customWidth="1"/>
    <col min="14337" max="14337" width="1.85546875" customWidth="1"/>
    <col min="14338" max="14338" width="49" customWidth="1"/>
    <col min="14339" max="14339" width="8.140625" customWidth="1"/>
    <col min="14340" max="14347" width="8.7109375" customWidth="1"/>
    <col min="14348" max="14348" width="2.140625" customWidth="1"/>
    <col min="14350" max="14350" width="9.5703125" customWidth="1"/>
    <col min="14351" max="14351" width="9.140625" customWidth="1"/>
    <col min="14352" max="14352" width="11" customWidth="1"/>
    <col min="14353" max="14353" width="2.85546875" customWidth="1"/>
    <col min="14354" max="14354" width="9.140625" customWidth="1"/>
    <col min="14593" max="14593" width="1.85546875" customWidth="1"/>
    <col min="14594" max="14594" width="49" customWidth="1"/>
    <col min="14595" max="14595" width="8.140625" customWidth="1"/>
    <col min="14596" max="14603" width="8.7109375" customWidth="1"/>
    <col min="14604" max="14604" width="2.140625" customWidth="1"/>
    <col min="14606" max="14606" width="9.5703125" customWidth="1"/>
    <col min="14607" max="14607" width="9.140625" customWidth="1"/>
    <col min="14608" max="14608" width="11" customWidth="1"/>
    <col min="14609" max="14609" width="2.85546875" customWidth="1"/>
    <col min="14610" max="14610" width="9.140625" customWidth="1"/>
    <col min="14849" max="14849" width="1.85546875" customWidth="1"/>
    <col min="14850" max="14850" width="49" customWidth="1"/>
    <col min="14851" max="14851" width="8.140625" customWidth="1"/>
    <col min="14852" max="14859" width="8.7109375" customWidth="1"/>
    <col min="14860" max="14860" width="2.140625" customWidth="1"/>
    <col min="14862" max="14862" width="9.5703125" customWidth="1"/>
    <col min="14863" max="14863" width="9.140625" customWidth="1"/>
    <col min="14864" max="14864" width="11" customWidth="1"/>
    <col min="14865" max="14865" width="2.85546875" customWidth="1"/>
    <col min="14866" max="14866" width="9.140625" customWidth="1"/>
    <col min="15105" max="15105" width="1.85546875" customWidth="1"/>
    <col min="15106" max="15106" width="49" customWidth="1"/>
    <col min="15107" max="15107" width="8.140625" customWidth="1"/>
    <col min="15108" max="15115" width="8.7109375" customWidth="1"/>
    <col min="15116" max="15116" width="2.140625" customWidth="1"/>
    <col min="15118" max="15118" width="9.5703125" customWidth="1"/>
    <col min="15119" max="15119" width="9.140625" customWidth="1"/>
    <col min="15120" max="15120" width="11" customWidth="1"/>
    <col min="15121" max="15121" width="2.85546875" customWidth="1"/>
    <col min="15122" max="15122" width="9.140625" customWidth="1"/>
    <col min="15361" max="15361" width="1.85546875" customWidth="1"/>
    <col min="15362" max="15362" width="49" customWidth="1"/>
    <col min="15363" max="15363" width="8.140625" customWidth="1"/>
    <col min="15364" max="15371" width="8.7109375" customWidth="1"/>
    <col min="15372" max="15372" width="2.140625" customWidth="1"/>
    <col min="15374" max="15374" width="9.5703125" customWidth="1"/>
    <col min="15375" max="15375" width="9.140625" customWidth="1"/>
    <col min="15376" max="15376" width="11" customWidth="1"/>
    <col min="15377" max="15377" width="2.85546875" customWidth="1"/>
    <col min="15378" max="15378" width="9.140625" customWidth="1"/>
    <col min="15617" max="15617" width="1.85546875" customWidth="1"/>
    <col min="15618" max="15618" width="49" customWidth="1"/>
    <col min="15619" max="15619" width="8.140625" customWidth="1"/>
    <col min="15620" max="15627" width="8.7109375" customWidth="1"/>
    <col min="15628" max="15628" width="2.140625" customWidth="1"/>
    <col min="15630" max="15630" width="9.5703125" customWidth="1"/>
    <col min="15631" max="15631" width="9.140625" customWidth="1"/>
    <col min="15632" max="15632" width="11" customWidth="1"/>
    <col min="15633" max="15633" width="2.85546875" customWidth="1"/>
    <col min="15634" max="15634" width="9.140625" customWidth="1"/>
    <col min="15873" max="15873" width="1.85546875" customWidth="1"/>
    <col min="15874" max="15874" width="49" customWidth="1"/>
    <col min="15875" max="15875" width="8.140625" customWidth="1"/>
    <col min="15876" max="15883" width="8.7109375" customWidth="1"/>
    <col min="15884" max="15884" width="2.140625" customWidth="1"/>
    <col min="15886" max="15886" width="9.5703125" customWidth="1"/>
    <col min="15887" max="15887" width="9.140625" customWidth="1"/>
    <col min="15888" max="15888" width="11" customWidth="1"/>
    <col min="15889" max="15889" width="2.85546875" customWidth="1"/>
    <col min="15890" max="15890" width="9.140625" customWidth="1"/>
    <col min="16129" max="16129" width="1.85546875" customWidth="1"/>
    <col min="16130" max="16130" width="49" customWidth="1"/>
    <col min="16131" max="16131" width="8.140625" customWidth="1"/>
    <col min="16132" max="16139" width="8.7109375" customWidth="1"/>
    <col min="16140" max="16140" width="2.140625" customWidth="1"/>
    <col min="16142" max="16142" width="9.5703125" customWidth="1"/>
    <col min="16143" max="16143" width="9.140625" customWidth="1"/>
    <col min="16144" max="16144" width="11" customWidth="1"/>
    <col min="16145" max="16145" width="2.85546875" customWidth="1"/>
    <col min="16146" max="16146" width="9.140625" customWidth="1"/>
  </cols>
  <sheetData>
    <row r="1" spans="1:21" x14ac:dyDescent="0.25">
      <c r="A1" s="1" t="s">
        <v>72</v>
      </c>
    </row>
    <row r="2" spans="1:21" x14ac:dyDescent="0.25">
      <c r="A2" s="535"/>
      <c r="B2" s="536"/>
      <c r="C2" s="537" t="s">
        <v>97</v>
      </c>
      <c r="D2" s="538"/>
      <c r="E2" s="538"/>
      <c r="F2" s="538"/>
      <c r="G2" s="538"/>
      <c r="H2" s="538"/>
      <c r="I2" s="538"/>
      <c r="J2" s="538"/>
      <c r="K2" s="539"/>
      <c r="M2" s="537" t="s">
        <v>102</v>
      </c>
      <c r="N2" s="538"/>
      <c r="O2" s="538"/>
      <c r="P2" s="539"/>
      <c r="Q2" s="22"/>
      <c r="R2" s="540" t="s">
        <v>107</v>
      </c>
      <c r="S2" s="540"/>
      <c r="T2" s="540"/>
      <c r="U2" s="540"/>
    </row>
    <row r="3" spans="1:21" ht="12.75" customHeight="1" x14ac:dyDescent="0.25">
      <c r="A3" s="2"/>
      <c r="B3" s="7"/>
      <c r="C3" s="541">
        <v>2016</v>
      </c>
      <c r="D3" s="542"/>
      <c r="E3" s="541">
        <v>2017</v>
      </c>
      <c r="F3" s="543"/>
      <c r="G3" s="543"/>
      <c r="H3" s="543"/>
      <c r="I3" s="537">
        <v>2018</v>
      </c>
      <c r="J3" s="538"/>
      <c r="K3" s="539"/>
      <c r="M3" s="23">
        <v>2017</v>
      </c>
      <c r="N3" s="24">
        <v>2018</v>
      </c>
      <c r="O3" s="541" t="s">
        <v>103</v>
      </c>
      <c r="P3" s="542"/>
      <c r="Q3" s="22"/>
      <c r="R3" s="25">
        <v>2017</v>
      </c>
      <c r="S3" s="25">
        <v>2018</v>
      </c>
      <c r="T3" s="540" t="s">
        <v>103</v>
      </c>
      <c r="U3" s="540"/>
    </row>
    <row r="4" spans="1:21" ht="30" customHeight="1" x14ac:dyDescent="0.25">
      <c r="A4" s="3"/>
      <c r="B4" s="8"/>
      <c r="C4" s="20" t="s">
        <v>98</v>
      </c>
      <c r="D4" s="20" t="s">
        <v>99</v>
      </c>
      <c r="E4" s="20" t="s">
        <v>100</v>
      </c>
      <c r="F4" s="20" t="s">
        <v>101</v>
      </c>
      <c r="G4" s="20" t="s">
        <v>98</v>
      </c>
      <c r="H4" s="20" t="s">
        <v>99</v>
      </c>
      <c r="I4" s="20" t="s">
        <v>100</v>
      </c>
      <c r="J4" s="20" t="s">
        <v>101</v>
      </c>
      <c r="K4" s="20" t="s">
        <v>98</v>
      </c>
      <c r="M4" s="26" t="s">
        <v>104</v>
      </c>
      <c r="N4" s="27" t="s">
        <v>104</v>
      </c>
      <c r="O4" s="28" t="s">
        <v>105</v>
      </c>
      <c r="P4" s="29" t="s">
        <v>106</v>
      </c>
      <c r="R4" s="30" t="s">
        <v>108</v>
      </c>
      <c r="S4" s="30" t="s">
        <v>108</v>
      </c>
      <c r="T4" s="30" t="s">
        <v>105</v>
      </c>
      <c r="U4" s="30" t="s">
        <v>106</v>
      </c>
    </row>
    <row r="5" spans="1:21" ht="14.25" customHeight="1" x14ac:dyDescent="0.25">
      <c r="A5" s="4" t="s">
        <v>0</v>
      </c>
      <c r="B5" s="9"/>
      <c r="C5" s="31">
        <v>8690</v>
      </c>
      <c r="D5" s="32">
        <v>7558</v>
      </c>
      <c r="E5" s="31">
        <v>9618</v>
      </c>
      <c r="F5" s="33">
        <v>9024</v>
      </c>
      <c r="G5" s="33">
        <v>9178</v>
      </c>
      <c r="H5" s="34">
        <v>7953</v>
      </c>
      <c r="I5" s="35">
        <v>9399</v>
      </c>
      <c r="J5" s="34">
        <v>9502</v>
      </c>
      <c r="K5" s="36">
        <v>8984</v>
      </c>
      <c r="M5" s="37">
        <f>SUM(F5:G5)</f>
        <v>18202</v>
      </c>
      <c r="N5" s="38">
        <f>SUM(J5:K5)</f>
        <v>18486</v>
      </c>
      <c r="O5" s="37">
        <f>N5-M5</f>
        <v>284</v>
      </c>
      <c r="P5" s="39">
        <f>O5/M5</f>
        <v>1.560268102406329E-2</v>
      </c>
      <c r="R5" s="38">
        <f>SUM(D5:G5)</f>
        <v>35378</v>
      </c>
      <c r="S5" s="38">
        <f>SUM(H5:K5)</f>
        <v>35838</v>
      </c>
      <c r="T5" s="38">
        <f>S5-R5</f>
        <v>460</v>
      </c>
      <c r="U5" s="40">
        <f>T5/R5</f>
        <v>1.3002430889253208E-2</v>
      </c>
    </row>
    <row r="6" spans="1:21" ht="14.25" customHeight="1" x14ac:dyDescent="0.25">
      <c r="A6" s="4"/>
      <c r="B6" s="10" t="s">
        <v>76</v>
      </c>
      <c r="C6" s="31">
        <v>4927</v>
      </c>
      <c r="D6" s="32">
        <v>4382</v>
      </c>
      <c r="E6" s="31">
        <v>5268</v>
      </c>
      <c r="F6" s="33">
        <v>5275</v>
      </c>
      <c r="G6" s="33">
        <v>5190</v>
      </c>
      <c r="H6" s="33">
        <v>4220</v>
      </c>
      <c r="I6" s="49">
        <v>4931</v>
      </c>
      <c r="J6" s="50">
        <v>5001</v>
      </c>
      <c r="K6" s="51">
        <v>4889</v>
      </c>
      <c r="M6" s="43">
        <f t="shared" ref="M6:M43" si="0">SUM(F6:G6)</f>
        <v>10465</v>
      </c>
      <c r="N6" s="44">
        <f t="shared" ref="N6:N43" si="1">SUM(J6:K6)</f>
        <v>9890</v>
      </c>
      <c r="O6" s="43">
        <f>N6-M6</f>
        <v>-575</v>
      </c>
      <c r="P6" s="45">
        <f>O6/M6</f>
        <v>-5.4945054945054944E-2</v>
      </c>
      <c r="R6" s="44">
        <f>SUM(D6:G6)</f>
        <v>20115</v>
      </c>
      <c r="S6" s="44">
        <f>SUM(H6:K6)</f>
        <v>19041</v>
      </c>
      <c r="T6" s="44">
        <f t="shared" ref="T6:T43" si="2">S6-R6</f>
        <v>-1074</v>
      </c>
      <c r="U6" s="46">
        <f t="shared" ref="U6:U43" si="3">T6/R6</f>
        <v>-5.3392990305741982E-2</v>
      </c>
    </row>
    <row r="7" spans="1:21" ht="26.25" customHeight="1" x14ac:dyDescent="0.25">
      <c r="A7" s="4"/>
      <c r="B7" s="10" t="s">
        <v>77</v>
      </c>
      <c r="C7" s="486">
        <f t="shared" ref="C7:J7" si="4">C6/C5</f>
        <v>0.56697353279631757</v>
      </c>
      <c r="D7" s="487">
        <f t="shared" si="4"/>
        <v>0.57978301137867161</v>
      </c>
      <c r="E7" s="488">
        <f t="shared" si="4"/>
        <v>0.5477230193387399</v>
      </c>
      <c r="F7" s="488">
        <f t="shared" si="4"/>
        <v>0.58455230496453903</v>
      </c>
      <c r="G7" s="488">
        <f t="shared" si="4"/>
        <v>0.56548267596426238</v>
      </c>
      <c r="H7" s="487">
        <f t="shared" si="4"/>
        <v>0.53061737709040613</v>
      </c>
      <c r="I7" s="488">
        <f t="shared" si="4"/>
        <v>0.52463027981700183</v>
      </c>
      <c r="J7" s="488">
        <f t="shared" si="4"/>
        <v>0.52631025047358448</v>
      </c>
      <c r="K7" s="487">
        <f>K6/K5</f>
        <v>0.54418967052537848</v>
      </c>
      <c r="M7" s="486">
        <f>M6/M5</f>
        <v>0.57493682012965608</v>
      </c>
      <c r="N7" s="489">
        <f>N6/N5</f>
        <v>0.53499945905009194</v>
      </c>
      <c r="O7" s="390"/>
      <c r="P7" s="490">
        <v>-0.04</v>
      </c>
      <c r="R7" s="45">
        <f>R6/R5</f>
        <v>0.56857368986375711</v>
      </c>
      <c r="S7" s="45">
        <f>S6/S5</f>
        <v>0.53130755064456725</v>
      </c>
      <c r="T7" s="44"/>
      <c r="U7" s="46">
        <v>-0.04</v>
      </c>
    </row>
    <row r="8" spans="1:21" ht="24" customHeight="1" x14ac:dyDescent="0.25">
      <c r="A8" s="4" t="s">
        <v>1</v>
      </c>
      <c r="B8" s="11"/>
      <c r="C8" s="33">
        <v>8880</v>
      </c>
      <c r="D8" s="32">
        <v>8004</v>
      </c>
      <c r="E8" s="33">
        <v>8986</v>
      </c>
      <c r="F8" s="33">
        <v>9132</v>
      </c>
      <c r="G8" s="33">
        <v>9021</v>
      </c>
      <c r="H8" s="32">
        <v>8495</v>
      </c>
      <c r="I8" s="33">
        <v>8843</v>
      </c>
      <c r="J8" s="33">
        <v>9495</v>
      </c>
      <c r="K8" s="32">
        <v>9004</v>
      </c>
      <c r="M8" s="43">
        <f t="shared" si="0"/>
        <v>18153</v>
      </c>
      <c r="N8" s="44">
        <f t="shared" si="1"/>
        <v>18499</v>
      </c>
      <c r="O8" s="43">
        <f>N8-M8</f>
        <v>346</v>
      </c>
      <c r="P8" s="45">
        <f>O8/M8</f>
        <v>1.9060210433537155E-2</v>
      </c>
      <c r="R8" s="44">
        <f>SUM(D8:G8)</f>
        <v>35143</v>
      </c>
      <c r="S8" s="44">
        <f>SUM(H8:K8)</f>
        <v>35837</v>
      </c>
      <c r="T8" s="44">
        <f t="shared" si="2"/>
        <v>694</v>
      </c>
      <c r="U8" s="46">
        <f t="shared" si="3"/>
        <v>1.9747887203710554E-2</v>
      </c>
    </row>
    <row r="9" spans="1:21" x14ac:dyDescent="0.25">
      <c r="A9" s="4" t="s">
        <v>73</v>
      </c>
      <c r="B9" s="6"/>
      <c r="C9" s="31"/>
      <c r="D9" s="32"/>
      <c r="E9" s="31"/>
      <c r="F9" s="33"/>
      <c r="G9" s="33"/>
      <c r="H9" s="33"/>
      <c r="I9" s="31"/>
      <c r="J9" s="48"/>
      <c r="K9" s="46"/>
      <c r="M9" s="43"/>
      <c r="N9" s="44"/>
      <c r="O9" s="43"/>
      <c r="P9" s="45"/>
      <c r="R9" s="44"/>
      <c r="S9" s="44"/>
      <c r="T9" s="44"/>
      <c r="U9" s="46"/>
    </row>
    <row r="10" spans="1:21" ht="19.5" customHeight="1" x14ac:dyDescent="0.25">
      <c r="A10" s="4"/>
      <c r="B10" s="10" t="s">
        <v>259</v>
      </c>
      <c r="C10" s="31">
        <v>7276</v>
      </c>
      <c r="D10" s="32">
        <v>6637</v>
      </c>
      <c r="E10" s="31">
        <v>7524</v>
      </c>
      <c r="F10" s="33">
        <v>7553</v>
      </c>
      <c r="G10" s="33">
        <v>7453</v>
      </c>
      <c r="H10" s="33">
        <v>7016</v>
      </c>
      <c r="I10" s="49">
        <v>7317</v>
      </c>
      <c r="J10" s="50">
        <v>7860</v>
      </c>
      <c r="K10" s="51">
        <v>7387</v>
      </c>
      <c r="M10" s="43">
        <f t="shared" si="0"/>
        <v>15006</v>
      </c>
      <c r="N10" s="44">
        <f t="shared" si="1"/>
        <v>15247</v>
      </c>
      <c r="O10" s="43">
        <f>N10-M10</f>
        <v>241</v>
      </c>
      <c r="P10" s="52">
        <f>O10/M10</f>
        <v>1.6060242569638811E-2</v>
      </c>
      <c r="Q10" s="53"/>
      <c r="R10" s="44">
        <f>SUM(D10:G10)</f>
        <v>29167</v>
      </c>
      <c r="S10" s="44">
        <f>SUM(H10:K10)</f>
        <v>29580</v>
      </c>
      <c r="T10" s="44">
        <f t="shared" si="2"/>
        <v>413</v>
      </c>
      <c r="U10" s="46">
        <f t="shared" si="3"/>
        <v>1.415983817327802E-2</v>
      </c>
    </row>
    <row r="11" spans="1:21" x14ac:dyDescent="0.25">
      <c r="A11" s="4"/>
      <c r="B11" s="12" t="s">
        <v>78</v>
      </c>
      <c r="C11" s="31">
        <v>312</v>
      </c>
      <c r="D11" s="32">
        <v>294</v>
      </c>
      <c r="E11" s="31">
        <v>280</v>
      </c>
      <c r="F11" s="33">
        <v>302</v>
      </c>
      <c r="G11" s="33">
        <v>341</v>
      </c>
      <c r="H11" s="33">
        <v>314</v>
      </c>
      <c r="I11" s="49">
        <v>346</v>
      </c>
      <c r="J11" s="50">
        <v>371</v>
      </c>
      <c r="K11" s="51">
        <v>363</v>
      </c>
      <c r="M11" s="43">
        <f t="shared" si="0"/>
        <v>643</v>
      </c>
      <c r="N11" s="44">
        <f t="shared" si="1"/>
        <v>734</v>
      </c>
      <c r="O11" s="43">
        <f>N11-M11</f>
        <v>91</v>
      </c>
      <c r="P11" s="45">
        <f>O11/M11</f>
        <v>0.14152410575427682</v>
      </c>
      <c r="Q11" s="53"/>
      <c r="R11" s="44">
        <f>SUM(D11:G11)</f>
        <v>1217</v>
      </c>
      <c r="S11" s="44">
        <f>SUM(H11:K11)</f>
        <v>1394</v>
      </c>
      <c r="T11" s="44">
        <f t="shared" si="2"/>
        <v>177</v>
      </c>
      <c r="U11" s="46">
        <f t="shared" si="3"/>
        <v>0.14543960558751026</v>
      </c>
    </row>
    <row r="12" spans="1:21" x14ac:dyDescent="0.25">
      <c r="A12" s="4"/>
      <c r="B12" s="12" t="s">
        <v>79</v>
      </c>
      <c r="C12" s="31">
        <v>886</v>
      </c>
      <c r="D12" s="32">
        <v>701</v>
      </c>
      <c r="E12" s="31">
        <v>775</v>
      </c>
      <c r="F12" s="33">
        <v>846</v>
      </c>
      <c r="G12" s="33">
        <v>806</v>
      </c>
      <c r="H12" s="33">
        <v>769</v>
      </c>
      <c r="I12" s="49">
        <v>775</v>
      </c>
      <c r="J12" s="50">
        <v>796</v>
      </c>
      <c r="K12" s="51">
        <v>830</v>
      </c>
      <c r="M12" s="43">
        <f t="shared" si="0"/>
        <v>1652</v>
      </c>
      <c r="N12" s="44">
        <f t="shared" si="1"/>
        <v>1626</v>
      </c>
      <c r="O12" s="43">
        <f>N12-M12</f>
        <v>-26</v>
      </c>
      <c r="P12" s="45">
        <f>O12/M12</f>
        <v>-1.5738498789346248E-2</v>
      </c>
      <c r="Q12" s="53"/>
      <c r="R12" s="44">
        <f>SUM(D12:G12)</f>
        <v>3128</v>
      </c>
      <c r="S12" s="44">
        <f>SUM(H12:K12)</f>
        <v>3170</v>
      </c>
      <c r="T12" s="44">
        <f t="shared" si="2"/>
        <v>42</v>
      </c>
      <c r="U12" s="46">
        <f t="shared" si="3"/>
        <v>1.3427109974424553E-2</v>
      </c>
    </row>
    <row r="13" spans="1:21" x14ac:dyDescent="0.25">
      <c r="A13" s="4"/>
      <c r="B13" s="12" t="s">
        <v>80</v>
      </c>
      <c r="C13" s="31">
        <v>406</v>
      </c>
      <c r="D13" s="32">
        <v>372</v>
      </c>
      <c r="E13" s="31">
        <v>407</v>
      </c>
      <c r="F13" s="33">
        <v>431</v>
      </c>
      <c r="G13" s="33">
        <v>421</v>
      </c>
      <c r="H13" s="33">
        <v>396</v>
      </c>
      <c r="I13" s="49">
        <v>405</v>
      </c>
      <c r="J13" s="50">
        <v>468</v>
      </c>
      <c r="K13" s="51">
        <v>424</v>
      </c>
      <c r="M13" s="43">
        <f t="shared" si="0"/>
        <v>852</v>
      </c>
      <c r="N13" s="44">
        <f t="shared" si="1"/>
        <v>892</v>
      </c>
      <c r="O13" s="43">
        <f>N13-M13</f>
        <v>40</v>
      </c>
      <c r="P13" s="45">
        <f>O13/M13</f>
        <v>4.6948356807511735E-2</v>
      </c>
      <c r="Q13" s="53"/>
      <c r="R13" s="44">
        <f>SUM(D13:G13)</f>
        <v>1631</v>
      </c>
      <c r="S13" s="44">
        <f>SUM(H13:K13)</f>
        <v>1693</v>
      </c>
      <c r="T13" s="44">
        <f t="shared" si="2"/>
        <v>62</v>
      </c>
      <c r="U13" s="46">
        <f t="shared" si="3"/>
        <v>3.8013488657265483E-2</v>
      </c>
    </row>
    <row r="14" spans="1:21" x14ac:dyDescent="0.25">
      <c r="A14" s="4"/>
      <c r="B14" s="13" t="s">
        <v>61</v>
      </c>
      <c r="C14" s="31">
        <f t="shared" ref="C14:K14" si="5">SUM(C10:C13)</f>
        <v>8880</v>
      </c>
      <c r="D14" s="32">
        <f t="shared" si="5"/>
        <v>8004</v>
      </c>
      <c r="E14" s="31">
        <f t="shared" si="5"/>
        <v>8986</v>
      </c>
      <c r="F14" s="33">
        <f t="shared" si="5"/>
        <v>9132</v>
      </c>
      <c r="G14" s="33">
        <f t="shared" si="5"/>
        <v>9021</v>
      </c>
      <c r="H14" s="33">
        <f t="shared" si="5"/>
        <v>8495</v>
      </c>
      <c r="I14" s="49">
        <f t="shared" si="5"/>
        <v>8843</v>
      </c>
      <c r="J14" s="50">
        <f t="shared" si="5"/>
        <v>9495</v>
      </c>
      <c r="K14" s="51">
        <f t="shared" si="5"/>
        <v>9004</v>
      </c>
      <c r="M14" s="43">
        <f t="shared" ref="M14:O14" si="6">SUM(M10:M13)</f>
        <v>18153</v>
      </c>
      <c r="N14" s="44">
        <f t="shared" si="6"/>
        <v>18499</v>
      </c>
      <c r="O14" s="43">
        <f t="shared" si="6"/>
        <v>346</v>
      </c>
      <c r="P14" s="54">
        <f>O14/M14</f>
        <v>1.9060210433537155E-2</v>
      </c>
      <c r="Q14" s="53"/>
      <c r="R14" s="43">
        <f>SUM(R10:R13)</f>
        <v>35143</v>
      </c>
      <c r="S14" s="43">
        <f>SUM(S10:S13)</f>
        <v>35837</v>
      </c>
      <c r="T14" s="44">
        <f t="shared" si="2"/>
        <v>694</v>
      </c>
      <c r="U14" s="55">
        <f t="shared" si="3"/>
        <v>1.9747887203710554E-2</v>
      </c>
    </row>
    <row r="15" spans="1:21" x14ac:dyDescent="0.25">
      <c r="A15" s="4" t="s">
        <v>2</v>
      </c>
      <c r="B15" s="6"/>
      <c r="C15" s="31"/>
      <c r="D15" s="32"/>
      <c r="E15" s="31"/>
      <c r="F15" s="33"/>
      <c r="G15" s="33"/>
      <c r="H15" s="33"/>
      <c r="I15" s="31"/>
      <c r="J15" s="33"/>
      <c r="K15" s="46"/>
      <c r="M15" s="43"/>
      <c r="N15" s="500"/>
      <c r="O15" s="43"/>
      <c r="P15" s="45"/>
      <c r="R15" s="44"/>
      <c r="S15" s="44"/>
      <c r="T15" s="44"/>
      <c r="U15" s="46"/>
    </row>
    <row r="16" spans="1:21" x14ac:dyDescent="0.25">
      <c r="A16" s="4"/>
      <c r="B16" s="12" t="s">
        <v>62</v>
      </c>
      <c r="C16" s="56">
        <v>364</v>
      </c>
      <c r="D16" s="57">
        <v>321</v>
      </c>
      <c r="E16" s="56">
        <v>337</v>
      </c>
      <c r="F16" s="58">
        <v>400</v>
      </c>
      <c r="G16" s="58">
        <v>364</v>
      </c>
      <c r="H16" s="58">
        <v>402</v>
      </c>
      <c r="I16" s="56">
        <v>364</v>
      </c>
      <c r="J16" s="58">
        <v>400</v>
      </c>
      <c r="K16" s="59">
        <v>402</v>
      </c>
      <c r="M16" s="43">
        <f t="shared" si="0"/>
        <v>764</v>
      </c>
      <c r="N16" s="44">
        <f t="shared" si="1"/>
        <v>802</v>
      </c>
      <c r="O16" s="43">
        <f>N16-M16</f>
        <v>38</v>
      </c>
      <c r="P16" s="45">
        <f>O16/M16</f>
        <v>4.9738219895287955E-2</v>
      </c>
      <c r="R16" s="44">
        <f>SUM(D16:G16)</f>
        <v>1422</v>
      </c>
      <c r="S16" s="44">
        <f>SUM(H16:K16)</f>
        <v>1568</v>
      </c>
      <c r="T16" s="44">
        <f t="shared" si="2"/>
        <v>146</v>
      </c>
      <c r="U16" s="46">
        <f t="shared" si="3"/>
        <v>0.10267229254571027</v>
      </c>
    </row>
    <row r="17" spans="1:21" ht="26.25" x14ac:dyDescent="0.25">
      <c r="A17" s="4"/>
      <c r="B17" s="14" t="s">
        <v>81</v>
      </c>
      <c r="C17" s="60">
        <f t="shared" ref="C17:K17" si="7">C16/C10</f>
        <v>5.0027487630566247E-2</v>
      </c>
      <c r="D17" s="60">
        <f t="shared" si="7"/>
        <v>4.8365225252373058E-2</v>
      </c>
      <c r="E17" s="61">
        <f t="shared" si="7"/>
        <v>4.4790005316321109E-2</v>
      </c>
      <c r="F17" s="60">
        <f t="shared" si="7"/>
        <v>5.2959089103667416E-2</v>
      </c>
      <c r="G17" s="60">
        <f t="shared" si="7"/>
        <v>4.8839393532805579E-2</v>
      </c>
      <c r="H17" s="60">
        <f t="shared" si="7"/>
        <v>5.7297605473204102E-2</v>
      </c>
      <c r="I17" s="61">
        <f t="shared" si="7"/>
        <v>4.9747164138308049E-2</v>
      </c>
      <c r="J17" s="60">
        <f t="shared" si="7"/>
        <v>5.0890585241730277E-2</v>
      </c>
      <c r="K17" s="62">
        <f t="shared" si="7"/>
        <v>5.4419926898605656E-2</v>
      </c>
      <c r="M17" s="63">
        <f>M16/M10</f>
        <v>5.0912968146074905E-2</v>
      </c>
      <c r="N17" s="63">
        <f>N16/N10</f>
        <v>5.2600511576047747E-2</v>
      </c>
      <c r="O17" s="64"/>
      <c r="P17" s="45">
        <f>N17-M17</f>
        <v>1.6875434299728417E-3</v>
      </c>
      <c r="R17" s="54">
        <f>R16/R10</f>
        <v>4.8753728528816813E-2</v>
      </c>
      <c r="S17" s="54">
        <f>S16/S10</f>
        <v>5.3008789722785665E-2</v>
      </c>
      <c r="T17" s="44"/>
      <c r="U17" s="46">
        <f>S17-R17</f>
        <v>4.2550611939688524E-3</v>
      </c>
    </row>
    <row r="18" spans="1:21" x14ac:dyDescent="0.25">
      <c r="A18" s="4"/>
      <c r="B18" s="6"/>
      <c r="C18" s="65"/>
      <c r="D18" s="66"/>
      <c r="E18" s="65"/>
      <c r="F18" s="67"/>
      <c r="G18" s="67"/>
      <c r="H18" s="67"/>
      <c r="I18" s="65"/>
      <c r="J18" s="67"/>
      <c r="K18" s="46"/>
      <c r="M18" s="43"/>
      <c r="N18" s="44"/>
      <c r="O18" s="43"/>
      <c r="P18" s="45"/>
      <c r="R18" s="44"/>
      <c r="S18" s="44"/>
      <c r="T18" s="44"/>
      <c r="U18" s="46"/>
    </row>
    <row r="19" spans="1:21" ht="20.25" customHeight="1" x14ac:dyDescent="0.25">
      <c r="A19" s="4" t="s">
        <v>74</v>
      </c>
      <c r="B19" s="15"/>
      <c r="C19" s="33">
        <v>8564</v>
      </c>
      <c r="D19" s="32">
        <v>8511</v>
      </c>
      <c r="E19" s="33">
        <v>8596</v>
      </c>
      <c r="F19" s="33">
        <v>8733</v>
      </c>
      <c r="G19" s="33">
        <v>8732</v>
      </c>
      <c r="H19" s="32">
        <v>8495</v>
      </c>
      <c r="I19" s="33">
        <v>8603</v>
      </c>
      <c r="J19" s="33">
        <v>9182</v>
      </c>
      <c r="K19" s="32">
        <v>8677</v>
      </c>
      <c r="M19" s="43">
        <f t="shared" si="0"/>
        <v>17465</v>
      </c>
      <c r="N19" s="44">
        <f t="shared" si="1"/>
        <v>17859</v>
      </c>
      <c r="O19" s="43">
        <f>N19-M19</f>
        <v>394</v>
      </c>
      <c r="P19" s="45">
        <f>O19/M19</f>
        <v>2.2559404523332379E-2</v>
      </c>
      <c r="R19" s="44">
        <f>SUM(D19:G19)</f>
        <v>34572</v>
      </c>
      <c r="S19" s="44">
        <f>SUM(H19:K19)</f>
        <v>34957</v>
      </c>
      <c r="T19" s="44">
        <f t="shared" si="2"/>
        <v>385</v>
      </c>
      <c r="U19" s="46">
        <f t="shared" si="3"/>
        <v>1.1136179567279879E-2</v>
      </c>
    </row>
    <row r="20" spans="1:21" x14ac:dyDescent="0.25">
      <c r="A20" s="4" t="s">
        <v>73</v>
      </c>
      <c r="B20" s="12"/>
      <c r="C20" s="31"/>
      <c r="D20" s="32"/>
      <c r="E20" s="31"/>
      <c r="F20" s="33"/>
      <c r="G20" s="33"/>
      <c r="H20" s="33"/>
      <c r="I20" s="31"/>
      <c r="J20" s="33"/>
      <c r="K20" s="46"/>
      <c r="M20" s="43"/>
      <c r="N20" s="44"/>
      <c r="O20" s="43"/>
      <c r="P20" s="45"/>
      <c r="R20" s="44"/>
      <c r="S20" s="44"/>
      <c r="T20" s="44"/>
      <c r="U20" s="46"/>
    </row>
    <row r="21" spans="1:21" ht="26.25" x14ac:dyDescent="0.25">
      <c r="A21" s="4"/>
      <c r="B21" s="10" t="s">
        <v>82</v>
      </c>
      <c r="C21" s="49">
        <v>2572</v>
      </c>
      <c r="D21" s="68">
        <v>2428</v>
      </c>
      <c r="E21" s="49">
        <v>2379</v>
      </c>
      <c r="F21" s="50">
        <v>2483</v>
      </c>
      <c r="G21" s="50">
        <v>2365</v>
      </c>
      <c r="H21" s="50">
        <v>2277</v>
      </c>
      <c r="I21" s="49">
        <v>2369</v>
      </c>
      <c r="J21" s="50">
        <v>2554</v>
      </c>
      <c r="K21" s="51">
        <v>2268</v>
      </c>
      <c r="M21" s="43">
        <f t="shared" si="0"/>
        <v>4848</v>
      </c>
      <c r="N21" s="44">
        <f t="shared" si="1"/>
        <v>4822</v>
      </c>
      <c r="O21" s="43">
        <f>N21-M21</f>
        <v>-26</v>
      </c>
      <c r="P21" s="45">
        <f>O21/M21</f>
        <v>-5.3630363036303629E-3</v>
      </c>
      <c r="R21" s="44">
        <f>SUM(D21:G21)</f>
        <v>9655</v>
      </c>
      <c r="S21" s="44">
        <f>SUM(H21:K21)</f>
        <v>9468</v>
      </c>
      <c r="T21" s="44">
        <f t="shared" si="2"/>
        <v>-187</v>
      </c>
      <c r="U21" s="46">
        <f t="shared" si="3"/>
        <v>-1.9368203003625066E-2</v>
      </c>
    </row>
    <row r="22" spans="1:21" x14ac:dyDescent="0.25">
      <c r="A22" s="4"/>
      <c r="B22" s="16" t="s">
        <v>83</v>
      </c>
      <c r="C22" s="42">
        <f t="shared" ref="C22:K22" si="8">C19-C21</f>
        <v>5992</v>
      </c>
      <c r="D22" s="41">
        <f t="shared" si="8"/>
        <v>6083</v>
      </c>
      <c r="E22" s="42">
        <f t="shared" si="8"/>
        <v>6217</v>
      </c>
      <c r="F22" s="42">
        <f t="shared" si="8"/>
        <v>6250</v>
      </c>
      <c r="G22" s="42">
        <f t="shared" si="8"/>
        <v>6367</v>
      </c>
      <c r="H22" s="41">
        <f t="shared" si="8"/>
        <v>6218</v>
      </c>
      <c r="I22" s="42">
        <f t="shared" si="8"/>
        <v>6234</v>
      </c>
      <c r="J22" s="42">
        <f t="shared" si="8"/>
        <v>6628</v>
      </c>
      <c r="K22" s="41">
        <f t="shared" si="8"/>
        <v>6409</v>
      </c>
      <c r="M22" s="43">
        <f t="shared" si="0"/>
        <v>12617</v>
      </c>
      <c r="N22" s="44">
        <f t="shared" si="1"/>
        <v>13037</v>
      </c>
      <c r="O22" s="43">
        <f>N22-M22</f>
        <v>420</v>
      </c>
      <c r="P22" s="45">
        <f>O22/M22</f>
        <v>3.3288420385194577E-2</v>
      </c>
      <c r="R22" s="44">
        <f>SUM(D22:G22)</f>
        <v>24917</v>
      </c>
      <c r="S22" s="44">
        <f>SUM(H22:K22)</f>
        <v>25489</v>
      </c>
      <c r="T22" s="44">
        <f t="shared" si="2"/>
        <v>572</v>
      </c>
      <c r="U22" s="46">
        <f t="shared" si="3"/>
        <v>2.2956214632580164E-2</v>
      </c>
    </row>
    <row r="23" spans="1:21" x14ac:dyDescent="0.25">
      <c r="A23" s="4"/>
      <c r="B23" s="6"/>
      <c r="C23" s="31"/>
      <c r="D23" s="32"/>
      <c r="E23" s="31"/>
      <c r="F23" s="33"/>
      <c r="G23" s="33"/>
      <c r="H23" s="33"/>
      <c r="I23" s="31"/>
      <c r="J23" s="33"/>
      <c r="K23" s="46"/>
      <c r="M23" s="43"/>
      <c r="N23" s="44"/>
      <c r="O23" s="43"/>
      <c r="P23" s="45"/>
      <c r="R23" s="44"/>
      <c r="S23" s="44"/>
      <c r="T23" s="44"/>
      <c r="U23" s="46"/>
    </row>
    <row r="24" spans="1:21" x14ac:dyDescent="0.25">
      <c r="A24" s="4" t="s">
        <v>3</v>
      </c>
      <c r="B24" s="6"/>
      <c r="C24" s="49">
        <v>8564</v>
      </c>
      <c r="D24" s="68">
        <v>8511</v>
      </c>
      <c r="E24" s="49">
        <v>8596</v>
      </c>
      <c r="F24" s="50">
        <v>8733</v>
      </c>
      <c r="G24" s="50">
        <v>8732</v>
      </c>
      <c r="H24" s="50">
        <v>8495</v>
      </c>
      <c r="I24" s="49">
        <v>8603</v>
      </c>
      <c r="J24" s="50">
        <v>9182</v>
      </c>
      <c r="K24" s="51">
        <v>8677</v>
      </c>
      <c r="M24" s="43">
        <f t="shared" si="0"/>
        <v>17465</v>
      </c>
      <c r="N24" s="44">
        <f t="shared" si="1"/>
        <v>17859</v>
      </c>
      <c r="O24" s="43">
        <f t="shared" ref="O24:O33" si="9">N24-M24</f>
        <v>394</v>
      </c>
      <c r="P24" s="45">
        <f t="shared" ref="P24:P33" si="10">O24/M24</f>
        <v>2.2559404523332379E-2</v>
      </c>
      <c r="R24" s="44">
        <f t="shared" ref="R24:R33" si="11">SUM(D24:G24)</f>
        <v>34572</v>
      </c>
      <c r="S24" s="44">
        <f t="shared" ref="S24:S33" si="12">SUM(H24:K24)</f>
        <v>34957</v>
      </c>
      <c r="T24" s="44">
        <f t="shared" si="2"/>
        <v>385</v>
      </c>
      <c r="U24" s="46">
        <f t="shared" si="3"/>
        <v>1.1136179567279879E-2</v>
      </c>
    </row>
    <row r="25" spans="1:21" x14ac:dyDescent="0.25">
      <c r="A25" s="4"/>
      <c r="B25" s="12" t="s">
        <v>84</v>
      </c>
      <c r="C25" s="49">
        <v>4151</v>
      </c>
      <c r="D25" s="68">
        <v>4235</v>
      </c>
      <c r="E25" s="49">
        <v>4379</v>
      </c>
      <c r="F25" s="50">
        <v>4430</v>
      </c>
      <c r="G25" s="50">
        <v>4513</v>
      </c>
      <c r="H25" s="50">
        <v>4423</v>
      </c>
      <c r="I25" s="49">
        <v>4344</v>
      </c>
      <c r="J25" s="50">
        <v>4743</v>
      </c>
      <c r="K25" s="51">
        <v>4526</v>
      </c>
      <c r="M25" s="43">
        <f t="shared" si="0"/>
        <v>8943</v>
      </c>
      <c r="N25" s="44">
        <f t="shared" si="1"/>
        <v>9269</v>
      </c>
      <c r="O25" s="43">
        <f t="shared" si="9"/>
        <v>326</v>
      </c>
      <c r="P25" s="45">
        <f t="shared" si="10"/>
        <v>3.645309180364531E-2</v>
      </c>
      <c r="R25" s="44">
        <f t="shared" si="11"/>
        <v>17557</v>
      </c>
      <c r="S25" s="44">
        <f t="shared" si="12"/>
        <v>18036</v>
      </c>
      <c r="T25" s="44">
        <f t="shared" si="2"/>
        <v>479</v>
      </c>
      <c r="U25" s="46">
        <f t="shared" si="3"/>
        <v>2.7282565358546448E-2</v>
      </c>
    </row>
    <row r="26" spans="1:21" x14ac:dyDescent="0.25">
      <c r="A26" s="4"/>
      <c r="B26" s="12" t="s">
        <v>85</v>
      </c>
      <c r="C26" s="49">
        <v>442</v>
      </c>
      <c r="D26" s="68">
        <v>379</v>
      </c>
      <c r="E26" s="49">
        <v>373</v>
      </c>
      <c r="F26" s="50">
        <v>371</v>
      </c>
      <c r="G26" s="50">
        <v>381</v>
      </c>
      <c r="H26" s="50">
        <v>380</v>
      </c>
      <c r="I26" s="49">
        <v>357</v>
      </c>
      <c r="J26" s="50">
        <v>374</v>
      </c>
      <c r="K26" s="51">
        <v>349</v>
      </c>
      <c r="M26" s="43">
        <f t="shared" si="0"/>
        <v>752</v>
      </c>
      <c r="N26" s="44">
        <f t="shared" si="1"/>
        <v>723</v>
      </c>
      <c r="O26" s="43">
        <f t="shared" si="9"/>
        <v>-29</v>
      </c>
      <c r="P26" s="45">
        <f t="shared" si="10"/>
        <v>-3.8563829787234043E-2</v>
      </c>
      <c r="R26" s="44">
        <f t="shared" si="11"/>
        <v>1504</v>
      </c>
      <c r="S26" s="44">
        <f t="shared" si="12"/>
        <v>1460</v>
      </c>
      <c r="T26" s="44">
        <f t="shared" si="2"/>
        <v>-44</v>
      </c>
      <c r="U26" s="46">
        <f t="shared" si="3"/>
        <v>-2.9255319148936171E-2</v>
      </c>
    </row>
    <row r="27" spans="1:21" x14ac:dyDescent="0.25">
      <c r="A27" s="4"/>
      <c r="B27" s="12" t="s">
        <v>86</v>
      </c>
      <c r="C27" s="49">
        <v>73</v>
      </c>
      <c r="D27" s="68">
        <v>84</v>
      </c>
      <c r="E27" s="49">
        <v>96</v>
      </c>
      <c r="F27" s="50">
        <v>95</v>
      </c>
      <c r="G27" s="50">
        <v>78</v>
      </c>
      <c r="H27" s="50">
        <v>71</v>
      </c>
      <c r="I27" s="49">
        <v>100</v>
      </c>
      <c r="J27" s="50">
        <v>103</v>
      </c>
      <c r="K27" s="51">
        <v>93</v>
      </c>
      <c r="M27" s="43">
        <f t="shared" si="0"/>
        <v>173</v>
      </c>
      <c r="N27" s="44">
        <f t="shared" si="1"/>
        <v>196</v>
      </c>
      <c r="O27" s="43">
        <f t="shared" si="9"/>
        <v>23</v>
      </c>
      <c r="P27" s="45">
        <f t="shared" si="10"/>
        <v>0.13294797687861271</v>
      </c>
      <c r="R27" s="44">
        <f t="shared" si="11"/>
        <v>353</v>
      </c>
      <c r="S27" s="44">
        <f t="shared" si="12"/>
        <v>367</v>
      </c>
      <c r="T27" s="44">
        <f t="shared" si="2"/>
        <v>14</v>
      </c>
      <c r="U27" s="46">
        <f t="shared" si="3"/>
        <v>3.9660056657223795E-2</v>
      </c>
    </row>
    <row r="28" spans="1:21" x14ac:dyDescent="0.25">
      <c r="A28" s="4"/>
      <c r="B28" s="12" t="s">
        <v>87</v>
      </c>
      <c r="C28" s="49">
        <v>288</v>
      </c>
      <c r="D28" s="68">
        <v>291</v>
      </c>
      <c r="E28" s="49">
        <v>287</v>
      </c>
      <c r="F28" s="50">
        <v>286</v>
      </c>
      <c r="G28" s="50">
        <v>319</v>
      </c>
      <c r="H28" s="50">
        <v>298</v>
      </c>
      <c r="I28" s="49">
        <v>315</v>
      </c>
      <c r="J28" s="50">
        <v>293</v>
      </c>
      <c r="K28" s="51">
        <v>337</v>
      </c>
      <c r="M28" s="43">
        <f t="shared" si="0"/>
        <v>605</v>
      </c>
      <c r="N28" s="44">
        <f t="shared" si="1"/>
        <v>630</v>
      </c>
      <c r="O28" s="43">
        <f t="shared" si="9"/>
        <v>25</v>
      </c>
      <c r="P28" s="45">
        <f t="shared" si="10"/>
        <v>4.1322314049586778E-2</v>
      </c>
      <c r="R28" s="44">
        <f t="shared" si="11"/>
        <v>1183</v>
      </c>
      <c r="S28" s="44">
        <f t="shared" si="12"/>
        <v>1243</v>
      </c>
      <c r="T28" s="44">
        <f t="shared" si="2"/>
        <v>60</v>
      </c>
      <c r="U28" s="46">
        <f t="shared" si="3"/>
        <v>5.0718512256973797E-2</v>
      </c>
    </row>
    <row r="29" spans="1:21" x14ac:dyDescent="0.25">
      <c r="A29" s="4"/>
      <c r="B29" s="12" t="s">
        <v>88</v>
      </c>
      <c r="C29" s="49">
        <v>307</v>
      </c>
      <c r="D29" s="68">
        <v>310</v>
      </c>
      <c r="E29" s="49">
        <v>311</v>
      </c>
      <c r="F29" s="50">
        <v>314</v>
      </c>
      <c r="G29" s="50">
        <v>311</v>
      </c>
      <c r="H29" s="50">
        <v>304</v>
      </c>
      <c r="I29" s="49">
        <v>330</v>
      </c>
      <c r="J29" s="50">
        <v>321</v>
      </c>
      <c r="K29" s="51">
        <v>305</v>
      </c>
      <c r="M29" s="43">
        <f t="shared" si="0"/>
        <v>625</v>
      </c>
      <c r="N29" s="44">
        <f t="shared" si="1"/>
        <v>626</v>
      </c>
      <c r="O29" s="43">
        <f t="shared" si="9"/>
        <v>1</v>
      </c>
      <c r="P29" s="45">
        <f t="shared" si="10"/>
        <v>1.6000000000000001E-3</v>
      </c>
      <c r="R29" s="44">
        <f t="shared" si="11"/>
        <v>1246</v>
      </c>
      <c r="S29" s="44">
        <f t="shared" si="12"/>
        <v>1260</v>
      </c>
      <c r="T29" s="44">
        <f t="shared" si="2"/>
        <v>14</v>
      </c>
      <c r="U29" s="46">
        <f t="shared" si="3"/>
        <v>1.1235955056179775E-2</v>
      </c>
    </row>
    <row r="30" spans="1:21" x14ac:dyDescent="0.25">
      <c r="A30" s="4"/>
      <c r="B30" s="12" t="s">
        <v>89</v>
      </c>
      <c r="C30" s="49">
        <v>437</v>
      </c>
      <c r="D30" s="68">
        <v>502</v>
      </c>
      <c r="E30" s="49">
        <v>482</v>
      </c>
      <c r="F30" s="50">
        <v>500</v>
      </c>
      <c r="G30" s="50">
        <v>485</v>
      </c>
      <c r="H30" s="50">
        <v>497</v>
      </c>
      <c r="I30" s="49">
        <v>495</v>
      </c>
      <c r="J30" s="50">
        <v>506</v>
      </c>
      <c r="K30" s="51">
        <v>507</v>
      </c>
      <c r="M30" s="43">
        <f t="shared" si="0"/>
        <v>985</v>
      </c>
      <c r="N30" s="44">
        <f t="shared" si="1"/>
        <v>1013</v>
      </c>
      <c r="O30" s="43">
        <f t="shared" si="9"/>
        <v>28</v>
      </c>
      <c r="P30" s="45">
        <f t="shared" si="10"/>
        <v>2.8426395939086295E-2</v>
      </c>
      <c r="R30" s="44">
        <f t="shared" si="11"/>
        <v>1969</v>
      </c>
      <c r="S30" s="44">
        <f t="shared" si="12"/>
        <v>2005</v>
      </c>
      <c r="T30" s="44">
        <f t="shared" si="2"/>
        <v>36</v>
      </c>
      <c r="U30" s="46">
        <f t="shared" si="3"/>
        <v>1.8283392585068562E-2</v>
      </c>
    </row>
    <row r="31" spans="1:21" x14ac:dyDescent="0.25">
      <c r="A31" s="4"/>
      <c r="B31" s="12" t="s">
        <v>90</v>
      </c>
      <c r="C31" s="49">
        <v>294</v>
      </c>
      <c r="D31" s="68">
        <v>282</v>
      </c>
      <c r="E31" s="49">
        <v>289</v>
      </c>
      <c r="F31" s="50">
        <v>254</v>
      </c>
      <c r="G31" s="50">
        <v>280</v>
      </c>
      <c r="H31" s="50">
        <v>245</v>
      </c>
      <c r="I31" s="49">
        <v>293</v>
      </c>
      <c r="J31" s="50">
        <v>288</v>
      </c>
      <c r="K31" s="51">
        <v>292</v>
      </c>
      <c r="M31" s="43">
        <f t="shared" si="0"/>
        <v>534</v>
      </c>
      <c r="N31" s="44">
        <f t="shared" si="1"/>
        <v>580</v>
      </c>
      <c r="O31" s="43">
        <f t="shared" si="9"/>
        <v>46</v>
      </c>
      <c r="P31" s="45">
        <f t="shared" si="10"/>
        <v>8.6142322097378279E-2</v>
      </c>
      <c r="R31" s="44">
        <f t="shared" si="11"/>
        <v>1105</v>
      </c>
      <c r="S31" s="44">
        <f t="shared" si="12"/>
        <v>1118</v>
      </c>
      <c r="T31" s="44">
        <f t="shared" si="2"/>
        <v>13</v>
      </c>
      <c r="U31" s="46">
        <f t="shared" si="3"/>
        <v>1.1764705882352941E-2</v>
      </c>
    </row>
    <row r="32" spans="1:21" x14ac:dyDescent="0.25">
      <c r="A32" s="4"/>
      <c r="B32" s="12" t="s">
        <v>91</v>
      </c>
      <c r="C32" s="49">
        <v>1470</v>
      </c>
      <c r="D32" s="68">
        <v>1409</v>
      </c>
      <c r="E32" s="49">
        <v>1306</v>
      </c>
      <c r="F32" s="50">
        <v>1350</v>
      </c>
      <c r="G32" s="50">
        <v>1224</v>
      </c>
      <c r="H32" s="50">
        <v>1230</v>
      </c>
      <c r="I32" s="49">
        <v>1223</v>
      </c>
      <c r="J32" s="50">
        <v>1265</v>
      </c>
      <c r="K32" s="51">
        <v>1141</v>
      </c>
      <c r="M32" s="43">
        <f t="shared" si="0"/>
        <v>2574</v>
      </c>
      <c r="N32" s="44">
        <f t="shared" si="1"/>
        <v>2406</v>
      </c>
      <c r="O32" s="43">
        <f t="shared" si="9"/>
        <v>-168</v>
      </c>
      <c r="P32" s="45">
        <f t="shared" si="10"/>
        <v>-6.5268065268065265E-2</v>
      </c>
      <c r="R32" s="44">
        <f t="shared" si="11"/>
        <v>5289</v>
      </c>
      <c r="S32" s="44">
        <f t="shared" si="12"/>
        <v>4859</v>
      </c>
      <c r="T32" s="44">
        <f t="shared" si="2"/>
        <v>-430</v>
      </c>
      <c r="U32" s="46">
        <f t="shared" si="3"/>
        <v>-8.1300813008130079E-2</v>
      </c>
    </row>
    <row r="33" spans="1:21" x14ac:dyDescent="0.25">
      <c r="A33" s="4"/>
      <c r="B33" s="12" t="s">
        <v>92</v>
      </c>
      <c r="C33" s="49">
        <v>1102</v>
      </c>
      <c r="D33" s="68">
        <v>1019</v>
      </c>
      <c r="E33" s="49">
        <v>1073</v>
      </c>
      <c r="F33" s="50">
        <v>1133</v>
      </c>
      <c r="G33" s="50">
        <v>1141</v>
      </c>
      <c r="H33" s="50">
        <v>1047</v>
      </c>
      <c r="I33" s="49">
        <v>1146</v>
      </c>
      <c r="J33" s="50">
        <v>1289</v>
      </c>
      <c r="K33" s="51">
        <v>1127</v>
      </c>
      <c r="M33" s="43">
        <f t="shared" si="0"/>
        <v>2274</v>
      </c>
      <c r="N33" s="44">
        <f t="shared" si="1"/>
        <v>2416</v>
      </c>
      <c r="O33" s="43">
        <f t="shared" si="9"/>
        <v>142</v>
      </c>
      <c r="P33" s="45">
        <f t="shared" si="10"/>
        <v>6.2445030782761653E-2</v>
      </c>
      <c r="R33" s="44">
        <f t="shared" si="11"/>
        <v>4366</v>
      </c>
      <c r="S33" s="44">
        <f t="shared" si="12"/>
        <v>4609</v>
      </c>
      <c r="T33" s="44">
        <f t="shared" si="2"/>
        <v>243</v>
      </c>
      <c r="U33" s="46">
        <f t="shared" si="3"/>
        <v>5.5657352267521762E-2</v>
      </c>
    </row>
    <row r="34" spans="1:21" ht="9" customHeight="1" x14ac:dyDescent="0.25">
      <c r="A34" s="4"/>
      <c r="B34" s="6"/>
      <c r="C34" s="31"/>
      <c r="D34" s="32"/>
      <c r="E34" s="31"/>
      <c r="F34" s="33"/>
      <c r="G34" s="33"/>
      <c r="H34" s="33"/>
      <c r="I34" s="31"/>
      <c r="J34" s="33"/>
      <c r="K34" s="46"/>
      <c r="M34" s="43"/>
      <c r="N34" s="44"/>
      <c r="O34" s="43"/>
      <c r="P34" s="45"/>
      <c r="R34" s="44"/>
      <c r="S34" s="44"/>
      <c r="T34" s="44"/>
      <c r="U34" s="46"/>
    </row>
    <row r="35" spans="1:21" ht="25.5" customHeight="1" x14ac:dyDescent="0.25">
      <c r="A35" s="544" t="s">
        <v>75</v>
      </c>
      <c r="B35" s="545"/>
      <c r="C35" s="49">
        <v>5294</v>
      </c>
      <c r="D35" s="68">
        <v>5422</v>
      </c>
      <c r="E35" s="49">
        <v>5549</v>
      </c>
      <c r="F35" s="50">
        <v>5595</v>
      </c>
      <c r="G35" s="50">
        <v>5615</v>
      </c>
      <c r="H35" s="50">
        <v>5538</v>
      </c>
      <c r="I35" s="49">
        <v>5518</v>
      </c>
      <c r="J35" s="50">
        <v>5829</v>
      </c>
      <c r="K35" s="51">
        <v>5653</v>
      </c>
      <c r="M35" s="43">
        <f t="shared" si="0"/>
        <v>11210</v>
      </c>
      <c r="N35" s="44">
        <f t="shared" si="1"/>
        <v>11482</v>
      </c>
      <c r="O35" s="43">
        <f t="shared" ref="O35:O43" si="13">N35-M35</f>
        <v>272</v>
      </c>
      <c r="P35" s="45">
        <f t="shared" ref="P35:P43" si="14">O35/M35</f>
        <v>2.4264049955396966E-2</v>
      </c>
      <c r="R35" s="44">
        <f t="shared" ref="R35:R43" si="15">SUM(D35:G35)</f>
        <v>22181</v>
      </c>
      <c r="S35" s="44">
        <f t="shared" ref="S35:S43" si="16">SUM(H35:K35)</f>
        <v>22538</v>
      </c>
      <c r="T35" s="44">
        <f t="shared" si="2"/>
        <v>357</v>
      </c>
      <c r="U35" s="46">
        <f t="shared" si="3"/>
        <v>1.6094855957801722E-2</v>
      </c>
    </row>
    <row r="36" spans="1:21" x14ac:dyDescent="0.25">
      <c r="A36" s="4"/>
      <c r="B36" s="12" t="s">
        <v>84</v>
      </c>
      <c r="C36" s="49">
        <v>3836</v>
      </c>
      <c r="D36" s="68">
        <v>3918</v>
      </c>
      <c r="E36" s="49">
        <v>4051</v>
      </c>
      <c r="F36" s="50">
        <v>4131</v>
      </c>
      <c r="G36" s="50">
        <v>4128</v>
      </c>
      <c r="H36" s="50">
        <v>4059</v>
      </c>
      <c r="I36" s="49">
        <v>4041</v>
      </c>
      <c r="J36" s="50">
        <v>4346</v>
      </c>
      <c r="K36" s="51">
        <v>4193</v>
      </c>
      <c r="M36" s="43">
        <f t="shared" si="0"/>
        <v>8259</v>
      </c>
      <c r="N36" s="44">
        <f t="shared" si="1"/>
        <v>8539</v>
      </c>
      <c r="O36" s="43">
        <f t="shared" si="13"/>
        <v>280</v>
      </c>
      <c r="P36" s="45">
        <f t="shared" si="14"/>
        <v>3.3902409492674659E-2</v>
      </c>
      <c r="R36" s="44">
        <f t="shared" si="15"/>
        <v>16228</v>
      </c>
      <c r="S36" s="44">
        <f t="shared" si="16"/>
        <v>16639</v>
      </c>
      <c r="T36" s="44">
        <f t="shared" si="2"/>
        <v>411</v>
      </c>
      <c r="U36" s="46">
        <f t="shared" si="3"/>
        <v>2.5326596006901653E-2</v>
      </c>
    </row>
    <row r="37" spans="1:21" x14ac:dyDescent="0.25">
      <c r="A37" s="4"/>
      <c r="B37" s="12" t="s">
        <v>85</v>
      </c>
      <c r="C37" s="49">
        <v>350</v>
      </c>
      <c r="D37" s="68">
        <v>313</v>
      </c>
      <c r="E37" s="49">
        <v>299</v>
      </c>
      <c r="F37" s="50">
        <v>312</v>
      </c>
      <c r="G37" s="50">
        <v>313</v>
      </c>
      <c r="H37" s="50">
        <v>332</v>
      </c>
      <c r="I37" s="49">
        <v>293</v>
      </c>
      <c r="J37" s="50">
        <v>306</v>
      </c>
      <c r="K37" s="51">
        <v>291</v>
      </c>
      <c r="M37" s="43">
        <f t="shared" si="0"/>
        <v>625</v>
      </c>
      <c r="N37" s="44">
        <f t="shared" si="1"/>
        <v>597</v>
      </c>
      <c r="O37" s="43">
        <f t="shared" si="13"/>
        <v>-28</v>
      </c>
      <c r="P37" s="45">
        <f t="shared" si="14"/>
        <v>-4.48E-2</v>
      </c>
      <c r="R37" s="44">
        <f t="shared" si="15"/>
        <v>1237</v>
      </c>
      <c r="S37" s="44">
        <f t="shared" si="16"/>
        <v>1222</v>
      </c>
      <c r="T37" s="44">
        <f t="shared" si="2"/>
        <v>-15</v>
      </c>
      <c r="U37" s="46">
        <f t="shared" si="3"/>
        <v>-1.2126111560226353E-2</v>
      </c>
    </row>
    <row r="38" spans="1:21" x14ac:dyDescent="0.25">
      <c r="A38" s="4"/>
      <c r="B38" s="12" t="s">
        <v>93</v>
      </c>
      <c r="C38" s="49">
        <v>94</v>
      </c>
      <c r="D38" s="68">
        <v>92</v>
      </c>
      <c r="E38" s="49">
        <v>108</v>
      </c>
      <c r="F38" s="50">
        <v>96</v>
      </c>
      <c r="G38" s="50">
        <v>90</v>
      </c>
      <c r="H38" s="50">
        <v>86</v>
      </c>
      <c r="I38" s="49">
        <v>118</v>
      </c>
      <c r="J38" s="50">
        <v>113</v>
      </c>
      <c r="K38" s="51">
        <v>109</v>
      </c>
      <c r="M38" s="43">
        <f t="shared" si="0"/>
        <v>186</v>
      </c>
      <c r="N38" s="44">
        <f t="shared" si="1"/>
        <v>222</v>
      </c>
      <c r="O38" s="43">
        <f t="shared" si="13"/>
        <v>36</v>
      </c>
      <c r="P38" s="45">
        <f t="shared" si="14"/>
        <v>0.19354838709677419</v>
      </c>
      <c r="R38" s="44">
        <f t="shared" si="15"/>
        <v>386</v>
      </c>
      <c r="S38" s="44">
        <f t="shared" si="16"/>
        <v>426</v>
      </c>
      <c r="T38" s="44">
        <f t="shared" si="2"/>
        <v>40</v>
      </c>
      <c r="U38" s="46">
        <f t="shared" si="3"/>
        <v>0.10362694300518134</v>
      </c>
    </row>
    <row r="39" spans="1:21" x14ac:dyDescent="0.25">
      <c r="A39" s="4"/>
      <c r="B39" s="12" t="s">
        <v>86</v>
      </c>
      <c r="C39" s="49">
        <v>14</v>
      </c>
      <c r="D39" s="68">
        <v>22</v>
      </c>
      <c r="E39" s="49">
        <v>16</v>
      </c>
      <c r="F39" s="50">
        <v>21</v>
      </c>
      <c r="G39" s="50">
        <v>12</v>
      </c>
      <c r="H39" s="50">
        <v>14</v>
      </c>
      <c r="I39" s="49">
        <v>17</v>
      </c>
      <c r="J39" s="50">
        <v>22</v>
      </c>
      <c r="K39" s="51">
        <v>15</v>
      </c>
      <c r="M39" s="43">
        <f t="shared" si="0"/>
        <v>33</v>
      </c>
      <c r="N39" s="44">
        <f t="shared" si="1"/>
        <v>37</v>
      </c>
      <c r="O39" s="43">
        <f t="shared" si="13"/>
        <v>4</v>
      </c>
      <c r="P39" s="45">
        <f t="shared" si="14"/>
        <v>0.12121212121212122</v>
      </c>
      <c r="R39" s="44">
        <f t="shared" si="15"/>
        <v>71</v>
      </c>
      <c r="S39" s="44">
        <f t="shared" si="16"/>
        <v>68</v>
      </c>
      <c r="T39" s="44">
        <f t="shared" si="2"/>
        <v>-3</v>
      </c>
      <c r="U39" s="46">
        <f t="shared" si="3"/>
        <v>-4.2253521126760563E-2</v>
      </c>
    </row>
    <row r="40" spans="1:21" x14ac:dyDescent="0.25">
      <c r="A40" s="4"/>
      <c r="B40" s="12" t="s">
        <v>87</v>
      </c>
      <c r="C40" s="49">
        <v>241</v>
      </c>
      <c r="D40" s="68">
        <v>233</v>
      </c>
      <c r="E40" s="49">
        <v>226</v>
      </c>
      <c r="F40" s="50">
        <v>224</v>
      </c>
      <c r="G40" s="50">
        <v>254</v>
      </c>
      <c r="H40" s="50">
        <v>253</v>
      </c>
      <c r="I40" s="49">
        <v>244</v>
      </c>
      <c r="J40" s="50">
        <v>242</v>
      </c>
      <c r="K40" s="51">
        <v>269</v>
      </c>
      <c r="M40" s="43">
        <f t="shared" si="0"/>
        <v>478</v>
      </c>
      <c r="N40" s="44">
        <f t="shared" si="1"/>
        <v>511</v>
      </c>
      <c r="O40" s="43">
        <f t="shared" si="13"/>
        <v>33</v>
      </c>
      <c r="P40" s="45">
        <f t="shared" si="14"/>
        <v>6.903765690376569E-2</v>
      </c>
      <c r="R40" s="44">
        <f t="shared" si="15"/>
        <v>937</v>
      </c>
      <c r="S40" s="44">
        <f t="shared" si="16"/>
        <v>1008</v>
      </c>
      <c r="T40" s="44">
        <f t="shared" si="2"/>
        <v>71</v>
      </c>
      <c r="U40" s="46">
        <f t="shared" si="3"/>
        <v>7.577374599786553E-2</v>
      </c>
    </row>
    <row r="41" spans="1:21" x14ac:dyDescent="0.25">
      <c r="A41" s="4"/>
      <c r="B41" s="12" t="s">
        <v>88</v>
      </c>
      <c r="C41" s="49">
        <v>226</v>
      </c>
      <c r="D41" s="68">
        <v>236</v>
      </c>
      <c r="E41" s="49">
        <v>252</v>
      </c>
      <c r="F41" s="50">
        <v>251</v>
      </c>
      <c r="G41" s="50">
        <v>244</v>
      </c>
      <c r="H41" s="50">
        <v>240</v>
      </c>
      <c r="I41" s="49">
        <v>260</v>
      </c>
      <c r="J41" s="50">
        <v>257</v>
      </c>
      <c r="K41" s="51">
        <v>225</v>
      </c>
      <c r="M41" s="43">
        <f t="shared" si="0"/>
        <v>495</v>
      </c>
      <c r="N41" s="44">
        <f t="shared" si="1"/>
        <v>482</v>
      </c>
      <c r="O41" s="43">
        <f t="shared" si="13"/>
        <v>-13</v>
      </c>
      <c r="P41" s="45">
        <f t="shared" si="14"/>
        <v>-2.6262626262626262E-2</v>
      </c>
      <c r="R41" s="44">
        <f t="shared" si="15"/>
        <v>983</v>
      </c>
      <c r="S41" s="44">
        <f t="shared" si="16"/>
        <v>982</v>
      </c>
      <c r="T41" s="44">
        <f t="shared" si="2"/>
        <v>-1</v>
      </c>
      <c r="U41" s="46">
        <f t="shared" si="3"/>
        <v>-1.017293997965412E-3</v>
      </c>
    </row>
    <row r="42" spans="1:21" x14ac:dyDescent="0.25">
      <c r="A42" s="4"/>
      <c r="B42" s="12" t="s">
        <v>89</v>
      </c>
      <c r="C42" s="49">
        <v>336</v>
      </c>
      <c r="D42" s="68">
        <v>413</v>
      </c>
      <c r="E42" s="49">
        <v>377</v>
      </c>
      <c r="F42" s="50">
        <v>390</v>
      </c>
      <c r="G42" s="50">
        <v>385</v>
      </c>
      <c r="H42" s="50">
        <v>383</v>
      </c>
      <c r="I42" s="49">
        <v>365</v>
      </c>
      <c r="J42" s="50">
        <v>352</v>
      </c>
      <c r="K42" s="51">
        <v>364</v>
      </c>
      <c r="M42" s="43">
        <f t="shared" si="0"/>
        <v>775</v>
      </c>
      <c r="N42" s="44">
        <f t="shared" si="1"/>
        <v>716</v>
      </c>
      <c r="O42" s="43">
        <f t="shared" si="13"/>
        <v>-59</v>
      </c>
      <c r="P42" s="45">
        <f t="shared" si="14"/>
        <v>-7.6129032258064513E-2</v>
      </c>
      <c r="R42" s="44">
        <f t="shared" si="15"/>
        <v>1565</v>
      </c>
      <c r="S42" s="44">
        <f t="shared" si="16"/>
        <v>1464</v>
      </c>
      <c r="T42" s="44">
        <f t="shared" si="2"/>
        <v>-101</v>
      </c>
      <c r="U42" s="46">
        <f t="shared" si="3"/>
        <v>-6.4536741214057503E-2</v>
      </c>
    </row>
    <row r="43" spans="1:21" x14ac:dyDescent="0.25">
      <c r="A43" s="5"/>
      <c r="B43" s="17" t="s">
        <v>90</v>
      </c>
      <c r="C43" s="69">
        <v>197</v>
      </c>
      <c r="D43" s="70">
        <v>195</v>
      </c>
      <c r="E43" s="69">
        <v>220</v>
      </c>
      <c r="F43" s="71">
        <v>170</v>
      </c>
      <c r="G43" s="71">
        <v>189</v>
      </c>
      <c r="H43" s="71">
        <v>171</v>
      </c>
      <c r="I43" s="69">
        <v>180</v>
      </c>
      <c r="J43" s="71">
        <v>191</v>
      </c>
      <c r="K43" s="72">
        <v>187</v>
      </c>
      <c r="M43" s="73">
        <f t="shared" si="0"/>
        <v>359</v>
      </c>
      <c r="N43" s="74">
        <f t="shared" si="1"/>
        <v>378</v>
      </c>
      <c r="O43" s="73">
        <f t="shared" si="13"/>
        <v>19</v>
      </c>
      <c r="P43" s="75">
        <f t="shared" si="14"/>
        <v>5.2924791086350974E-2</v>
      </c>
      <c r="R43" s="74">
        <f t="shared" si="15"/>
        <v>774</v>
      </c>
      <c r="S43" s="74">
        <f t="shared" si="16"/>
        <v>729</v>
      </c>
      <c r="T43" s="74">
        <f t="shared" si="2"/>
        <v>-45</v>
      </c>
      <c r="U43" s="76">
        <f t="shared" si="3"/>
        <v>-5.8139534883720929E-2</v>
      </c>
    </row>
    <row r="44" spans="1:21" x14ac:dyDescent="0.25">
      <c r="F44" s="21"/>
      <c r="G44" s="21"/>
      <c r="I44" s="77"/>
      <c r="K44" s="53"/>
    </row>
    <row r="45" spans="1:21" x14ac:dyDescent="0.25">
      <c r="B45" s="13" t="s">
        <v>94</v>
      </c>
      <c r="C45" s="78"/>
      <c r="D45" s="78"/>
      <c r="E45" s="78"/>
      <c r="F45" s="78"/>
      <c r="G45" s="78"/>
      <c r="H45" s="78"/>
      <c r="I45" s="48"/>
      <c r="J45" s="48"/>
    </row>
    <row r="46" spans="1:21" ht="27.75" customHeight="1" x14ac:dyDescent="0.25">
      <c r="B46" s="534" t="s">
        <v>95</v>
      </c>
      <c r="C46" s="534"/>
      <c r="D46" s="534"/>
      <c r="E46" s="534"/>
      <c r="F46" s="534"/>
      <c r="G46" s="534"/>
      <c r="H46" s="534"/>
      <c r="I46" s="48"/>
      <c r="J46" s="48"/>
    </row>
    <row r="47" spans="1:21" ht="39" x14ac:dyDescent="0.25">
      <c r="B47" s="18" t="s">
        <v>96</v>
      </c>
      <c r="C47" s="79"/>
      <c r="D47" s="79"/>
      <c r="E47" s="79"/>
      <c r="F47" s="79"/>
      <c r="G47" s="79"/>
      <c r="H47" s="79"/>
      <c r="I47" s="80"/>
      <c r="J47" s="80"/>
      <c r="K47" s="81"/>
    </row>
    <row r="48" spans="1:21" x14ac:dyDescent="0.25">
      <c r="B48" s="13"/>
      <c r="C48" s="78"/>
      <c r="D48" s="78"/>
      <c r="E48" s="78"/>
      <c r="F48" s="78"/>
      <c r="G48" s="78"/>
      <c r="H48" s="78"/>
      <c r="I48" s="48"/>
      <c r="J48" s="48"/>
    </row>
    <row r="49" spans="3:8" x14ac:dyDescent="0.25">
      <c r="C49" s="78"/>
      <c r="D49" s="78"/>
      <c r="E49" s="78"/>
      <c r="F49" s="78"/>
      <c r="G49" s="78"/>
      <c r="H49" s="78"/>
    </row>
  </sheetData>
  <mergeCells count="11">
    <mergeCell ref="B46:H46"/>
    <mergeCell ref="A2:B2"/>
    <mergeCell ref="M2:P2"/>
    <mergeCell ref="R2:U2"/>
    <mergeCell ref="O3:P3"/>
    <mergeCell ref="T3:U3"/>
    <mergeCell ref="C2:K2"/>
    <mergeCell ref="E3:H3"/>
    <mergeCell ref="I3:K3"/>
    <mergeCell ref="C3:D3"/>
    <mergeCell ref="A35:B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workbookViewId="0"/>
  </sheetViews>
  <sheetFormatPr defaultRowHeight="15" x14ac:dyDescent="0.25"/>
  <cols>
    <col min="1" max="1" width="18" customWidth="1"/>
    <col min="2" max="2" width="10.7109375" customWidth="1"/>
    <col min="3" max="3" width="10.140625" customWidth="1"/>
    <col min="4" max="10" width="11" customWidth="1"/>
    <col min="11" max="11" width="0.85546875" customWidth="1"/>
    <col min="12" max="12" width="1.140625" customWidth="1"/>
    <col min="13" max="13" width="9.85546875" customWidth="1"/>
    <col min="14" max="14" width="10.5703125" customWidth="1"/>
    <col min="17" max="17" width="3.28515625" customWidth="1"/>
    <col min="18" max="19" width="9.140625" customWidth="1"/>
    <col min="20" max="21" width="8.28515625" customWidth="1"/>
    <col min="257" max="257" width="18" customWidth="1"/>
    <col min="258" max="258" width="10.7109375" customWidth="1"/>
    <col min="259" max="259" width="10.140625" customWidth="1"/>
    <col min="260" max="266" width="11" customWidth="1"/>
    <col min="267" max="267" width="0.85546875" customWidth="1"/>
    <col min="268" max="268" width="1.140625" customWidth="1"/>
    <col min="269" max="269" width="9.85546875" customWidth="1"/>
    <col min="270" max="270" width="10.5703125" customWidth="1"/>
    <col min="273" max="273" width="3.28515625" customWidth="1"/>
    <col min="274" max="275" width="9.140625" customWidth="1"/>
    <col min="276" max="277" width="8.28515625" customWidth="1"/>
    <col min="513" max="513" width="18" customWidth="1"/>
    <col min="514" max="514" width="10.7109375" customWidth="1"/>
    <col min="515" max="515" width="10.140625" customWidth="1"/>
    <col min="516" max="522" width="11" customWidth="1"/>
    <col min="523" max="523" width="0.85546875" customWidth="1"/>
    <col min="524" max="524" width="1.140625" customWidth="1"/>
    <col min="525" max="525" width="9.85546875" customWidth="1"/>
    <col min="526" max="526" width="10.5703125" customWidth="1"/>
    <col min="529" max="529" width="3.28515625" customWidth="1"/>
    <col min="530" max="531" width="9.140625" customWidth="1"/>
    <col min="532" max="533" width="8.28515625" customWidth="1"/>
    <col min="769" max="769" width="18" customWidth="1"/>
    <col min="770" max="770" width="10.7109375" customWidth="1"/>
    <col min="771" max="771" width="10.140625" customWidth="1"/>
    <col min="772" max="778" width="11" customWidth="1"/>
    <col min="779" max="779" width="0.85546875" customWidth="1"/>
    <col min="780" max="780" width="1.140625" customWidth="1"/>
    <col min="781" max="781" width="9.85546875" customWidth="1"/>
    <col min="782" max="782" width="10.5703125" customWidth="1"/>
    <col min="785" max="785" width="3.28515625" customWidth="1"/>
    <col min="786" max="787" width="9.140625" customWidth="1"/>
    <col min="788" max="789" width="8.28515625" customWidth="1"/>
    <col min="1025" max="1025" width="18" customWidth="1"/>
    <col min="1026" max="1026" width="10.7109375" customWidth="1"/>
    <col min="1027" max="1027" width="10.140625" customWidth="1"/>
    <col min="1028" max="1034" width="11" customWidth="1"/>
    <col min="1035" max="1035" width="0.85546875" customWidth="1"/>
    <col min="1036" max="1036" width="1.140625" customWidth="1"/>
    <col min="1037" max="1037" width="9.85546875" customWidth="1"/>
    <col min="1038" max="1038" width="10.5703125" customWidth="1"/>
    <col min="1041" max="1041" width="3.28515625" customWidth="1"/>
    <col min="1042" max="1043" width="9.140625" customWidth="1"/>
    <col min="1044" max="1045" width="8.28515625" customWidth="1"/>
    <col min="1281" max="1281" width="18" customWidth="1"/>
    <col min="1282" max="1282" width="10.7109375" customWidth="1"/>
    <col min="1283" max="1283" width="10.140625" customWidth="1"/>
    <col min="1284" max="1290" width="11" customWidth="1"/>
    <col min="1291" max="1291" width="0.85546875" customWidth="1"/>
    <col min="1292" max="1292" width="1.140625" customWidth="1"/>
    <col min="1293" max="1293" width="9.85546875" customWidth="1"/>
    <col min="1294" max="1294" width="10.5703125" customWidth="1"/>
    <col min="1297" max="1297" width="3.28515625" customWidth="1"/>
    <col min="1298" max="1299" width="9.140625" customWidth="1"/>
    <col min="1300" max="1301" width="8.28515625" customWidth="1"/>
    <col min="1537" max="1537" width="18" customWidth="1"/>
    <col min="1538" max="1538" width="10.7109375" customWidth="1"/>
    <col min="1539" max="1539" width="10.140625" customWidth="1"/>
    <col min="1540" max="1546" width="11" customWidth="1"/>
    <col min="1547" max="1547" width="0.85546875" customWidth="1"/>
    <col min="1548" max="1548" width="1.140625" customWidth="1"/>
    <col min="1549" max="1549" width="9.85546875" customWidth="1"/>
    <col min="1550" max="1550" width="10.5703125" customWidth="1"/>
    <col min="1553" max="1553" width="3.28515625" customWidth="1"/>
    <col min="1554" max="1555" width="9.140625" customWidth="1"/>
    <col min="1556" max="1557" width="8.28515625" customWidth="1"/>
    <col min="1793" max="1793" width="18" customWidth="1"/>
    <col min="1794" max="1794" width="10.7109375" customWidth="1"/>
    <col min="1795" max="1795" width="10.140625" customWidth="1"/>
    <col min="1796" max="1802" width="11" customWidth="1"/>
    <col min="1803" max="1803" width="0.85546875" customWidth="1"/>
    <col min="1804" max="1804" width="1.140625" customWidth="1"/>
    <col min="1805" max="1805" width="9.85546875" customWidth="1"/>
    <col min="1806" max="1806" width="10.5703125" customWidth="1"/>
    <col min="1809" max="1809" width="3.28515625" customWidth="1"/>
    <col min="1810" max="1811" width="9.140625" customWidth="1"/>
    <col min="1812" max="1813" width="8.28515625" customWidth="1"/>
    <col min="2049" max="2049" width="18" customWidth="1"/>
    <col min="2050" max="2050" width="10.7109375" customWidth="1"/>
    <col min="2051" max="2051" width="10.140625" customWidth="1"/>
    <col min="2052" max="2058" width="11" customWidth="1"/>
    <col min="2059" max="2059" width="0.85546875" customWidth="1"/>
    <col min="2060" max="2060" width="1.140625" customWidth="1"/>
    <col min="2061" max="2061" width="9.85546875" customWidth="1"/>
    <col min="2062" max="2062" width="10.5703125" customWidth="1"/>
    <col min="2065" max="2065" width="3.28515625" customWidth="1"/>
    <col min="2066" max="2067" width="9.140625" customWidth="1"/>
    <col min="2068" max="2069" width="8.28515625" customWidth="1"/>
    <col min="2305" max="2305" width="18" customWidth="1"/>
    <col min="2306" max="2306" width="10.7109375" customWidth="1"/>
    <col min="2307" max="2307" width="10.140625" customWidth="1"/>
    <col min="2308" max="2314" width="11" customWidth="1"/>
    <col min="2315" max="2315" width="0.85546875" customWidth="1"/>
    <col min="2316" max="2316" width="1.140625" customWidth="1"/>
    <col min="2317" max="2317" width="9.85546875" customWidth="1"/>
    <col min="2318" max="2318" width="10.5703125" customWidth="1"/>
    <col min="2321" max="2321" width="3.28515625" customWidth="1"/>
    <col min="2322" max="2323" width="9.140625" customWidth="1"/>
    <col min="2324" max="2325" width="8.28515625" customWidth="1"/>
    <col min="2561" max="2561" width="18" customWidth="1"/>
    <col min="2562" max="2562" width="10.7109375" customWidth="1"/>
    <col min="2563" max="2563" width="10.140625" customWidth="1"/>
    <col min="2564" max="2570" width="11" customWidth="1"/>
    <col min="2571" max="2571" width="0.85546875" customWidth="1"/>
    <col min="2572" max="2572" width="1.140625" customWidth="1"/>
    <col min="2573" max="2573" width="9.85546875" customWidth="1"/>
    <col min="2574" max="2574" width="10.5703125" customWidth="1"/>
    <col min="2577" max="2577" width="3.28515625" customWidth="1"/>
    <col min="2578" max="2579" width="9.140625" customWidth="1"/>
    <col min="2580" max="2581" width="8.28515625" customWidth="1"/>
    <col min="2817" max="2817" width="18" customWidth="1"/>
    <col min="2818" max="2818" width="10.7109375" customWidth="1"/>
    <col min="2819" max="2819" width="10.140625" customWidth="1"/>
    <col min="2820" max="2826" width="11" customWidth="1"/>
    <col min="2827" max="2827" width="0.85546875" customWidth="1"/>
    <col min="2828" max="2828" width="1.140625" customWidth="1"/>
    <col min="2829" max="2829" width="9.85546875" customWidth="1"/>
    <col min="2830" max="2830" width="10.5703125" customWidth="1"/>
    <col min="2833" max="2833" width="3.28515625" customWidth="1"/>
    <col min="2834" max="2835" width="9.140625" customWidth="1"/>
    <col min="2836" max="2837" width="8.28515625" customWidth="1"/>
    <col min="3073" max="3073" width="18" customWidth="1"/>
    <col min="3074" max="3074" width="10.7109375" customWidth="1"/>
    <col min="3075" max="3075" width="10.140625" customWidth="1"/>
    <col min="3076" max="3082" width="11" customWidth="1"/>
    <col min="3083" max="3083" width="0.85546875" customWidth="1"/>
    <col min="3084" max="3084" width="1.140625" customWidth="1"/>
    <col min="3085" max="3085" width="9.85546875" customWidth="1"/>
    <col min="3086" max="3086" width="10.5703125" customWidth="1"/>
    <col min="3089" max="3089" width="3.28515625" customWidth="1"/>
    <col min="3090" max="3091" width="9.140625" customWidth="1"/>
    <col min="3092" max="3093" width="8.28515625" customWidth="1"/>
    <col min="3329" max="3329" width="18" customWidth="1"/>
    <col min="3330" max="3330" width="10.7109375" customWidth="1"/>
    <col min="3331" max="3331" width="10.140625" customWidth="1"/>
    <col min="3332" max="3338" width="11" customWidth="1"/>
    <col min="3339" max="3339" width="0.85546875" customWidth="1"/>
    <col min="3340" max="3340" width="1.140625" customWidth="1"/>
    <col min="3341" max="3341" width="9.85546875" customWidth="1"/>
    <col min="3342" max="3342" width="10.5703125" customWidth="1"/>
    <col min="3345" max="3345" width="3.28515625" customWidth="1"/>
    <col min="3346" max="3347" width="9.140625" customWidth="1"/>
    <col min="3348" max="3349" width="8.28515625" customWidth="1"/>
    <col min="3585" max="3585" width="18" customWidth="1"/>
    <col min="3586" max="3586" width="10.7109375" customWidth="1"/>
    <col min="3587" max="3587" width="10.140625" customWidth="1"/>
    <col min="3588" max="3594" width="11" customWidth="1"/>
    <col min="3595" max="3595" width="0.85546875" customWidth="1"/>
    <col min="3596" max="3596" width="1.140625" customWidth="1"/>
    <col min="3597" max="3597" width="9.85546875" customWidth="1"/>
    <col min="3598" max="3598" width="10.5703125" customWidth="1"/>
    <col min="3601" max="3601" width="3.28515625" customWidth="1"/>
    <col min="3602" max="3603" width="9.140625" customWidth="1"/>
    <col min="3604" max="3605" width="8.28515625" customWidth="1"/>
    <col min="3841" max="3841" width="18" customWidth="1"/>
    <col min="3842" max="3842" width="10.7109375" customWidth="1"/>
    <col min="3843" max="3843" width="10.140625" customWidth="1"/>
    <col min="3844" max="3850" width="11" customWidth="1"/>
    <col min="3851" max="3851" width="0.85546875" customWidth="1"/>
    <col min="3852" max="3852" width="1.140625" customWidth="1"/>
    <col min="3853" max="3853" width="9.85546875" customWidth="1"/>
    <col min="3854" max="3854" width="10.5703125" customWidth="1"/>
    <col min="3857" max="3857" width="3.28515625" customWidth="1"/>
    <col min="3858" max="3859" width="9.140625" customWidth="1"/>
    <col min="3860" max="3861" width="8.28515625" customWidth="1"/>
    <col min="4097" max="4097" width="18" customWidth="1"/>
    <col min="4098" max="4098" width="10.7109375" customWidth="1"/>
    <col min="4099" max="4099" width="10.140625" customWidth="1"/>
    <col min="4100" max="4106" width="11" customWidth="1"/>
    <col min="4107" max="4107" width="0.85546875" customWidth="1"/>
    <col min="4108" max="4108" width="1.140625" customWidth="1"/>
    <col min="4109" max="4109" width="9.85546875" customWidth="1"/>
    <col min="4110" max="4110" width="10.5703125" customWidth="1"/>
    <col min="4113" max="4113" width="3.28515625" customWidth="1"/>
    <col min="4114" max="4115" width="9.140625" customWidth="1"/>
    <col min="4116" max="4117" width="8.28515625" customWidth="1"/>
    <col min="4353" max="4353" width="18" customWidth="1"/>
    <col min="4354" max="4354" width="10.7109375" customWidth="1"/>
    <col min="4355" max="4355" width="10.140625" customWidth="1"/>
    <col min="4356" max="4362" width="11" customWidth="1"/>
    <col min="4363" max="4363" width="0.85546875" customWidth="1"/>
    <col min="4364" max="4364" width="1.140625" customWidth="1"/>
    <col min="4365" max="4365" width="9.85546875" customWidth="1"/>
    <col min="4366" max="4366" width="10.5703125" customWidth="1"/>
    <col min="4369" max="4369" width="3.28515625" customWidth="1"/>
    <col min="4370" max="4371" width="9.140625" customWidth="1"/>
    <col min="4372" max="4373" width="8.28515625" customWidth="1"/>
    <col min="4609" max="4609" width="18" customWidth="1"/>
    <col min="4610" max="4610" width="10.7109375" customWidth="1"/>
    <col min="4611" max="4611" width="10.140625" customWidth="1"/>
    <col min="4612" max="4618" width="11" customWidth="1"/>
    <col min="4619" max="4619" width="0.85546875" customWidth="1"/>
    <col min="4620" max="4620" width="1.140625" customWidth="1"/>
    <col min="4621" max="4621" width="9.85546875" customWidth="1"/>
    <col min="4622" max="4622" width="10.5703125" customWidth="1"/>
    <col min="4625" max="4625" width="3.28515625" customWidth="1"/>
    <col min="4626" max="4627" width="9.140625" customWidth="1"/>
    <col min="4628" max="4629" width="8.28515625" customWidth="1"/>
    <col min="4865" max="4865" width="18" customWidth="1"/>
    <col min="4866" max="4866" width="10.7109375" customWidth="1"/>
    <col min="4867" max="4867" width="10.140625" customWidth="1"/>
    <col min="4868" max="4874" width="11" customWidth="1"/>
    <col min="4875" max="4875" width="0.85546875" customWidth="1"/>
    <col min="4876" max="4876" width="1.140625" customWidth="1"/>
    <col min="4877" max="4877" width="9.85546875" customWidth="1"/>
    <col min="4878" max="4878" width="10.5703125" customWidth="1"/>
    <col min="4881" max="4881" width="3.28515625" customWidth="1"/>
    <col min="4882" max="4883" width="9.140625" customWidth="1"/>
    <col min="4884" max="4885" width="8.28515625" customWidth="1"/>
    <col min="5121" max="5121" width="18" customWidth="1"/>
    <col min="5122" max="5122" width="10.7109375" customWidth="1"/>
    <col min="5123" max="5123" width="10.140625" customWidth="1"/>
    <col min="5124" max="5130" width="11" customWidth="1"/>
    <col min="5131" max="5131" width="0.85546875" customWidth="1"/>
    <col min="5132" max="5132" width="1.140625" customWidth="1"/>
    <col min="5133" max="5133" width="9.85546875" customWidth="1"/>
    <col min="5134" max="5134" width="10.5703125" customWidth="1"/>
    <col min="5137" max="5137" width="3.28515625" customWidth="1"/>
    <col min="5138" max="5139" width="9.140625" customWidth="1"/>
    <col min="5140" max="5141" width="8.28515625" customWidth="1"/>
    <col min="5377" max="5377" width="18" customWidth="1"/>
    <col min="5378" max="5378" width="10.7109375" customWidth="1"/>
    <col min="5379" max="5379" width="10.140625" customWidth="1"/>
    <col min="5380" max="5386" width="11" customWidth="1"/>
    <col min="5387" max="5387" width="0.85546875" customWidth="1"/>
    <col min="5388" max="5388" width="1.140625" customWidth="1"/>
    <col min="5389" max="5389" width="9.85546875" customWidth="1"/>
    <col min="5390" max="5390" width="10.5703125" customWidth="1"/>
    <col min="5393" max="5393" width="3.28515625" customWidth="1"/>
    <col min="5394" max="5395" width="9.140625" customWidth="1"/>
    <col min="5396" max="5397" width="8.28515625" customWidth="1"/>
    <col min="5633" max="5633" width="18" customWidth="1"/>
    <col min="5634" max="5634" width="10.7109375" customWidth="1"/>
    <col min="5635" max="5635" width="10.140625" customWidth="1"/>
    <col min="5636" max="5642" width="11" customWidth="1"/>
    <col min="5643" max="5643" width="0.85546875" customWidth="1"/>
    <col min="5644" max="5644" width="1.140625" customWidth="1"/>
    <col min="5645" max="5645" width="9.85546875" customWidth="1"/>
    <col min="5646" max="5646" width="10.5703125" customWidth="1"/>
    <col min="5649" max="5649" width="3.28515625" customWidth="1"/>
    <col min="5650" max="5651" width="9.140625" customWidth="1"/>
    <col min="5652" max="5653" width="8.28515625" customWidth="1"/>
    <col min="5889" max="5889" width="18" customWidth="1"/>
    <col min="5890" max="5890" width="10.7109375" customWidth="1"/>
    <col min="5891" max="5891" width="10.140625" customWidth="1"/>
    <col min="5892" max="5898" width="11" customWidth="1"/>
    <col min="5899" max="5899" width="0.85546875" customWidth="1"/>
    <col min="5900" max="5900" width="1.140625" customWidth="1"/>
    <col min="5901" max="5901" width="9.85546875" customWidth="1"/>
    <col min="5902" max="5902" width="10.5703125" customWidth="1"/>
    <col min="5905" max="5905" width="3.28515625" customWidth="1"/>
    <col min="5906" max="5907" width="9.140625" customWidth="1"/>
    <col min="5908" max="5909" width="8.28515625" customWidth="1"/>
    <col min="6145" max="6145" width="18" customWidth="1"/>
    <col min="6146" max="6146" width="10.7109375" customWidth="1"/>
    <col min="6147" max="6147" width="10.140625" customWidth="1"/>
    <col min="6148" max="6154" width="11" customWidth="1"/>
    <col min="6155" max="6155" width="0.85546875" customWidth="1"/>
    <col min="6156" max="6156" width="1.140625" customWidth="1"/>
    <col min="6157" max="6157" width="9.85546875" customWidth="1"/>
    <col min="6158" max="6158" width="10.5703125" customWidth="1"/>
    <col min="6161" max="6161" width="3.28515625" customWidth="1"/>
    <col min="6162" max="6163" width="9.140625" customWidth="1"/>
    <col min="6164" max="6165" width="8.28515625" customWidth="1"/>
    <col min="6401" max="6401" width="18" customWidth="1"/>
    <col min="6402" max="6402" width="10.7109375" customWidth="1"/>
    <col min="6403" max="6403" width="10.140625" customWidth="1"/>
    <col min="6404" max="6410" width="11" customWidth="1"/>
    <col min="6411" max="6411" width="0.85546875" customWidth="1"/>
    <col min="6412" max="6412" width="1.140625" customWidth="1"/>
    <col min="6413" max="6413" width="9.85546875" customWidth="1"/>
    <col min="6414" max="6414" width="10.5703125" customWidth="1"/>
    <col min="6417" max="6417" width="3.28515625" customWidth="1"/>
    <col min="6418" max="6419" width="9.140625" customWidth="1"/>
    <col min="6420" max="6421" width="8.28515625" customWidth="1"/>
    <col min="6657" max="6657" width="18" customWidth="1"/>
    <col min="6658" max="6658" width="10.7109375" customWidth="1"/>
    <col min="6659" max="6659" width="10.140625" customWidth="1"/>
    <col min="6660" max="6666" width="11" customWidth="1"/>
    <col min="6667" max="6667" width="0.85546875" customWidth="1"/>
    <col min="6668" max="6668" width="1.140625" customWidth="1"/>
    <col min="6669" max="6669" width="9.85546875" customWidth="1"/>
    <col min="6670" max="6670" width="10.5703125" customWidth="1"/>
    <col min="6673" max="6673" width="3.28515625" customWidth="1"/>
    <col min="6674" max="6675" width="9.140625" customWidth="1"/>
    <col min="6676" max="6677" width="8.28515625" customWidth="1"/>
    <col min="6913" max="6913" width="18" customWidth="1"/>
    <col min="6914" max="6914" width="10.7109375" customWidth="1"/>
    <col min="6915" max="6915" width="10.140625" customWidth="1"/>
    <col min="6916" max="6922" width="11" customWidth="1"/>
    <col min="6923" max="6923" width="0.85546875" customWidth="1"/>
    <col min="6924" max="6924" width="1.140625" customWidth="1"/>
    <col min="6925" max="6925" width="9.85546875" customWidth="1"/>
    <col min="6926" max="6926" width="10.5703125" customWidth="1"/>
    <col min="6929" max="6929" width="3.28515625" customWidth="1"/>
    <col min="6930" max="6931" width="9.140625" customWidth="1"/>
    <col min="6932" max="6933" width="8.28515625" customWidth="1"/>
    <col min="7169" max="7169" width="18" customWidth="1"/>
    <col min="7170" max="7170" width="10.7109375" customWidth="1"/>
    <col min="7171" max="7171" width="10.140625" customWidth="1"/>
    <col min="7172" max="7178" width="11" customWidth="1"/>
    <col min="7179" max="7179" width="0.85546875" customWidth="1"/>
    <col min="7180" max="7180" width="1.140625" customWidth="1"/>
    <col min="7181" max="7181" width="9.85546875" customWidth="1"/>
    <col min="7182" max="7182" width="10.5703125" customWidth="1"/>
    <col min="7185" max="7185" width="3.28515625" customWidth="1"/>
    <col min="7186" max="7187" width="9.140625" customWidth="1"/>
    <col min="7188" max="7189" width="8.28515625" customWidth="1"/>
    <col min="7425" max="7425" width="18" customWidth="1"/>
    <col min="7426" max="7426" width="10.7109375" customWidth="1"/>
    <col min="7427" max="7427" width="10.140625" customWidth="1"/>
    <col min="7428" max="7434" width="11" customWidth="1"/>
    <col min="7435" max="7435" width="0.85546875" customWidth="1"/>
    <col min="7436" max="7436" width="1.140625" customWidth="1"/>
    <col min="7437" max="7437" width="9.85546875" customWidth="1"/>
    <col min="7438" max="7438" width="10.5703125" customWidth="1"/>
    <col min="7441" max="7441" width="3.28515625" customWidth="1"/>
    <col min="7442" max="7443" width="9.140625" customWidth="1"/>
    <col min="7444" max="7445" width="8.28515625" customWidth="1"/>
    <col min="7681" max="7681" width="18" customWidth="1"/>
    <col min="7682" max="7682" width="10.7109375" customWidth="1"/>
    <col min="7683" max="7683" width="10.140625" customWidth="1"/>
    <col min="7684" max="7690" width="11" customWidth="1"/>
    <col min="7691" max="7691" width="0.85546875" customWidth="1"/>
    <col min="7692" max="7692" width="1.140625" customWidth="1"/>
    <col min="7693" max="7693" width="9.85546875" customWidth="1"/>
    <col min="7694" max="7694" width="10.5703125" customWidth="1"/>
    <col min="7697" max="7697" width="3.28515625" customWidth="1"/>
    <col min="7698" max="7699" width="9.140625" customWidth="1"/>
    <col min="7700" max="7701" width="8.28515625" customWidth="1"/>
    <col min="7937" max="7937" width="18" customWidth="1"/>
    <col min="7938" max="7938" width="10.7109375" customWidth="1"/>
    <col min="7939" max="7939" width="10.140625" customWidth="1"/>
    <col min="7940" max="7946" width="11" customWidth="1"/>
    <col min="7947" max="7947" width="0.85546875" customWidth="1"/>
    <col min="7948" max="7948" width="1.140625" customWidth="1"/>
    <col min="7949" max="7949" width="9.85546875" customWidth="1"/>
    <col min="7950" max="7950" width="10.5703125" customWidth="1"/>
    <col min="7953" max="7953" width="3.28515625" customWidth="1"/>
    <col min="7954" max="7955" width="9.140625" customWidth="1"/>
    <col min="7956" max="7957" width="8.28515625" customWidth="1"/>
    <col min="8193" max="8193" width="18" customWidth="1"/>
    <col min="8194" max="8194" width="10.7109375" customWidth="1"/>
    <col min="8195" max="8195" width="10.140625" customWidth="1"/>
    <col min="8196" max="8202" width="11" customWidth="1"/>
    <col min="8203" max="8203" width="0.85546875" customWidth="1"/>
    <col min="8204" max="8204" width="1.140625" customWidth="1"/>
    <col min="8205" max="8205" width="9.85546875" customWidth="1"/>
    <col min="8206" max="8206" width="10.5703125" customWidth="1"/>
    <col min="8209" max="8209" width="3.28515625" customWidth="1"/>
    <col min="8210" max="8211" width="9.140625" customWidth="1"/>
    <col min="8212" max="8213" width="8.28515625" customWidth="1"/>
    <col min="8449" max="8449" width="18" customWidth="1"/>
    <col min="8450" max="8450" width="10.7109375" customWidth="1"/>
    <col min="8451" max="8451" width="10.140625" customWidth="1"/>
    <col min="8452" max="8458" width="11" customWidth="1"/>
    <col min="8459" max="8459" width="0.85546875" customWidth="1"/>
    <col min="8460" max="8460" width="1.140625" customWidth="1"/>
    <col min="8461" max="8461" width="9.85546875" customWidth="1"/>
    <col min="8462" max="8462" width="10.5703125" customWidth="1"/>
    <col min="8465" max="8465" width="3.28515625" customWidth="1"/>
    <col min="8466" max="8467" width="9.140625" customWidth="1"/>
    <col min="8468" max="8469" width="8.28515625" customWidth="1"/>
    <col min="8705" max="8705" width="18" customWidth="1"/>
    <col min="8706" max="8706" width="10.7109375" customWidth="1"/>
    <col min="8707" max="8707" width="10.140625" customWidth="1"/>
    <col min="8708" max="8714" width="11" customWidth="1"/>
    <col min="8715" max="8715" width="0.85546875" customWidth="1"/>
    <col min="8716" max="8716" width="1.140625" customWidth="1"/>
    <col min="8717" max="8717" width="9.85546875" customWidth="1"/>
    <col min="8718" max="8718" width="10.5703125" customWidth="1"/>
    <col min="8721" max="8721" width="3.28515625" customWidth="1"/>
    <col min="8722" max="8723" width="9.140625" customWidth="1"/>
    <col min="8724" max="8725" width="8.28515625" customWidth="1"/>
    <col min="8961" max="8961" width="18" customWidth="1"/>
    <col min="8962" max="8962" width="10.7109375" customWidth="1"/>
    <col min="8963" max="8963" width="10.140625" customWidth="1"/>
    <col min="8964" max="8970" width="11" customWidth="1"/>
    <col min="8971" max="8971" width="0.85546875" customWidth="1"/>
    <col min="8972" max="8972" width="1.140625" customWidth="1"/>
    <col min="8973" max="8973" width="9.85546875" customWidth="1"/>
    <col min="8974" max="8974" width="10.5703125" customWidth="1"/>
    <col min="8977" max="8977" width="3.28515625" customWidth="1"/>
    <col min="8978" max="8979" width="9.140625" customWidth="1"/>
    <col min="8980" max="8981" width="8.28515625" customWidth="1"/>
    <col min="9217" max="9217" width="18" customWidth="1"/>
    <col min="9218" max="9218" width="10.7109375" customWidth="1"/>
    <col min="9219" max="9219" width="10.140625" customWidth="1"/>
    <col min="9220" max="9226" width="11" customWidth="1"/>
    <col min="9227" max="9227" width="0.85546875" customWidth="1"/>
    <col min="9228" max="9228" width="1.140625" customWidth="1"/>
    <col min="9229" max="9229" width="9.85546875" customWidth="1"/>
    <col min="9230" max="9230" width="10.5703125" customWidth="1"/>
    <col min="9233" max="9233" width="3.28515625" customWidth="1"/>
    <col min="9234" max="9235" width="9.140625" customWidth="1"/>
    <col min="9236" max="9237" width="8.28515625" customWidth="1"/>
    <col min="9473" max="9473" width="18" customWidth="1"/>
    <col min="9474" max="9474" width="10.7109375" customWidth="1"/>
    <col min="9475" max="9475" width="10.140625" customWidth="1"/>
    <col min="9476" max="9482" width="11" customWidth="1"/>
    <col min="9483" max="9483" width="0.85546875" customWidth="1"/>
    <col min="9484" max="9484" width="1.140625" customWidth="1"/>
    <col min="9485" max="9485" width="9.85546875" customWidth="1"/>
    <col min="9486" max="9486" width="10.5703125" customWidth="1"/>
    <col min="9489" max="9489" width="3.28515625" customWidth="1"/>
    <col min="9490" max="9491" width="9.140625" customWidth="1"/>
    <col min="9492" max="9493" width="8.28515625" customWidth="1"/>
    <col min="9729" max="9729" width="18" customWidth="1"/>
    <col min="9730" max="9730" width="10.7109375" customWidth="1"/>
    <col min="9731" max="9731" width="10.140625" customWidth="1"/>
    <col min="9732" max="9738" width="11" customWidth="1"/>
    <col min="9739" max="9739" width="0.85546875" customWidth="1"/>
    <col min="9740" max="9740" width="1.140625" customWidth="1"/>
    <col min="9741" max="9741" width="9.85546875" customWidth="1"/>
    <col min="9742" max="9742" width="10.5703125" customWidth="1"/>
    <col min="9745" max="9745" width="3.28515625" customWidth="1"/>
    <col min="9746" max="9747" width="9.140625" customWidth="1"/>
    <col min="9748" max="9749" width="8.28515625" customWidth="1"/>
    <col min="9985" max="9985" width="18" customWidth="1"/>
    <col min="9986" max="9986" width="10.7109375" customWidth="1"/>
    <col min="9987" max="9987" width="10.140625" customWidth="1"/>
    <col min="9988" max="9994" width="11" customWidth="1"/>
    <col min="9995" max="9995" width="0.85546875" customWidth="1"/>
    <col min="9996" max="9996" width="1.140625" customWidth="1"/>
    <col min="9997" max="9997" width="9.85546875" customWidth="1"/>
    <col min="9998" max="9998" width="10.5703125" customWidth="1"/>
    <col min="10001" max="10001" width="3.28515625" customWidth="1"/>
    <col min="10002" max="10003" width="9.140625" customWidth="1"/>
    <col min="10004" max="10005" width="8.28515625" customWidth="1"/>
    <col min="10241" max="10241" width="18" customWidth="1"/>
    <col min="10242" max="10242" width="10.7109375" customWidth="1"/>
    <col min="10243" max="10243" width="10.140625" customWidth="1"/>
    <col min="10244" max="10250" width="11" customWidth="1"/>
    <col min="10251" max="10251" width="0.85546875" customWidth="1"/>
    <col min="10252" max="10252" width="1.140625" customWidth="1"/>
    <col min="10253" max="10253" width="9.85546875" customWidth="1"/>
    <col min="10254" max="10254" width="10.5703125" customWidth="1"/>
    <col min="10257" max="10257" width="3.28515625" customWidth="1"/>
    <col min="10258" max="10259" width="9.140625" customWidth="1"/>
    <col min="10260" max="10261" width="8.28515625" customWidth="1"/>
    <col min="10497" max="10497" width="18" customWidth="1"/>
    <col min="10498" max="10498" width="10.7109375" customWidth="1"/>
    <col min="10499" max="10499" width="10.140625" customWidth="1"/>
    <col min="10500" max="10506" width="11" customWidth="1"/>
    <col min="10507" max="10507" width="0.85546875" customWidth="1"/>
    <col min="10508" max="10508" width="1.140625" customWidth="1"/>
    <col min="10509" max="10509" width="9.85546875" customWidth="1"/>
    <col min="10510" max="10510" width="10.5703125" customWidth="1"/>
    <col min="10513" max="10513" width="3.28515625" customWidth="1"/>
    <col min="10514" max="10515" width="9.140625" customWidth="1"/>
    <col min="10516" max="10517" width="8.28515625" customWidth="1"/>
    <col min="10753" max="10753" width="18" customWidth="1"/>
    <col min="10754" max="10754" width="10.7109375" customWidth="1"/>
    <col min="10755" max="10755" width="10.140625" customWidth="1"/>
    <col min="10756" max="10762" width="11" customWidth="1"/>
    <col min="10763" max="10763" width="0.85546875" customWidth="1"/>
    <col min="10764" max="10764" width="1.140625" customWidth="1"/>
    <col min="10765" max="10765" width="9.85546875" customWidth="1"/>
    <col min="10766" max="10766" width="10.5703125" customWidth="1"/>
    <col min="10769" max="10769" width="3.28515625" customWidth="1"/>
    <col min="10770" max="10771" width="9.140625" customWidth="1"/>
    <col min="10772" max="10773" width="8.28515625" customWidth="1"/>
    <col min="11009" max="11009" width="18" customWidth="1"/>
    <col min="11010" max="11010" width="10.7109375" customWidth="1"/>
    <col min="11011" max="11011" width="10.140625" customWidth="1"/>
    <col min="11012" max="11018" width="11" customWidth="1"/>
    <col min="11019" max="11019" width="0.85546875" customWidth="1"/>
    <col min="11020" max="11020" width="1.140625" customWidth="1"/>
    <col min="11021" max="11021" width="9.85546875" customWidth="1"/>
    <col min="11022" max="11022" width="10.5703125" customWidth="1"/>
    <col min="11025" max="11025" width="3.28515625" customWidth="1"/>
    <col min="11026" max="11027" width="9.140625" customWidth="1"/>
    <col min="11028" max="11029" width="8.28515625" customWidth="1"/>
    <col min="11265" max="11265" width="18" customWidth="1"/>
    <col min="11266" max="11266" width="10.7109375" customWidth="1"/>
    <col min="11267" max="11267" width="10.140625" customWidth="1"/>
    <col min="11268" max="11274" width="11" customWidth="1"/>
    <col min="11275" max="11275" width="0.85546875" customWidth="1"/>
    <col min="11276" max="11276" width="1.140625" customWidth="1"/>
    <col min="11277" max="11277" width="9.85546875" customWidth="1"/>
    <col min="11278" max="11278" width="10.5703125" customWidth="1"/>
    <col min="11281" max="11281" width="3.28515625" customWidth="1"/>
    <col min="11282" max="11283" width="9.140625" customWidth="1"/>
    <col min="11284" max="11285" width="8.28515625" customWidth="1"/>
    <col min="11521" max="11521" width="18" customWidth="1"/>
    <col min="11522" max="11522" width="10.7109375" customWidth="1"/>
    <col min="11523" max="11523" width="10.140625" customWidth="1"/>
    <col min="11524" max="11530" width="11" customWidth="1"/>
    <col min="11531" max="11531" width="0.85546875" customWidth="1"/>
    <col min="11532" max="11532" width="1.140625" customWidth="1"/>
    <col min="11533" max="11533" width="9.85546875" customWidth="1"/>
    <col min="11534" max="11534" width="10.5703125" customWidth="1"/>
    <col min="11537" max="11537" width="3.28515625" customWidth="1"/>
    <col min="11538" max="11539" width="9.140625" customWidth="1"/>
    <col min="11540" max="11541" width="8.28515625" customWidth="1"/>
    <col min="11777" max="11777" width="18" customWidth="1"/>
    <col min="11778" max="11778" width="10.7109375" customWidth="1"/>
    <col min="11779" max="11779" width="10.140625" customWidth="1"/>
    <col min="11780" max="11786" width="11" customWidth="1"/>
    <col min="11787" max="11787" width="0.85546875" customWidth="1"/>
    <col min="11788" max="11788" width="1.140625" customWidth="1"/>
    <col min="11789" max="11789" width="9.85546875" customWidth="1"/>
    <col min="11790" max="11790" width="10.5703125" customWidth="1"/>
    <col min="11793" max="11793" width="3.28515625" customWidth="1"/>
    <col min="11794" max="11795" width="9.140625" customWidth="1"/>
    <col min="11796" max="11797" width="8.28515625" customWidth="1"/>
    <col min="12033" max="12033" width="18" customWidth="1"/>
    <col min="12034" max="12034" width="10.7109375" customWidth="1"/>
    <col min="12035" max="12035" width="10.140625" customWidth="1"/>
    <col min="12036" max="12042" width="11" customWidth="1"/>
    <col min="12043" max="12043" width="0.85546875" customWidth="1"/>
    <col min="12044" max="12044" width="1.140625" customWidth="1"/>
    <col min="12045" max="12045" width="9.85546875" customWidth="1"/>
    <col min="12046" max="12046" width="10.5703125" customWidth="1"/>
    <col min="12049" max="12049" width="3.28515625" customWidth="1"/>
    <col min="12050" max="12051" width="9.140625" customWidth="1"/>
    <col min="12052" max="12053" width="8.28515625" customWidth="1"/>
    <col min="12289" max="12289" width="18" customWidth="1"/>
    <col min="12290" max="12290" width="10.7109375" customWidth="1"/>
    <col min="12291" max="12291" width="10.140625" customWidth="1"/>
    <col min="12292" max="12298" width="11" customWidth="1"/>
    <col min="12299" max="12299" width="0.85546875" customWidth="1"/>
    <col min="12300" max="12300" width="1.140625" customWidth="1"/>
    <col min="12301" max="12301" width="9.85546875" customWidth="1"/>
    <col min="12302" max="12302" width="10.5703125" customWidth="1"/>
    <col min="12305" max="12305" width="3.28515625" customWidth="1"/>
    <col min="12306" max="12307" width="9.140625" customWidth="1"/>
    <col min="12308" max="12309" width="8.28515625" customWidth="1"/>
    <col min="12545" max="12545" width="18" customWidth="1"/>
    <col min="12546" max="12546" width="10.7109375" customWidth="1"/>
    <col min="12547" max="12547" width="10.140625" customWidth="1"/>
    <col min="12548" max="12554" width="11" customWidth="1"/>
    <col min="12555" max="12555" width="0.85546875" customWidth="1"/>
    <col min="12556" max="12556" width="1.140625" customWidth="1"/>
    <col min="12557" max="12557" width="9.85546875" customWidth="1"/>
    <col min="12558" max="12558" width="10.5703125" customWidth="1"/>
    <col min="12561" max="12561" width="3.28515625" customWidth="1"/>
    <col min="12562" max="12563" width="9.140625" customWidth="1"/>
    <col min="12564" max="12565" width="8.28515625" customWidth="1"/>
    <col min="12801" max="12801" width="18" customWidth="1"/>
    <col min="12802" max="12802" width="10.7109375" customWidth="1"/>
    <col min="12803" max="12803" width="10.140625" customWidth="1"/>
    <col min="12804" max="12810" width="11" customWidth="1"/>
    <col min="12811" max="12811" width="0.85546875" customWidth="1"/>
    <col min="12812" max="12812" width="1.140625" customWidth="1"/>
    <col min="12813" max="12813" width="9.85546875" customWidth="1"/>
    <col min="12814" max="12814" width="10.5703125" customWidth="1"/>
    <col min="12817" max="12817" width="3.28515625" customWidth="1"/>
    <col min="12818" max="12819" width="9.140625" customWidth="1"/>
    <col min="12820" max="12821" width="8.28515625" customWidth="1"/>
    <col min="13057" max="13057" width="18" customWidth="1"/>
    <col min="13058" max="13058" width="10.7109375" customWidth="1"/>
    <col min="13059" max="13059" width="10.140625" customWidth="1"/>
    <col min="13060" max="13066" width="11" customWidth="1"/>
    <col min="13067" max="13067" width="0.85546875" customWidth="1"/>
    <col min="13068" max="13068" width="1.140625" customWidth="1"/>
    <col min="13069" max="13069" width="9.85546875" customWidth="1"/>
    <col min="13070" max="13070" width="10.5703125" customWidth="1"/>
    <col min="13073" max="13073" width="3.28515625" customWidth="1"/>
    <col min="13074" max="13075" width="9.140625" customWidth="1"/>
    <col min="13076" max="13077" width="8.28515625" customWidth="1"/>
    <col min="13313" max="13313" width="18" customWidth="1"/>
    <col min="13314" max="13314" width="10.7109375" customWidth="1"/>
    <col min="13315" max="13315" width="10.140625" customWidth="1"/>
    <col min="13316" max="13322" width="11" customWidth="1"/>
    <col min="13323" max="13323" width="0.85546875" customWidth="1"/>
    <col min="13324" max="13324" width="1.140625" customWidth="1"/>
    <col min="13325" max="13325" width="9.85546875" customWidth="1"/>
    <col min="13326" max="13326" width="10.5703125" customWidth="1"/>
    <col min="13329" max="13329" width="3.28515625" customWidth="1"/>
    <col min="13330" max="13331" width="9.140625" customWidth="1"/>
    <col min="13332" max="13333" width="8.28515625" customWidth="1"/>
    <col min="13569" max="13569" width="18" customWidth="1"/>
    <col min="13570" max="13570" width="10.7109375" customWidth="1"/>
    <col min="13571" max="13571" width="10.140625" customWidth="1"/>
    <col min="13572" max="13578" width="11" customWidth="1"/>
    <col min="13579" max="13579" width="0.85546875" customWidth="1"/>
    <col min="13580" max="13580" width="1.140625" customWidth="1"/>
    <col min="13581" max="13581" width="9.85546875" customWidth="1"/>
    <col min="13582" max="13582" width="10.5703125" customWidth="1"/>
    <col min="13585" max="13585" width="3.28515625" customWidth="1"/>
    <col min="13586" max="13587" width="9.140625" customWidth="1"/>
    <col min="13588" max="13589" width="8.28515625" customWidth="1"/>
    <col min="13825" max="13825" width="18" customWidth="1"/>
    <col min="13826" max="13826" width="10.7109375" customWidth="1"/>
    <col min="13827" max="13827" width="10.140625" customWidth="1"/>
    <col min="13828" max="13834" width="11" customWidth="1"/>
    <col min="13835" max="13835" width="0.85546875" customWidth="1"/>
    <col min="13836" max="13836" width="1.140625" customWidth="1"/>
    <col min="13837" max="13837" width="9.85546875" customWidth="1"/>
    <col min="13838" max="13838" width="10.5703125" customWidth="1"/>
    <col min="13841" max="13841" width="3.28515625" customWidth="1"/>
    <col min="13842" max="13843" width="9.140625" customWidth="1"/>
    <col min="13844" max="13845" width="8.28515625" customWidth="1"/>
    <col min="14081" max="14081" width="18" customWidth="1"/>
    <col min="14082" max="14082" width="10.7109375" customWidth="1"/>
    <col min="14083" max="14083" width="10.140625" customWidth="1"/>
    <col min="14084" max="14090" width="11" customWidth="1"/>
    <col min="14091" max="14091" width="0.85546875" customWidth="1"/>
    <col min="14092" max="14092" width="1.140625" customWidth="1"/>
    <col min="14093" max="14093" width="9.85546875" customWidth="1"/>
    <col min="14094" max="14094" width="10.5703125" customWidth="1"/>
    <col min="14097" max="14097" width="3.28515625" customWidth="1"/>
    <col min="14098" max="14099" width="9.140625" customWidth="1"/>
    <col min="14100" max="14101" width="8.28515625" customWidth="1"/>
    <col min="14337" max="14337" width="18" customWidth="1"/>
    <col min="14338" max="14338" width="10.7109375" customWidth="1"/>
    <col min="14339" max="14339" width="10.140625" customWidth="1"/>
    <col min="14340" max="14346" width="11" customWidth="1"/>
    <col min="14347" max="14347" width="0.85546875" customWidth="1"/>
    <col min="14348" max="14348" width="1.140625" customWidth="1"/>
    <col min="14349" max="14349" width="9.85546875" customWidth="1"/>
    <col min="14350" max="14350" width="10.5703125" customWidth="1"/>
    <col min="14353" max="14353" width="3.28515625" customWidth="1"/>
    <col min="14354" max="14355" width="9.140625" customWidth="1"/>
    <col min="14356" max="14357" width="8.28515625" customWidth="1"/>
    <col min="14593" max="14593" width="18" customWidth="1"/>
    <col min="14594" max="14594" width="10.7109375" customWidth="1"/>
    <col min="14595" max="14595" width="10.140625" customWidth="1"/>
    <col min="14596" max="14602" width="11" customWidth="1"/>
    <col min="14603" max="14603" width="0.85546875" customWidth="1"/>
    <col min="14604" max="14604" width="1.140625" customWidth="1"/>
    <col min="14605" max="14605" width="9.85546875" customWidth="1"/>
    <col min="14606" max="14606" width="10.5703125" customWidth="1"/>
    <col min="14609" max="14609" width="3.28515625" customWidth="1"/>
    <col min="14610" max="14611" width="9.140625" customWidth="1"/>
    <col min="14612" max="14613" width="8.28515625" customWidth="1"/>
    <col min="14849" max="14849" width="18" customWidth="1"/>
    <col min="14850" max="14850" width="10.7109375" customWidth="1"/>
    <col min="14851" max="14851" width="10.140625" customWidth="1"/>
    <col min="14852" max="14858" width="11" customWidth="1"/>
    <col min="14859" max="14859" width="0.85546875" customWidth="1"/>
    <col min="14860" max="14860" width="1.140625" customWidth="1"/>
    <col min="14861" max="14861" width="9.85546875" customWidth="1"/>
    <col min="14862" max="14862" width="10.5703125" customWidth="1"/>
    <col min="14865" max="14865" width="3.28515625" customWidth="1"/>
    <col min="14866" max="14867" width="9.140625" customWidth="1"/>
    <col min="14868" max="14869" width="8.28515625" customWidth="1"/>
    <col min="15105" max="15105" width="18" customWidth="1"/>
    <col min="15106" max="15106" width="10.7109375" customWidth="1"/>
    <col min="15107" max="15107" width="10.140625" customWidth="1"/>
    <col min="15108" max="15114" width="11" customWidth="1"/>
    <col min="15115" max="15115" width="0.85546875" customWidth="1"/>
    <col min="15116" max="15116" width="1.140625" customWidth="1"/>
    <col min="15117" max="15117" width="9.85546875" customWidth="1"/>
    <col min="15118" max="15118" width="10.5703125" customWidth="1"/>
    <col min="15121" max="15121" width="3.28515625" customWidth="1"/>
    <col min="15122" max="15123" width="9.140625" customWidth="1"/>
    <col min="15124" max="15125" width="8.28515625" customWidth="1"/>
    <col min="15361" max="15361" width="18" customWidth="1"/>
    <col min="15362" max="15362" width="10.7109375" customWidth="1"/>
    <col min="15363" max="15363" width="10.140625" customWidth="1"/>
    <col min="15364" max="15370" width="11" customWidth="1"/>
    <col min="15371" max="15371" width="0.85546875" customWidth="1"/>
    <col min="15372" max="15372" width="1.140625" customWidth="1"/>
    <col min="15373" max="15373" width="9.85546875" customWidth="1"/>
    <col min="15374" max="15374" width="10.5703125" customWidth="1"/>
    <col min="15377" max="15377" width="3.28515625" customWidth="1"/>
    <col min="15378" max="15379" width="9.140625" customWidth="1"/>
    <col min="15380" max="15381" width="8.28515625" customWidth="1"/>
    <col min="15617" max="15617" width="18" customWidth="1"/>
    <col min="15618" max="15618" width="10.7109375" customWidth="1"/>
    <col min="15619" max="15619" width="10.140625" customWidth="1"/>
    <col min="15620" max="15626" width="11" customWidth="1"/>
    <col min="15627" max="15627" width="0.85546875" customWidth="1"/>
    <col min="15628" max="15628" width="1.140625" customWidth="1"/>
    <col min="15629" max="15629" width="9.85546875" customWidth="1"/>
    <col min="15630" max="15630" width="10.5703125" customWidth="1"/>
    <col min="15633" max="15633" width="3.28515625" customWidth="1"/>
    <col min="15634" max="15635" width="9.140625" customWidth="1"/>
    <col min="15636" max="15637" width="8.28515625" customWidth="1"/>
    <col min="15873" max="15873" width="18" customWidth="1"/>
    <col min="15874" max="15874" width="10.7109375" customWidth="1"/>
    <col min="15875" max="15875" width="10.140625" customWidth="1"/>
    <col min="15876" max="15882" width="11" customWidth="1"/>
    <col min="15883" max="15883" width="0.85546875" customWidth="1"/>
    <col min="15884" max="15884" width="1.140625" customWidth="1"/>
    <col min="15885" max="15885" width="9.85546875" customWidth="1"/>
    <col min="15886" max="15886" width="10.5703125" customWidth="1"/>
    <col min="15889" max="15889" width="3.28515625" customWidth="1"/>
    <col min="15890" max="15891" width="9.140625" customWidth="1"/>
    <col min="15892" max="15893" width="8.28515625" customWidth="1"/>
    <col min="16129" max="16129" width="18" customWidth="1"/>
    <col min="16130" max="16130" width="10.7109375" customWidth="1"/>
    <col min="16131" max="16131" width="10.140625" customWidth="1"/>
    <col min="16132" max="16138" width="11" customWidth="1"/>
    <col min="16139" max="16139" width="0.85546875" customWidth="1"/>
    <col min="16140" max="16140" width="1.140625" customWidth="1"/>
    <col min="16141" max="16141" width="9.85546875" customWidth="1"/>
    <col min="16142" max="16142" width="10.5703125" customWidth="1"/>
    <col min="16145" max="16145" width="3.28515625" customWidth="1"/>
    <col min="16146" max="16147" width="9.140625" customWidth="1"/>
    <col min="16148" max="16149" width="8.28515625" customWidth="1"/>
  </cols>
  <sheetData>
    <row r="1" spans="1:21" x14ac:dyDescent="0.25">
      <c r="A1" s="6" t="s">
        <v>4</v>
      </c>
      <c r="B1" s="6"/>
      <c r="C1" s="6"/>
      <c r="D1" s="9"/>
      <c r="E1" s="9"/>
      <c r="F1" s="9"/>
      <c r="G1" s="9"/>
      <c r="L1" s="87"/>
      <c r="M1" s="537" t="s">
        <v>109</v>
      </c>
      <c r="N1" s="538"/>
      <c r="O1" s="538"/>
      <c r="P1" s="539"/>
      <c r="R1" s="540" t="s">
        <v>107</v>
      </c>
      <c r="S1" s="540"/>
      <c r="T1" s="540"/>
      <c r="U1" s="540"/>
    </row>
    <row r="2" spans="1:21" ht="15" customHeight="1" x14ac:dyDescent="0.25">
      <c r="A2" s="88"/>
      <c r="B2" s="541">
        <v>2016</v>
      </c>
      <c r="C2" s="542"/>
      <c r="D2" s="541">
        <v>2017</v>
      </c>
      <c r="E2" s="543"/>
      <c r="F2" s="543"/>
      <c r="G2" s="543"/>
      <c r="H2" s="537">
        <v>2018</v>
      </c>
      <c r="I2" s="538"/>
      <c r="J2" s="539"/>
      <c r="M2" s="24">
        <v>2017</v>
      </c>
      <c r="N2" s="82">
        <v>2018</v>
      </c>
      <c r="O2" s="541" t="s">
        <v>103</v>
      </c>
      <c r="P2" s="542"/>
      <c r="R2" s="24">
        <v>2017</v>
      </c>
      <c r="S2" s="82">
        <v>2018</v>
      </c>
      <c r="T2" s="540" t="s">
        <v>103</v>
      </c>
      <c r="U2" s="540"/>
    </row>
    <row r="3" spans="1:21" ht="30.75" customHeight="1" x14ac:dyDescent="0.25">
      <c r="A3" s="89"/>
      <c r="B3" s="84" t="s">
        <v>98</v>
      </c>
      <c r="C3" s="85" t="s">
        <v>99</v>
      </c>
      <c r="D3" s="24" t="s">
        <v>100</v>
      </c>
      <c r="E3" s="24" t="s">
        <v>101</v>
      </c>
      <c r="F3" s="24" t="s">
        <v>98</v>
      </c>
      <c r="G3" s="24" t="s">
        <v>99</v>
      </c>
      <c r="H3" s="24" t="s">
        <v>100</v>
      </c>
      <c r="I3" s="24" t="s">
        <v>101</v>
      </c>
      <c r="J3" s="24" t="s">
        <v>98</v>
      </c>
      <c r="M3" s="83" t="s">
        <v>104</v>
      </c>
      <c r="N3" s="90" t="s">
        <v>104</v>
      </c>
      <c r="O3" s="85" t="s">
        <v>105</v>
      </c>
      <c r="P3" s="91" t="s">
        <v>106</v>
      </c>
      <c r="R3" s="30" t="s">
        <v>108</v>
      </c>
      <c r="S3" s="30" t="s">
        <v>108</v>
      </c>
      <c r="T3" s="27" t="s">
        <v>105</v>
      </c>
      <c r="U3" s="27" t="s">
        <v>106</v>
      </c>
    </row>
    <row r="4" spans="1:21" x14ac:dyDescent="0.25">
      <c r="A4" s="4" t="s">
        <v>71</v>
      </c>
      <c r="B4" s="92">
        <v>8690</v>
      </c>
      <c r="C4" s="136">
        <v>7558</v>
      </c>
      <c r="D4" s="95">
        <v>9618</v>
      </c>
      <c r="E4" s="92">
        <v>9024</v>
      </c>
      <c r="F4" s="92">
        <v>9178</v>
      </c>
      <c r="G4" s="95">
        <v>7953</v>
      </c>
      <c r="H4" s="92">
        <v>9399</v>
      </c>
      <c r="I4" s="92">
        <v>9502</v>
      </c>
      <c r="J4" s="92">
        <v>8984</v>
      </c>
      <c r="M4" s="96">
        <f>SUM(E4:F4)</f>
        <v>18202</v>
      </c>
      <c r="N4" s="97">
        <f>SUM(I4:J4)</f>
        <v>18486</v>
      </c>
      <c r="O4" s="98">
        <f>N4-M4</f>
        <v>284</v>
      </c>
      <c r="P4" s="99">
        <f>O4/M4</f>
        <v>1.560268102406329E-2</v>
      </c>
      <c r="Q4" s="53"/>
      <c r="R4" s="100">
        <f>SUM(C4:F4)</f>
        <v>35378</v>
      </c>
      <c r="S4" s="101">
        <f>SUM(G4:J4)</f>
        <v>35838</v>
      </c>
      <c r="T4" s="102">
        <f>S4-R4</f>
        <v>460</v>
      </c>
      <c r="U4" s="103">
        <f>T4/R4</f>
        <v>1.3002430889253208E-2</v>
      </c>
    </row>
    <row r="5" spans="1:21" ht="17.25" customHeight="1" x14ac:dyDescent="0.25">
      <c r="A5" s="104" t="s">
        <v>5</v>
      </c>
      <c r="B5" s="104">
        <v>349</v>
      </c>
      <c r="C5" s="519">
        <v>323</v>
      </c>
      <c r="D5" s="107">
        <v>466</v>
      </c>
      <c r="E5" s="380">
        <v>427</v>
      </c>
      <c r="F5" s="380">
        <v>477</v>
      </c>
      <c r="G5" s="107">
        <v>364</v>
      </c>
      <c r="H5" s="380">
        <v>441</v>
      </c>
      <c r="I5" s="380">
        <v>424</v>
      </c>
      <c r="J5" s="380">
        <v>430</v>
      </c>
      <c r="M5" s="110">
        <f t="shared" ref="M5:M36" si="0">SUM(E5:F5)</f>
        <v>904</v>
      </c>
      <c r="N5" s="111">
        <f t="shared" ref="N5:N36" si="1">SUM(I5:J5)</f>
        <v>854</v>
      </c>
      <c r="O5" s="112">
        <f t="shared" ref="O5:O36" si="2">N5-M5</f>
        <v>-50</v>
      </c>
      <c r="P5" s="113">
        <f t="shared" ref="P5:P36" si="3">O5/M5</f>
        <v>-5.5309734513274339E-2</v>
      </c>
      <c r="Q5" s="53"/>
      <c r="R5" s="114">
        <f t="shared" ref="R5:R36" si="4">SUM(C5:F5)</f>
        <v>1693</v>
      </c>
      <c r="S5" s="43">
        <f t="shared" ref="S5:S36" si="5">SUM(G5:J5)</f>
        <v>1659</v>
      </c>
      <c r="T5" s="115">
        <f t="shared" ref="T5:T36" si="6">S5-R5</f>
        <v>-34</v>
      </c>
      <c r="U5" s="46">
        <f t="shared" ref="U5:U36" si="7">T5/R5</f>
        <v>-2.008269344359126E-2</v>
      </c>
    </row>
    <row r="6" spans="1:21" x14ac:dyDescent="0.25">
      <c r="A6" s="104" t="s">
        <v>6</v>
      </c>
      <c r="B6" s="104">
        <v>250</v>
      </c>
      <c r="C6" s="519">
        <v>230</v>
      </c>
      <c r="D6" s="107">
        <v>272</v>
      </c>
      <c r="E6" s="380">
        <v>261</v>
      </c>
      <c r="F6" s="380">
        <v>251</v>
      </c>
      <c r="G6" s="107">
        <v>266</v>
      </c>
      <c r="H6" s="380">
        <v>307</v>
      </c>
      <c r="I6" s="380">
        <v>295</v>
      </c>
      <c r="J6" s="380">
        <v>284</v>
      </c>
      <c r="M6" s="110">
        <f t="shared" si="0"/>
        <v>512</v>
      </c>
      <c r="N6" s="111">
        <f t="shared" si="1"/>
        <v>579</v>
      </c>
      <c r="O6" s="112">
        <f t="shared" si="2"/>
        <v>67</v>
      </c>
      <c r="P6" s="113">
        <f t="shared" si="3"/>
        <v>0.130859375</v>
      </c>
      <c r="Q6" s="53"/>
      <c r="R6" s="114">
        <f t="shared" si="4"/>
        <v>1014</v>
      </c>
      <c r="S6" s="43">
        <f t="shared" si="5"/>
        <v>1152</v>
      </c>
      <c r="T6" s="115">
        <f t="shared" si="6"/>
        <v>138</v>
      </c>
      <c r="U6" s="46">
        <f t="shared" si="7"/>
        <v>0.13609467455621302</v>
      </c>
    </row>
    <row r="7" spans="1:21" x14ac:dyDescent="0.25">
      <c r="A7" s="104" t="s">
        <v>7</v>
      </c>
      <c r="B7" s="104">
        <v>192</v>
      </c>
      <c r="C7" s="519">
        <v>164</v>
      </c>
      <c r="D7" s="107">
        <v>214</v>
      </c>
      <c r="E7" s="380">
        <v>176</v>
      </c>
      <c r="F7" s="380">
        <v>208</v>
      </c>
      <c r="G7" s="107">
        <v>166</v>
      </c>
      <c r="H7" s="380">
        <v>205</v>
      </c>
      <c r="I7" s="380">
        <v>190</v>
      </c>
      <c r="J7" s="380">
        <v>152</v>
      </c>
      <c r="M7" s="110">
        <f t="shared" si="0"/>
        <v>384</v>
      </c>
      <c r="N7" s="111">
        <f t="shared" si="1"/>
        <v>342</v>
      </c>
      <c r="O7" s="112">
        <f t="shared" si="2"/>
        <v>-42</v>
      </c>
      <c r="P7" s="113">
        <f t="shared" si="3"/>
        <v>-0.109375</v>
      </c>
      <c r="Q7" s="53"/>
      <c r="R7" s="114">
        <f t="shared" si="4"/>
        <v>762</v>
      </c>
      <c r="S7" s="43">
        <f t="shared" si="5"/>
        <v>713</v>
      </c>
      <c r="T7" s="115">
        <f t="shared" si="6"/>
        <v>-49</v>
      </c>
      <c r="U7" s="46">
        <f t="shared" si="7"/>
        <v>-6.4304461942257224E-2</v>
      </c>
    </row>
    <row r="8" spans="1:21" x14ac:dyDescent="0.25">
      <c r="A8" s="104" t="s">
        <v>8</v>
      </c>
      <c r="B8" s="104">
        <v>113</v>
      </c>
      <c r="C8" s="519">
        <v>107</v>
      </c>
      <c r="D8" s="107">
        <v>140</v>
      </c>
      <c r="E8" s="380">
        <v>148</v>
      </c>
      <c r="F8" s="380">
        <v>110</v>
      </c>
      <c r="G8" s="107">
        <v>116</v>
      </c>
      <c r="H8" s="380">
        <v>142</v>
      </c>
      <c r="I8" s="380">
        <v>88</v>
      </c>
      <c r="J8" s="380">
        <v>120</v>
      </c>
      <c r="M8" s="110">
        <f t="shared" si="0"/>
        <v>258</v>
      </c>
      <c r="N8" s="111">
        <f t="shared" si="1"/>
        <v>208</v>
      </c>
      <c r="O8" s="112">
        <f t="shared" si="2"/>
        <v>-50</v>
      </c>
      <c r="P8" s="113">
        <f t="shared" si="3"/>
        <v>-0.19379844961240311</v>
      </c>
      <c r="Q8" s="53"/>
      <c r="R8" s="114">
        <f t="shared" si="4"/>
        <v>505</v>
      </c>
      <c r="S8" s="43">
        <f t="shared" si="5"/>
        <v>466</v>
      </c>
      <c r="T8" s="115">
        <f t="shared" si="6"/>
        <v>-39</v>
      </c>
      <c r="U8" s="46">
        <f t="shared" si="7"/>
        <v>-7.7227722772277227E-2</v>
      </c>
    </row>
    <row r="9" spans="1:21" ht="18" customHeight="1" x14ac:dyDescent="0.25">
      <c r="A9" s="104" t="s">
        <v>9</v>
      </c>
      <c r="B9" s="104">
        <v>95</v>
      </c>
      <c r="C9" s="519">
        <v>91</v>
      </c>
      <c r="D9" s="107">
        <v>162</v>
      </c>
      <c r="E9" s="380">
        <v>146</v>
      </c>
      <c r="F9" s="380">
        <v>121</v>
      </c>
      <c r="G9" s="107">
        <v>119</v>
      </c>
      <c r="H9" s="380">
        <v>129</v>
      </c>
      <c r="I9" s="380">
        <v>142</v>
      </c>
      <c r="J9" s="380">
        <v>160</v>
      </c>
      <c r="M9" s="110">
        <f t="shared" si="0"/>
        <v>267</v>
      </c>
      <c r="N9" s="111">
        <f t="shared" si="1"/>
        <v>302</v>
      </c>
      <c r="O9" s="112">
        <f t="shared" si="2"/>
        <v>35</v>
      </c>
      <c r="P9" s="113">
        <f t="shared" si="3"/>
        <v>0.13108614232209737</v>
      </c>
      <c r="Q9" s="53"/>
      <c r="R9" s="114">
        <f t="shared" si="4"/>
        <v>520</v>
      </c>
      <c r="S9" s="43">
        <f t="shared" si="5"/>
        <v>550</v>
      </c>
      <c r="T9" s="115">
        <f t="shared" si="6"/>
        <v>30</v>
      </c>
      <c r="U9" s="46">
        <f t="shared" si="7"/>
        <v>5.7692307692307696E-2</v>
      </c>
    </row>
    <row r="10" spans="1:21" x14ac:dyDescent="0.25">
      <c r="A10" s="104" t="s">
        <v>10</v>
      </c>
      <c r="B10" s="104">
        <v>198</v>
      </c>
      <c r="C10" s="519">
        <v>201</v>
      </c>
      <c r="D10" s="107">
        <v>253</v>
      </c>
      <c r="E10" s="380">
        <v>209</v>
      </c>
      <c r="F10" s="380">
        <v>227</v>
      </c>
      <c r="G10" s="107">
        <v>183</v>
      </c>
      <c r="H10" s="380">
        <v>215</v>
      </c>
      <c r="I10" s="380">
        <v>250</v>
      </c>
      <c r="J10" s="380">
        <v>224</v>
      </c>
      <c r="M10" s="110">
        <f t="shared" si="0"/>
        <v>436</v>
      </c>
      <c r="N10" s="111">
        <f t="shared" si="1"/>
        <v>474</v>
      </c>
      <c r="O10" s="112">
        <f t="shared" si="2"/>
        <v>38</v>
      </c>
      <c r="P10" s="113">
        <f t="shared" si="3"/>
        <v>8.7155963302752298E-2</v>
      </c>
      <c r="Q10" s="53"/>
      <c r="R10" s="114">
        <f t="shared" si="4"/>
        <v>890</v>
      </c>
      <c r="S10" s="43">
        <f t="shared" si="5"/>
        <v>872</v>
      </c>
      <c r="T10" s="115">
        <f t="shared" si="6"/>
        <v>-18</v>
      </c>
      <c r="U10" s="46">
        <f t="shared" si="7"/>
        <v>-2.0224719101123594E-2</v>
      </c>
    </row>
    <row r="11" spans="1:21" x14ac:dyDescent="0.25">
      <c r="A11" s="104" t="s">
        <v>11</v>
      </c>
      <c r="B11" s="104">
        <v>300</v>
      </c>
      <c r="C11" s="519">
        <v>289</v>
      </c>
      <c r="D11" s="107">
        <v>331</v>
      </c>
      <c r="E11" s="380">
        <v>326</v>
      </c>
      <c r="F11" s="380">
        <v>360</v>
      </c>
      <c r="G11" s="107">
        <v>326</v>
      </c>
      <c r="H11" s="380">
        <v>389</v>
      </c>
      <c r="I11" s="380">
        <v>363</v>
      </c>
      <c r="J11" s="380">
        <v>374</v>
      </c>
      <c r="M11" s="110">
        <f t="shared" si="0"/>
        <v>686</v>
      </c>
      <c r="N11" s="111">
        <f t="shared" si="1"/>
        <v>737</v>
      </c>
      <c r="O11" s="112">
        <f t="shared" si="2"/>
        <v>51</v>
      </c>
      <c r="P11" s="113">
        <f t="shared" si="3"/>
        <v>7.4344023323615158E-2</v>
      </c>
      <c r="Q11" s="53"/>
      <c r="R11" s="114">
        <f t="shared" si="4"/>
        <v>1306</v>
      </c>
      <c r="S11" s="43">
        <f t="shared" si="5"/>
        <v>1452</v>
      </c>
      <c r="T11" s="115">
        <f t="shared" si="6"/>
        <v>146</v>
      </c>
      <c r="U11" s="46">
        <f t="shared" si="7"/>
        <v>0.11179173047473201</v>
      </c>
    </row>
    <row r="12" spans="1:21" x14ac:dyDescent="0.25">
      <c r="A12" s="104" t="s">
        <v>12</v>
      </c>
      <c r="B12" s="104">
        <v>150</v>
      </c>
      <c r="C12" s="519">
        <v>136</v>
      </c>
      <c r="D12" s="107">
        <v>151</v>
      </c>
      <c r="E12" s="380">
        <v>125</v>
      </c>
      <c r="F12" s="380">
        <v>130</v>
      </c>
      <c r="G12" s="107">
        <v>161</v>
      </c>
      <c r="H12" s="380">
        <v>207</v>
      </c>
      <c r="I12" s="380">
        <v>210</v>
      </c>
      <c r="J12" s="380">
        <v>201</v>
      </c>
      <c r="M12" s="110">
        <f t="shared" si="0"/>
        <v>255</v>
      </c>
      <c r="N12" s="111">
        <f t="shared" si="1"/>
        <v>411</v>
      </c>
      <c r="O12" s="112">
        <f t="shared" si="2"/>
        <v>156</v>
      </c>
      <c r="P12" s="113">
        <f t="shared" si="3"/>
        <v>0.61176470588235299</v>
      </c>
      <c r="Q12" s="53"/>
      <c r="R12" s="114">
        <f t="shared" si="4"/>
        <v>542</v>
      </c>
      <c r="S12" s="43">
        <f t="shared" si="5"/>
        <v>779</v>
      </c>
      <c r="T12" s="115">
        <f t="shared" si="6"/>
        <v>237</v>
      </c>
      <c r="U12" s="46">
        <f t="shared" si="7"/>
        <v>0.43726937269372695</v>
      </c>
    </row>
    <row r="13" spans="1:21" ht="18" customHeight="1" x14ac:dyDescent="0.25">
      <c r="A13" s="104" t="s">
        <v>13</v>
      </c>
      <c r="B13" s="104">
        <v>153</v>
      </c>
      <c r="C13" s="519">
        <v>101</v>
      </c>
      <c r="D13" s="107">
        <v>130</v>
      </c>
      <c r="E13" s="380">
        <v>107</v>
      </c>
      <c r="F13" s="380">
        <v>118</v>
      </c>
      <c r="G13" s="107">
        <v>95</v>
      </c>
      <c r="H13" s="380">
        <v>133</v>
      </c>
      <c r="I13" s="380">
        <v>111</v>
      </c>
      <c r="J13" s="380">
        <v>107</v>
      </c>
      <c r="M13" s="110">
        <f t="shared" si="0"/>
        <v>225</v>
      </c>
      <c r="N13" s="111">
        <f t="shared" si="1"/>
        <v>218</v>
      </c>
      <c r="O13" s="112">
        <f t="shared" si="2"/>
        <v>-7</v>
      </c>
      <c r="P13" s="113">
        <f t="shared" si="3"/>
        <v>-3.111111111111111E-2</v>
      </c>
      <c r="Q13" s="53"/>
      <c r="R13" s="114">
        <f t="shared" si="4"/>
        <v>456</v>
      </c>
      <c r="S13" s="43">
        <f t="shared" si="5"/>
        <v>446</v>
      </c>
      <c r="T13" s="115">
        <f t="shared" si="6"/>
        <v>-10</v>
      </c>
      <c r="U13" s="46">
        <f t="shared" si="7"/>
        <v>-2.1929824561403508E-2</v>
      </c>
    </row>
    <row r="14" spans="1:21" x14ac:dyDescent="0.25">
      <c r="A14" s="104" t="s">
        <v>14</v>
      </c>
      <c r="B14" s="104">
        <v>196</v>
      </c>
      <c r="C14" s="519">
        <v>170</v>
      </c>
      <c r="D14" s="107">
        <v>214</v>
      </c>
      <c r="E14" s="380">
        <v>200</v>
      </c>
      <c r="F14" s="380">
        <v>180</v>
      </c>
      <c r="G14" s="107">
        <v>198</v>
      </c>
      <c r="H14" s="380">
        <v>216</v>
      </c>
      <c r="I14" s="380">
        <v>187</v>
      </c>
      <c r="J14" s="380">
        <v>209</v>
      </c>
      <c r="M14" s="110">
        <f t="shared" si="0"/>
        <v>380</v>
      </c>
      <c r="N14" s="111">
        <f t="shared" si="1"/>
        <v>396</v>
      </c>
      <c r="O14" s="112">
        <f t="shared" si="2"/>
        <v>16</v>
      </c>
      <c r="P14" s="113">
        <f t="shared" si="3"/>
        <v>4.2105263157894736E-2</v>
      </c>
      <c r="Q14" s="53"/>
      <c r="R14" s="114">
        <f t="shared" si="4"/>
        <v>764</v>
      </c>
      <c r="S14" s="43">
        <f t="shared" si="5"/>
        <v>810</v>
      </c>
      <c r="T14" s="115">
        <f t="shared" si="6"/>
        <v>46</v>
      </c>
      <c r="U14" s="46">
        <f t="shared" si="7"/>
        <v>6.0209424083769635E-2</v>
      </c>
    </row>
    <row r="15" spans="1:21" x14ac:dyDescent="0.25">
      <c r="A15" s="104" t="s">
        <v>15</v>
      </c>
      <c r="B15" s="104">
        <v>78</v>
      </c>
      <c r="C15" s="519">
        <v>78</v>
      </c>
      <c r="D15" s="107">
        <v>75</v>
      </c>
      <c r="E15" s="380">
        <v>80</v>
      </c>
      <c r="F15" s="380">
        <v>87</v>
      </c>
      <c r="G15" s="107">
        <v>64</v>
      </c>
      <c r="H15" s="380">
        <v>98</v>
      </c>
      <c r="I15" s="380">
        <v>88</v>
      </c>
      <c r="J15" s="380">
        <v>76</v>
      </c>
      <c r="M15" s="110">
        <f t="shared" si="0"/>
        <v>167</v>
      </c>
      <c r="N15" s="111">
        <f t="shared" si="1"/>
        <v>164</v>
      </c>
      <c r="O15" s="112">
        <f t="shared" si="2"/>
        <v>-3</v>
      </c>
      <c r="P15" s="113">
        <f t="shared" si="3"/>
        <v>-1.7964071856287425E-2</v>
      </c>
      <c r="Q15" s="53"/>
      <c r="R15" s="114">
        <f t="shared" si="4"/>
        <v>320</v>
      </c>
      <c r="S15" s="43">
        <f t="shared" si="5"/>
        <v>326</v>
      </c>
      <c r="T15" s="115">
        <f t="shared" si="6"/>
        <v>6</v>
      </c>
      <c r="U15" s="46">
        <f t="shared" si="7"/>
        <v>1.8749999999999999E-2</v>
      </c>
    </row>
    <row r="16" spans="1:21" x14ac:dyDescent="0.25">
      <c r="A16" s="104" t="s">
        <v>16</v>
      </c>
      <c r="B16" s="104">
        <v>934</v>
      </c>
      <c r="C16" s="519">
        <v>789</v>
      </c>
      <c r="D16" s="107">
        <v>901</v>
      </c>
      <c r="E16" s="380">
        <v>911</v>
      </c>
      <c r="F16" s="380">
        <v>795</v>
      </c>
      <c r="G16" s="107">
        <v>745</v>
      </c>
      <c r="H16" s="380">
        <v>819</v>
      </c>
      <c r="I16" s="380">
        <v>935</v>
      </c>
      <c r="J16" s="380">
        <v>725</v>
      </c>
      <c r="M16" s="110">
        <f t="shared" si="0"/>
        <v>1706</v>
      </c>
      <c r="N16" s="111">
        <f t="shared" si="1"/>
        <v>1660</v>
      </c>
      <c r="O16" s="112">
        <f t="shared" si="2"/>
        <v>-46</v>
      </c>
      <c r="P16" s="113">
        <f t="shared" si="3"/>
        <v>-2.6963657678780773E-2</v>
      </c>
      <c r="Q16" s="53"/>
      <c r="R16" s="114">
        <f t="shared" si="4"/>
        <v>3396</v>
      </c>
      <c r="S16" s="43">
        <f t="shared" si="5"/>
        <v>3224</v>
      </c>
      <c r="T16" s="115">
        <f t="shared" si="6"/>
        <v>-172</v>
      </c>
      <c r="U16" s="46">
        <f t="shared" si="7"/>
        <v>-5.0647820965842166E-2</v>
      </c>
    </row>
    <row r="17" spans="1:21" ht="18" customHeight="1" x14ac:dyDescent="0.25">
      <c r="A17" s="104" t="s">
        <v>17</v>
      </c>
      <c r="B17" s="104">
        <v>36</v>
      </c>
      <c r="C17" s="519">
        <v>21</v>
      </c>
      <c r="D17" s="107">
        <v>37</v>
      </c>
      <c r="E17" s="380">
        <v>32</v>
      </c>
      <c r="F17" s="380">
        <v>29</v>
      </c>
      <c r="G17" s="107">
        <v>27</v>
      </c>
      <c r="H17" s="380">
        <v>40</v>
      </c>
      <c r="I17" s="380">
        <v>32</v>
      </c>
      <c r="J17" s="380">
        <v>37</v>
      </c>
      <c r="M17" s="110">
        <f t="shared" si="0"/>
        <v>61</v>
      </c>
      <c r="N17" s="111">
        <f t="shared" si="1"/>
        <v>69</v>
      </c>
      <c r="O17" s="112">
        <f t="shared" si="2"/>
        <v>8</v>
      </c>
      <c r="P17" s="113">
        <f t="shared" si="3"/>
        <v>0.13114754098360656</v>
      </c>
      <c r="Q17" s="53"/>
      <c r="R17" s="114">
        <f t="shared" si="4"/>
        <v>119</v>
      </c>
      <c r="S17" s="43">
        <f t="shared" si="5"/>
        <v>136</v>
      </c>
      <c r="T17" s="115">
        <f t="shared" si="6"/>
        <v>17</v>
      </c>
      <c r="U17" s="46">
        <f t="shared" si="7"/>
        <v>0.14285714285714285</v>
      </c>
    </row>
    <row r="18" spans="1:21" x14ac:dyDescent="0.25">
      <c r="A18" s="104" t="s">
        <v>18</v>
      </c>
      <c r="B18" s="104">
        <v>294</v>
      </c>
      <c r="C18" s="519">
        <v>249</v>
      </c>
      <c r="D18" s="107">
        <v>305</v>
      </c>
      <c r="E18" s="380">
        <v>291</v>
      </c>
      <c r="F18" s="380">
        <v>288</v>
      </c>
      <c r="G18" s="107">
        <v>267</v>
      </c>
      <c r="H18" s="380">
        <v>279</v>
      </c>
      <c r="I18" s="380">
        <v>277</v>
      </c>
      <c r="J18" s="380">
        <v>264</v>
      </c>
      <c r="M18" s="110">
        <f t="shared" si="0"/>
        <v>579</v>
      </c>
      <c r="N18" s="111">
        <f t="shared" si="1"/>
        <v>541</v>
      </c>
      <c r="O18" s="112">
        <f t="shared" si="2"/>
        <v>-38</v>
      </c>
      <c r="P18" s="113">
        <f t="shared" si="3"/>
        <v>-6.563039723661486E-2</v>
      </c>
      <c r="Q18" s="53"/>
      <c r="R18" s="114">
        <f t="shared" si="4"/>
        <v>1133</v>
      </c>
      <c r="S18" s="43">
        <f t="shared" si="5"/>
        <v>1087</v>
      </c>
      <c r="T18" s="115">
        <f t="shared" si="6"/>
        <v>-46</v>
      </c>
      <c r="U18" s="46">
        <f t="shared" si="7"/>
        <v>-4.0600176522506623E-2</v>
      </c>
    </row>
    <row r="19" spans="1:21" x14ac:dyDescent="0.25">
      <c r="A19" s="104" t="s">
        <v>19</v>
      </c>
      <c r="B19" s="104">
        <v>629</v>
      </c>
      <c r="C19" s="519">
        <v>517</v>
      </c>
      <c r="D19" s="107">
        <v>684</v>
      </c>
      <c r="E19" s="380">
        <v>653</v>
      </c>
      <c r="F19" s="380">
        <v>601</v>
      </c>
      <c r="G19" s="107">
        <v>518</v>
      </c>
      <c r="H19" s="380">
        <v>619</v>
      </c>
      <c r="I19" s="380">
        <v>684</v>
      </c>
      <c r="J19" s="380">
        <v>496</v>
      </c>
      <c r="M19" s="110">
        <f t="shared" si="0"/>
        <v>1254</v>
      </c>
      <c r="N19" s="111">
        <f t="shared" si="1"/>
        <v>1180</v>
      </c>
      <c r="O19" s="112">
        <f t="shared" si="2"/>
        <v>-74</v>
      </c>
      <c r="P19" s="113">
        <f t="shared" si="3"/>
        <v>-5.9011164274322167E-2</v>
      </c>
      <c r="Q19" s="53"/>
      <c r="R19" s="114">
        <f t="shared" si="4"/>
        <v>2455</v>
      </c>
      <c r="S19" s="43">
        <f t="shared" si="5"/>
        <v>2317</v>
      </c>
      <c r="T19" s="115">
        <f t="shared" si="6"/>
        <v>-138</v>
      </c>
      <c r="U19" s="46">
        <f t="shared" si="7"/>
        <v>-5.621181262729124E-2</v>
      </c>
    </row>
    <row r="20" spans="1:21" x14ac:dyDescent="0.25">
      <c r="A20" s="104" t="s">
        <v>20</v>
      </c>
      <c r="B20" s="104">
        <v>1330</v>
      </c>
      <c r="C20" s="519">
        <v>1210</v>
      </c>
      <c r="D20" s="107">
        <v>1466</v>
      </c>
      <c r="E20" s="380">
        <v>1369</v>
      </c>
      <c r="F20" s="380">
        <v>1403</v>
      </c>
      <c r="G20" s="107">
        <v>1244</v>
      </c>
      <c r="H20" s="380">
        <v>1235</v>
      </c>
      <c r="I20" s="380">
        <v>1406</v>
      </c>
      <c r="J20" s="380">
        <v>1373</v>
      </c>
      <c r="M20" s="110">
        <f t="shared" si="0"/>
        <v>2772</v>
      </c>
      <c r="N20" s="111">
        <f t="shared" si="1"/>
        <v>2779</v>
      </c>
      <c r="O20" s="112">
        <f t="shared" si="2"/>
        <v>7</v>
      </c>
      <c r="P20" s="113">
        <f t="shared" si="3"/>
        <v>2.5252525252525255E-3</v>
      </c>
      <c r="Q20" s="53"/>
      <c r="R20" s="114">
        <f t="shared" si="4"/>
        <v>5448</v>
      </c>
      <c r="S20" s="43">
        <f t="shared" si="5"/>
        <v>5258</v>
      </c>
      <c r="T20" s="115">
        <f t="shared" si="6"/>
        <v>-190</v>
      </c>
      <c r="U20" s="46">
        <f t="shared" si="7"/>
        <v>-3.4875183553597651E-2</v>
      </c>
    </row>
    <row r="21" spans="1:21" ht="18" customHeight="1" x14ac:dyDescent="0.25">
      <c r="A21" s="104" t="s">
        <v>21</v>
      </c>
      <c r="B21" s="104">
        <v>316</v>
      </c>
      <c r="C21" s="519">
        <v>268</v>
      </c>
      <c r="D21" s="107">
        <v>309</v>
      </c>
      <c r="E21" s="380">
        <v>276</v>
      </c>
      <c r="F21" s="380">
        <v>297</v>
      </c>
      <c r="G21" s="107">
        <v>250</v>
      </c>
      <c r="H21" s="380">
        <v>334</v>
      </c>
      <c r="I21" s="380">
        <v>311</v>
      </c>
      <c r="J21" s="380">
        <v>283</v>
      </c>
      <c r="M21" s="110">
        <f t="shared" si="0"/>
        <v>573</v>
      </c>
      <c r="N21" s="111">
        <f t="shared" si="1"/>
        <v>594</v>
      </c>
      <c r="O21" s="112">
        <f t="shared" si="2"/>
        <v>21</v>
      </c>
      <c r="P21" s="113">
        <f t="shared" si="3"/>
        <v>3.6649214659685861E-2</v>
      </c>
      <c r="Q21" s="53"/>
      <c r="R21" s="114">
        <f t="shared" si="4"/>
        <v>1150</v>
      </c>
      <c r="S21" s="43">
        <f t="shared" si="5"/>
        <v>1178</v>
      </c>
      <c r="T21" s="115">
        <f t="shared" si="6"/>
        <v>28</v>
      </c>
      <c r="U21" s="46">
        <f t="shared" si="7"/>
        <v>2.4347826086956521E-2</v>
      </c>
    </row>
    <row r="22" spans="1:21" x14ac:dyDescent="0.25">
      <c r="A22" s="104" t="s">
        <v>22</v>
      </c>
      <c r="B22" s="104">
        <v>54</v>
      </c>
      <c r="C22" s="519">
        <v>56</v>
      </c>
      <c r="D22" s="107">
        <v>63</v>
      </c>
      <c r="E22" s="380">
        <v>47</v>
      </c>
      <c r="F22" s="380">
        <v>59</v>
      </c>
      <c r="G22" s="107">
        <v>47</v>
      </c>
      <c r="H22" s="380">
        <v>52</v>
      </c>
      <c r="I22" s="380">
        <v>49</v>
      </c>
      <c r="J22" s="380">
        <v>66</v>
      </c>
      <c r="M22" s="110">
        <f t="shared" si="0"/>
        <v>106</v>
      </c>
      <c r="N22" s="111">
        <f t="shared" si="1"/>
        <v>115</v>
      </c>
      <c r="O22" s="112">
        <f t="shared" si="2"/>
        <v>9</v>
      </c>
      <c r="P22" s="113">
        <f t="shared" si="3"/>
        <v>8.4905660377358486E-2</v>
      </c>
      <c r="Q22" s="53"/>
      <c r="R22" s="114">
        <f t="shared" si="4"/>
        <v>225</v>
      </c>
      <c r="S22" s="43">
        <f t="shared" si="5"/>
        <v>214</v>
      </c>
      <c r="T22" s="115">
        <f t="shared" si="6"/>
        <v>-11</v>
      </c>
      <c r="U22" s="46">
        <f t="shared" si="7"/>
        <v>-4.8888888888888891E-2</v>
      </c>
    </row>
    <row r="23" spans="1:21" x14ac:dyDescent="0.25">
      <c r="A23" s="104" t="s">
        <v>23</v>
      </c>
      <c r="B23" s="104">
        <v>130</v>
      </c>
      <c r="C23" s="519">
        <v>85</v>
      </c>
      <c r="D23" s="107">
        <v>161</v>
      </c>
      <c r="E23" s="380">
        <v>139</v>
      </c>
      <c r="F23" s="380">
        <v>162</v>
      </c>
      <c r="G23" s="107">
        <v>119</v>
      </c>
      <c r="H23" s="380">
        <v>145</v>
      </c>
      <c r="I23" s="380">
        <v>131</v>
      </c>
      <c r="J23" s="380">
        <v>124</v>
      </c>
      <c r="M23" s="110">
        <f t="shared" si="0"/>
        <v>301</v>
      </c>
      <c r="N23" s="111">
        <f t="shared" si="1"/>
        <v>255</v>
      </c>
      <c r="O23" s="112">
        <f t="shared" si="2"/>
        <v>-46</v>
      </c>
      <c r="P23" s="113">
        <f t="shared" si="3"/>
        <v>-0.15282392026578073</v>
      </c>
      <c r="Q23" s="53"/>
      <c r="R23" s="114">
        <f t="shared" si="4"/>
        <v>547</v>
      </c>
      <c r="S23" s="43">
        <f t="shared" si="5"/>
        <v>519</v>
      </c>
      <c r="T23" s="115">
        <f t="shared" si="6"/>
        <v>-28</v>
      </c>
      <c r="U23" s="46">
        <f t="shared" si="7"/>
        <v>-5.1188299817184646E-2</v>
      </c>
    </row>
    <row r="24" spans="1:21" x14ac:dyDescent="0.25">
      <c r="A24" s="104" t="s">
        <v>24</v>
      </c>
      <c r="B24" s="104">
        <v>132</v>
      </c>
      <c r="C24" s="519">
        <v>148</v>
      </c>
      <c r="D24" s="107">
        <v>149</v>
      </c>
      <c r="E24" s="380">
        <v>139</v>
      </c>
      <c r="F24" s="380">
        <v>144</v>
      </c>
      <c r="G24" s="107">
        <v>112</v>
      </c>
      <c r="H24" s="380">
        <v>140</v>
      </c>
      <c r="I24" s="380">
        <v>151</v>
      </c>
      <c r="J24" s="380">
        <v>148</v>
      </c>
      <c r="M24" s="110">
        <f t="shared" si="0"/>
        <v>283</v>
      </c>
      <c r="N24" s="111">
        <f t="shared" si="1"/>
        <v>299</v>
      </c>
      <c r="O24" s="112">
        <f t="shared" si="2"/>
        <v>16</v>
      </c>
      <c r="P24" s="113">
        <f t="shared" si="3"/>
        <v>5.6537102473498232E-2</v>
      </c>
      <c r="Q24" s="53"/>
      <c r="R24" s="114">
        <f t="shared" si="4"/>
        <v>580</v>
      </c>
      <c r="S24" s="43">
        <f t="shared" si="5"/>
        <v>551</v>
      </c>
      <c r="T24" s="115">
        <f t="shared" si="6"/>
        <v>-29</v>
      </c>
      <c r="U24" s="46">
        <f t="shared" si="7"/>
        <v>-0.05</v>
      </c>
    </row>
    <row r="25" spans="1:21" ht="18" customHeight="1" x14ac:dyDescent="0.25">
      <c r="A25" s="104" t="s">
        <v>25</v>
      </c>
      <c r="B25" s="104">
        <v>196</v>
      </c>
      <c r="C25" s="519">
        <v>164</v>
      </c>
      <c r="D25" s="107">
        <v>199</v>
      </c>
      <c r="E25" s="380">
        <v>283</v>
      </c>
      <c r="F25" s="380">
        <v>278</v>
      </c>
      <c r="G25" s="107">
        <v>219</v>
      </c>
      <c r="H25" s="380">
        <v>265</v>
      </c>
      <c r="I25" s="380">
        <v>269</v>
      </c>
      <c r="J25" s="380">
        <v>240</v>
      </c>
      <c r="M25" s="110">
        <f t="shared" si="0"/>
        <v>561</v>
      </c>
      <c r="N25" s="111">
        <f t="shared" si="1"/>
        <v>509</v>
      </c>
      <c r="O25" s="112">
        <f t="shared" si="2"/>
        <v>-52</v>
      </c>
      <c r="P25" s="113">
        <f t="shared" si="3"/>
        <v>-9.2691622103386814E-2</v>
      </c>
      <c r="Q25" s="53"/>
      <c r="R25" s="114">
        <f t="shared" si="4"/>
        <v>924</v>
      </c>
      <c r="S25" s="43">
        <f t="shared" si="5"/>
        <v>993</v>
      </c>
      <c r="T25" s="115">
        <f t="shared" si="6"/>
        <v>69</v>
      </c>
      <c r="U25" s="46">
        <f t="shared" si="7"/>
        <v>7.4675324675324672E-2</v>
      </c>
    </row>
    <row r="26" spans="1:21" x14ac:dyDescent="0.25">
      <c r="A26" s="104" t="s">
        <v>26</v>
      </c>
      <c r="B26" s="104">
        <v>475</v>
      </c>
      <c r="C26" s="519">
        <v>400</v>
      </c>
      <c r="D26" s="107">
        <v>523</v>
      </c>
      <c r="E26" s="380">
        <v>497</v>
      </c>
      <c r="F26" s="380">
        <v>511</v>
      </c>
      <c r="G26" s="107">
        <v>512</v>
      </c>
      <c r="H26" s="380">
        <v>623</v>
      </c>
      <c r="I26" s="380">
        <v>607</v>
      </c>
      <c r="J26" s="380">
        <v>641</v>
      </c>
      <c r="M26" s="110">
        <f t="shared" si="0"/>
        <v>1008</v>
      </c>
      <c r="N26" s="111">
        <f t="shared" si="1"/>
        <v>1248</v>
      </c>
      <c r="O26" s="112">
        <f t="shared" si="2"/>
        <v>240</v>
      </c>
      <c r="P26" s="113">
        <f t="shared" si="3"/>
        <v>0.23809523809523808</v>
      </c>
      <c r="Q26" s="53"/>
      <c r="R26" s="114">
        <f t="shared" si="4"/>
        <v>1931</v>
      </c>
      <c r="S26" s="43">
        <f t="shared" si="5"/>
        <v>2383</v>
      </c>
      <c r="T26" s="115">
        <f t="shared" si="6"/>
        <v>452</v>
      </c>
      <c r="U26" s="46">
        <f t="shared" si="7"/>
        <v>0.23407560849300879</v>
      </c>
    </row>
    <row r="27" spans="1:21" x14ac:dyDescent="0.25">
      <c r="A27" s="104" t="s">
        <v>27</v>
      </c>
      <c r="B27" s="104">
        <v>32</v>
      </c>
      <c r="C27" s="519">
        <v>24</v>
      </c>
      <c r="D27" s="107">
        <v>41</v>
      </c>
      <c r="E27" s="380">
        <v>32</v>
      </c>
      <c r="F27" s="380">
        <v>41</v>
      </c>
      <c r="G27" s="107">
        <v>16</v>
      </c>
      <c r="H27" s="380">
        <v>29</v>
      </c>
      <c r="I27" s="380">
        <v>28</v>
      </c>
      <c r="J27" s="380">
        <v>39</v>
      </c>
      <c r="M27" s="110">
        <f t="shared" si="0"/>
        <v>73</v>
      </c>
      <c r="N27" s="111">
        <f t="shared" si="1"/>
        <v>67</v>
      </c>
      <c r="O27" s="112">
        <f t="shared" si="2"/>
        <v>-6</v>
      </c>
      <c r="P27" s="113">
        <f t="shared" si="3"/>
        <v>-8.2191780821917804E-2</v>
      </c>
      <c r="Q27" s="53"/>
      <c r="R27" s="114">
        <f t="shared" si="4"/>
        <v>138</v>
      </c>
      <c r="S27" s="43">
        <f t="shared" si="5"/>
        <v>112</v>
      </c>
      <c r="T27" s="115">
        <f t="shared" si="6"/>
        <v>-26</v>
      </c>
      <c r="U27" s="46">
        <f t="shared" si="7"/>
        <v>-0.18840579710144928</v>
      </c>
    </row>
    <row r="28" spans="1:21" x14ac:dyDescent="0.25">
      <c r="A28" s="104" t="s">
        <v>28</v>
      </c>
      <c r="B28" s="104">
        <v>232</v>
      </c>
      <c r="C28" s="519">
        <v>172</v>
      </c>
      <c r="D28" s="107">
        <v>236</v>
      </c>
      <c r="E28" s="380">
        <v>220</v>
      </c>
      <c r="F28" s="380">
        <v>273</v>
      </c>
      <c r="G28" s="107">
        <v>184</v>
      </c>
      <c r="H28" s="380">
        <v>324</v>
      </c>
      <c r="I28" s="380">
        <v>242</v>
      </c>
      <c r="J28" s="380">
        <v>275</v>
      </c>
      <c r="M28" s="110">
        <f t="shared" si="0"/>
        <v>493</v>
      </c>
      <c r="N28" s="111">
        <f t="shared" si="1"/>
        <v>517</v>
      </c>
      <c r="O28" s="112">
        <f t="shared" si="2"/>
        <v>24</v>
      </c>
      <c r="P28" s="113">
        <f t="shared" si="3"/>
        <v>4.8681541582150101E-2</v>
      </c>
      <c r="Q28" s="53"/>
      <c r="R28" s="114">
        <f t="shared" si="4"/>
        <v>901</v>
      </c>
      <c r="S28" s="43">
        <f t="shared" si="5"/>
        <v>1025</v>
      </c>
      <c r="T28" s="115">
        <f t="shared" si="6"/>
        <v>124</v>
      </c>
      <c r="U28" s="46">
        <f t="shared" si="7"/>
        <v>0.13762486126526083</v>
      </c>
    </row>
    <row r="29" spans="1:21" ht="18" customHeight="1" x14ac:dyDescent="0.25">
      <c r="A29" s="104" t="s">
        <v>29</v>
      </c>
      <c r="B29" s="104">
        <v>181</v>
      </c>
      <c r="C29" s="519">
        <v>188</v>
      </c>
      <c r="D29" s="107">
        <v>210</v>
      </c>
      <c r="E29" s="380">
        <v>207</v>
      </c>
      <c r="F29" s="380">
        <v>225</v>
      </c>
      <c r="G29" s="107">
        <v>202</v>
      </c>
      <c r="H29" s="380">
        <v>226</v>
      </c>
      <c r="I29" s="380">
        <v>229</v>
      </c>
      <c r="J29" s="380">
        <v>235</v>
      </c>
      <c r="M29" s="110">
        <f t="shared" si="0"/>
        <v>432</v>
      </c>
      <c r="N29" s="111">
        <f t="shared" si="1"/>
        <v>464</v>
      </c>
      <c r="O29" s="112">
        <f t="shared" si="2"/>
        <v>32</v>
      </c>
      <c r="P29" s="113">
        <f t="shared" si="3"/>
        <v>7.407407407407407E-2</v>
      </c>
      <c r="Q29" s="53"/>
      <c r="R29" s="114">
        <f t="shared" si="4"/>
        <v>830</v>
      </c>
      <c r="S29" s="43">
        <f t="shared" si="5"/>
        <v>892</v>
      </c>
      <c r="T29" s="115">
        <f t="shared" si="6"/>
        <v>62</v>
      </c>
      <c r="U29" s="46">
        <f t="shared" si="7"/>
        <v>7.4698795180722893E-2</v>
      </c>
    </row>
    <row r="30" spans="1:21" x14ac:dyDescent="0.25">
      <c r="A30" s="104" t="s">
        <v>30</v>
      </c>
      <c r="B30" s="104">
        <v>188</v>
      </c>
      <c r="C30" s="519">
        <v>148</v>
      </c>
      <c r="D30" s="107">
        <v>177</v>
      </c>
      <c r="E30" s="380">
        <v>165</v>
      </c>
      <c r="F30" s="380">
        <v>206</v>
      </c>
      <c r="G30" s="107">
        <v>147</v>
      </c>
      <c r="H30" s="380">
        <v>177</v>
      </c>
      <c r="I30" s="380">
        <v>222</v>
      </c>
      <c r="J30" s="380">
        <v>170</v>
      </c>
      <c r="M30" s="110">
        <f t="shared" si="0"/>
        <v>371</v>
      </c>
      <c r="N30" s="111">
        <f t="shared" si="1"/>
        <v>392</v>
      </c>
      <c r="O30" s="112">
        <f t="shared" si="2"/>
        <v>21</v>
      </c>
      <c r="P30" s="113">
        <f t="shared" si="3"/>
        <v>5.6603773584905662E-2</v>
      </c>
      <c r="Q30" s="53"/>
      <c r="R30" s="114">
        <f t="shared" si="4"/>
        <v>696</v>
      </c>
      <c r="S30" s="43">
        <f t="shared" si="5"/>
        <v>716</v>
      </c>
      <c r="T30" s="115">
        <f t="shared" si="6"/>
        <v>20</v>
      </c>
      <c r="U30" s="46">
        <f t="shared" si="7"/>
        <v>2.8735632183908046E-2</v>
      </c>
    </row>
    <row r="31" spans="1:21" x14ac:dyDescent="0.25">
      <c r="A31" s="104" t="s">
        <v>31</v>
      </c>
      <c r="B31" s="104">
        <v>20</v>
      </c>
      <c r="C31" s="519">
        <v>36</v>
      </c>
      <c r="D31" s="107">
        <v>27</v>
      </c>
      <c r="E31" s="380">
        <v>26</v>
      </c>
      <c r="F31" s="380">
        <v>26</v>
      </c>
      <c r="G31" s="107">
        <v>35</v>
      </c>
      <c r="H31" s="380">
        <v>40</v>
      </c>
      <c r="I31" s="380">
        <v>31</v>
      </c>
      <c r="J31" s="380">
        <v>25</v>
      </c>
      <c r="M31" s="110">
        <f t="shared" si="0"/>
        <v>52</v>
      </c>
      <c r="N31" s="111">
        <f t="shared" si="1"/>
        <v>56</v>
      </c>
      <c r="O31" s="112">
        <f t="shared" si="2"/>
        <v>4</v>
      </c>
      <c r="P31" s="113">
        <f t="shared" si="3"/>
        <v>7.6923076923076927E-2</v>
      </c>
      <c r="Q31" s="53"/>
      <c r="R31" s="114">
        <f t="shared" si="4"/>
        <v>115</v>
      </c>
      <c r="S31" s="43">
        <f t="shared" si="5"/>
        <v>131</v>
      </c>
      <c r="T31" s="115">
        <f t="shared" si="6"/>
        <v>16</v>
      </c>
      <c r="U31" s="46">
        <f t="shared" si="7"/>
        <v>0.1391304347826087</v>
      </c>
    </row>
    <row r="32" spans="1:21" x14ac:dyDescent="0.25">
      <c r="A32" s="104" t="s">
        <v>32</v>
      </c>
      <c r="B32" s="104">
        <v>191</v>
      </c>
      <c r="C32" s="519">
        <v>171</v>
      </c>
      <c r="D32" s="107">
        <v>185</v>
      </c>
      <c r="E32" s="380">
        <v>190</v>
      </c>
      <c r="F32" s="380">
        <v>194</v>
      </c>
      <c r="G32" s="107">
        <v>164</v>
      </c>
      <c r="H32" s="380">
        <v>213</v>
      </c>
      <c r="I32" s="380">
        <v>217</v>
      </c>
      <c r="J32" s="380">
        <v>233</v>
      </c>
      <c r="M32" s="110">
        <f t="shared" si="0"/>
        <v>384</v>
      </c>
      <c r="N32" s="111">
        <f t="shared" si="1"/>
        <v>450</v>
      </c>
      <c r="O32" s="112">
        <f t="shared" si="2"/>
        <v>66</v>
      </c>
      <c r="P32" s="113">
        <f t="shared" si="3"/>
        <v>0.171875</v>
      </c>
      <c r="Q32" s="53"/>
      <c r="R32" s="114">
        <f t="shared" si="4"/>
        <v>740</v>
      </c>
      <c r="S32" s="43">
        <f t="shared" si="5"/>
        <v>827</v>
      </c>
      <c r="T32" s="115">
        <f t="shared" si="6"/>
        <v>87</v>
      </c>
      <c r="U32" s="46">
        <f t="shared" si="7"/>
        <v>0.11756756756756757</v>
      </c>
    </row>
    <row r="33" spans="1:21" ht="18" customHeight="1" x14ac:dyDescent="0.25">
      <c r="A33" s="104" t="s">
        <v>33</v>
      </c>
      <c r="B33" s="104">
        <v>496</v>
      </c>
      <c r="C33" s="519">
        <v>407</v>
      </c>
      <c r="D33" s="107">
        <v>615</v>
      </c>
      <c r="E33" s="380">
        <v>524</v>
      </c>
      <c r="F33" s="380">
        <v>555</v>
      </c>
      <c r="G33" s="107">
        <v>389</v>
      </c>
      <c r="H33" s="380">
        <v>521</v>
      </c>
      <c r="I33" s="380">
        <v>492</v>
      </c>
      <c r="J33" s="380">
        <v>473</v>
      </c>
      <c r="M33" s="110">
        <f t="shared" si="0"/>
        <v>1079</v>
      </c>
      <c r="N33" s="111">
        <f t="shared" si="1"/>
        <v>965</v>
      </c>
      <c r="O33" s="112">
        <f t="shared" si="2"/>
        <v>-114</v>
      </c>
      <c r="P33" s="113">
        <f t="shared" si="3"/>
        <v>-0.1056533827618165</v>
      </c>
      <c r="Q33" s="53"/>
      <c r="R33" s="114">
        <f t="shared" si="4"/>
        <v>2101</v>
      </c>
      <c r="S33" s="43">
        <f t="shared" si="5"/>
        <v>1875</v>
      </c>
      <c r="T33" s="115">
        <f t="shared" si="6"/>
        <v>-226</v>
      </c>
      <c r="U33" s="46">
        <f t="shared" si="7"/>
        <v>-0.10756782484531176</v>
      </c>
    </row>
    <row r="34" spans="1:21" x14ac:dyDescent="0.25">
      <c r="A34" s="104" t="s">
        <v>34</v>
      </c>
      <c r="B34" s="104">
        <v>145</v>
      </c>
      <c r="C34" s="519">
        <v>131</v>
      </c>
      <c r="D34" s="107">
        <v>180</v>
      </c>
      <c r="E34" s="380">
        <v>154</v>
      </c>
      <c r="F34" s="380">
        <v>155</v>
      </c>
      <c r="G34" s="107">
        <v>135</v>
      </c>
      <c r="H34" s="380">
        <v>156</v>
      </c>
      <c r="I34" s="380">
        <v>169</v>
      </c>
      <c r="J34" s="380">
        <v>150</v>
      </c>
      <c r="M34" s="110">
        <f t="shared" si="0"/>
        <v>309</v>
      </c>
      <c r="N34" s="111">
        <f t="shared" si="1"/>
        <v>319</v>
      </c>
      <c r="O34" s="112">
        <f t="shared" si="2"/>
        <v>10</v>
      </c>
      <c r="P34" s="113">
        <f t="shared" si="3"/>
        <v>3.2362459546925564E-2</v>
      </c>
      <c r="Q34" s="53"/>
      <c r="R34" s="114">
        <f t="shared" si="4"/>
        <v>620</v>
      </c>
      <c r="S34" s="43">
        <f t="shared" si="5"/>
        <v>610</v>
      </c>
      <c r="T34" s="115">
        <f t="shared" si="6"/>
        <v>-10</v>
      </c>
      <c r="U34" s="46">
        <f t="shared" si="7"/>
        <v>-1.6129032258064516E-2</v>
      </c>
    </row>
    <row r="35" spans="1:21" x14ac:dyDescent="0.25">
      <c r="A35" s="104" t="s">
        <v>35</v>
      </c>
      <c r="B35" s="104">
        <v>269</v>
      </c>
      <c r="C35" s="519">
        <v>224</v>
      </c>
      <c r="D35" s="107">
        <v>325</v>
      </c>
      <c r="E35" s="380">
        <v>293</v>
      </c>
      <c r="F35" s="380">
        <v>275</v>
      </c>
      <c r="G35" s="107">
        <v>216</v>
      </c>
      <c r="H35" s="380">
        <v>264</v>
      </c>
      <c r="I35" s="380">
        <v>266</v>
      </c>
      <c r="J35" s="380">
        <v>267</v>
      </c>
      <c r="M35" s="110">
        <f t="shared" si="0"/>
        <v>568</v>
      </c>
      <c r="N35" s="111">
        <f t="shared" si="1"/>
        <v>533</v>
      </c>
      <c r="O35" s="112">
        <f t="shared" si="2"/>
        <v>-35</v>
      </c>
      <c r="P35" s="113">
        <f t="shared" si="3"/>
        <v>-6.1619718309859156E-2</v>
      </c>
      <c r="Q35" s="53"/>
      <c r="R35" s="114">
        <f t="shared" si="4"/>
        <v>1117</v>
      </c>
      <c r="S35" s="43">
        <f t="shared" si="5"/>
        <v>1013</v>
      </c>
      <c r="T35" s="115">
        <f t="shared" si="6"/>
        <v>-104</v>
      </c>
      <c r="U35" s="46">
        <f t="shared" si="7"/>
        <v>-9.3106535362578333E-2</v>
      </c>
    </row>
    <row r="36" spans="1:21" x14ac:dyDescent="0.25">
      <c r="A36" s="116" t="s">
        <v>36</v>
      </c>
      <c r="B36" s="116">
        <v>336</v>
      </c>
      <c r="C36" s="520">
        <v>260</v>
      </c>
      <c r="D36" s="118">
        <v>417</v>
      </c>
      <c r="E36" s="89">
        <v>371</v>
      </c>
      <c r="F36" s="89">
        <v>392</v>
      </c>
      <c r="G36" s="118">
        <v>347</v>
      </c>
      <c r="H36" s="89">
        <v>416</v>
      </c>
      <c r="I36" s="89">
        <v>406</v>
      </c>
      <c r="J36" s="89">
        <v>383</v>
      </c>
      <c r="M36" s="119">
        <f t="shared" si="0"/>
        <v>763</v>
      </c>
      <c r="N36" s="120">
        <f t="shared" si="1"/>
        <v>789</v>
      </c>
      <c r="O36" s="121">
        <f t="shared" si="2"/>
        <v>26</v>
      </c>
      <c r="P36" s="122">
        <f t="shared" si="3"/>
        <v>3.4076015727391877E-2</v>
      </c>
      <c r="Q36" s="53"/>
      <c r="R36" s="123">
        <f t="shared" si="4"/>
        <v>1440</v>
      </c>
      <c r="S36" s="73">
        <f t="shared" si="5"/>
        <v>1552</v>
      </c>
      <c r="T36" s="124">
        <f t="shared" si="6"/>
        <v>112</v>
      </c>
      <c r="U36" s="76">
        <f t="shared" si="7"/>
        <v>7.7777777777777779E-2</v>
      </c>
    </row>
    <row r="37" spans="1:21" x14ac:dyDescent="0.25">
      <c r="A37" s="12"/>
      <c r="B37" s="12"/>
      <c r="C37" s="12"/>
      <c r="D37" s="105"/>
      <c r="E37" s="106"/>
      <c r="F37" s="106"/>
      <c r="G37" s="105"/>
      <c r="H37" s="9"/>
      <c r="I37" s="109"/>
      <c r="J37" s="109"/>
      <c r="M37" s="125"/>
      <c r="N37" s="126"/>
      <c r="O37" s="127"/>
      <c r="P37" s="128"/>
      <c r="Q37" s="53"/>
    </row>
    <row r="38" spans="1:21" x14ac:dyDescent="0.25">
      <c r="P38" s="53"/>
    </row>
    <row r="74" spans="1:6" x14ac:dyDescent="0.25">
      <c r="A74" s="129"/>
      <c r="B74" s="129"/>
      <c r="C74" s="129"/>
      <c r="D74" s="19"/>
      <c r="E74" s="19"/>
      <c r="F74" s="19"/>
    </row>
  </sheetData>
  <mergeCells count="7">
    <mergeCell ref="B2:C2"/>
    <mergeCell ref="H2:J2"/>
    <mergeCell ref="M1:P1"/>
    <mergeCell ref="R1:U1"/>
    <mergeCell ref="O2:P2"/>
    <mergeCell ref="T2:U2"/>
    <mergeCell ref="D2:G2"/>
  </mergeCells>
  <pageMargins left="0.7" right="0.7" top="0.75" bottom="0.75" header="0.3" footer="0.3"/>
  <ignoredErrors>
    <ignoredError sqref="M4 N36 M5:M25 M26:M36 N4:N35 R18:S36 R4:S17"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workbookViewId="0"/>
  </sheetViews>
  <sheetFormatPr defaultRowHeight="15" x14ac:dyDescent="0.25"/>
  <cols>
    <col min="1" max="1" width="51.28515625" customWidth="1"/>
    <col min="2" max="2" width="11.42578125" customWidth="1"/>
    <col min="3" max="3" width="11.5703125" bestFit="1" customWidth="1"/>
    <col min="4" max="4" width="11.140625" customWidth="1"/>
    <col min="5" max="5" width="11.42578125" style="21" customWidth="1"/>
    <col min="6" max="6" width="11.42578125" customWidth="1"/>
    <col min="7" max="7" width="10.5703125" style="9" bestFit="1" customWidth="1"/>
    <col min="8" max="8" width="12.5703125" style="9" customWidth="1"/>
    <col min="9" max="10" width="12.5703125" customWidth="1"/>
    <col min="11" max="11" width="3.42578125" customWidth="1"/>
    <col min="12" max="15" width="9.85546875" customWidth="1"/>
    <col min="16" max="16" width="3.5703125" customWidth="1"/>
    <col min="257" max="257" width="51.28515625" customWidth="1"/>
    <col min="258" max="258" width="11.42578125" customWidth="1"/>
    <col min="259" max="259" width="11.5703125" bestFit="1" customWidth="1"/>
    <col min="260" max="260" width="11.140625" customWidth="1"/>
    <col min="261" max="262" width="11.42578125" customWidth="1"/>
    <col min="263" max="263" width="10.5703125" bestFit="1" customWidth="1"/>
    <col min="264" max="266" width="12.5703125" customWidth="1"/>
    <col min="267" max="267" width="3.42578125" customWidth="1"/>
    <col min="268" max="271" width="9.85546875" customWidth="1"/>
    <col min="272" max="272" width="3.5703125" customWidth="1"/>
    <col min="513" max="513" width="51.28515625" customWidth="1"/>
    <col min="514" max="514" width="11.42578125" customWidth="1"/>
    <col min="515" max="515" width="11.5703125" bestFit="1" customWidth="1"/>
    <col min="516" max="516" width="11.140625" customWidth="1"/>
    <col min="517" max="518" width="11.42578125" customWidth="1"/>
    <col min="519" max="519" width="10.5703125" bestFit="1" customWidth="1"/>
    <col min="520" max="522" width="12.5703125" customWidth="1"/>
    <col min="523" max="523" width="3.42578125" customWidth="1"/>
    <col min="524" max="527" width="9.85546875" customWidth="1"/>
    <col min="528" max="528" width="3.5703125" customWidth="1"/>
    <col min="769" max="769" width="51.28515625" customWidth="1"/>
    <col min="770" max="770" width="11.42578125" customWidth="1"/>
    <col min="771" max="771" width="11.5703125" bestFit="1" customWidth="1"/>
    <col min="772" max="772" width="11.140625" customWidth="1"/>
    <col min="773" max="774" width="11.42578125" customWidth="1"/>
    <col min="775" max="775" width="10.5703125" bestFit="1" customWidth="1"/>
    <col min="776" max="778" width="12.5703125" customWidth="1"/>
    <col min="779" max="779" width="3.42578125" customWidth="1"/>
    <col min="780" max="783" width="9.85546875" customWidth="1"/>
    <col min="784" max="784" width="3.5703125" customWidth="1"/>
    <col min="1025" max="1025" width="51.28515625" customWidth="1"/>
    <col min="1026" max="1026" width="11.42578125" customWidth="1"/>
    <col min="1027" max="1027" width="11.5703125" bestFit="1" customWidth="1"/>
    <col min="1028" max="1028" width="11.140625" customWidth="1"/>
    <col min="1029" max="1030" width="11.42578125" customWidth="1"/>
    <col min="1031" max="1031" width="10.5703125" bestFit="1" customWidth="1"/>
    <col min="1032" max="1034" width="12.5703125" customWidth="1"/>
    <col min="1035" max="1035" width="3.42578125" customWidth="1"/>
    <col min="1036" max="1039" width="9.85546875" customWidth="1"/>
    <col min="1040" max="1040" width="3.5703125" customWidth="1"/>
    <col min="1281" max="1281" width="51.28515625" customWidth="1"/>
    <col min="1282" max="1282" width="11.42578125" customWidth="1"/>
    <col min="1283" max="1283" width="11.5703125" bestFit="1" customWidth="1"/>
    <col min="1284" max="1284" width="11.140625" customWidth="1"/>
    <col min="1285" max="1286" width="11.42578125" customWidth="1"/>
    <col min="1287" max="1287" width="10.5703125" bestFit="1" customWidth="1"/>
    <col min="1288" max="1290" width="12.5703125" customWidth="1"/>
    <col min="1291" max="1291" width="3.42578125" customWidth="1"/>
    <col min="1292" max="1295" width="9.85546875" customWidth="1"/>
    <col min="1296" max="1296" width="3.5703125" customWidth="1"/>
    <col min="1537" max="1537" width="51.28515625" customWidth="1"/>
    <col min="1538" max="1538" width="11.42578125" customWidth="1"/>
    <col min="1539" max="1539" width="11.5703125" bestFit="1" customWidth="1"/>
    <col min="1540" max="1540" width="11.140625" customWidth="1"/>
    <col min="1541" max="1542" width="11.42578125" customWidth="1"/>
    <col min="1543" max="1543" width="10.5703125" bestFit="1" customWidth="1"/>
    <col min="1544" max="1546" width="12.5703125" customWidth="1"/>
    <col min="1547" max="1547" width="3.42578125" customWidth="1"/>
    <col min="1548" max="1551" width="9.85546875" customWidth="1"/>
    <col min="1552" max="1552" width="3.5703125" customWidth="1"/>
    <col min="1793" max="1793" width="51.28515625" customWidth="1"/>
    <col min="1794" max="1794" width="11.42578125" customWidth="1"/>
    <col min="1795" max="1795" width="11.5703125" bestFit="1" customWidth="1"/>
    <col min="1796" max="1796" width="11.140625" customWidth="1"/>
    <col min="1797" max="1798" width="11.42578125" customWidth="1"/>
    <col min="1799" max="1799" width="10.5703125" bestFit="1" customWidth="1"/>
    <col min="1800" max="1802" width="12.5703125" customWidth="1"/>
    <col min="1803" max="1803" width="3.42578125" customWidth="1"/>
    <col min="1804" max="1807" width="9.85546875" customWidth="1"/>
    <col min="1808" max="1808" width="3.5703125" customWidth="1"/>
    <col min="2049" max="2049" width="51.28515625" customWidth="1"/>
    <col min="2050" max="2050" width="11.42578125" customWidth="1"/>
    <col min="2051" max="2051" width="11.5703125" bestFit="1" customWidth="1"/>
    <col min="2052" max="2052" width="11.140625" customWidth="1"/>
    <col min="2053" max="2054" width="11.42578125" customWidth="1"/>
    <col min="2055" max="2055" width="10.5703125" bestFit="1" customWidth="1"/>
    <col min="2056" max="2058" width="12.5703125" customWidth="1"/>
    <col min="2059" max="2059" width="3.42578125" customWidth="1"/>
    <col min="2060" max="2063" width="9.85546875" customWidth="1"/>
    <col min="2064" max="2064" width="3.5703125" customWidth="1"/>
    <col min="2305" max="2305" width="51.28515625" customWidth="1"/>
    <col min="2306" max="2306" width="11.42578125" customWidth="1"/>
    <col min="2307" max="2307" width="11.5703125" bestFit="1" customWidth="1"/>
    <col min="2308" max="2308" width="11.140625" customWidth="1"/>
    <col min="2309" max="2310" width="11.42578125" customWidth="1"/>
    <col min="2311" max="2311" width="10.5703125" bestFit="1" customWidth="1"/>
    <col min="2312" max="2314" width="12.5703125" customWidth="1"/>
    <col min="2315" max="2315" width="3.42578125" customWidth="1"/>
    <col min="2316" max="2319" width="9.85546875" customWidth="1"/>
    <col min="2320" max="2320" width="3.5703125" customWidth="1"/>
    <col min="2561" max="2561" width="51.28515625" customWidth="1"/>
    <col min="2562" max="2562" width="11.42578125" customWidth="1"/>
    <col min="2563" max="2563" width="11.5703125" bestFit="1" customWidth="1"/>
    <col min="2564" max="2564" width="11.140625" customWidth="1"/>
    <col min="2565" max="2566" width="11.42578125" customWidth="1"/>
    <col min="2567" max="2567" width="10.5703125" bestFit="1" customWidth="1"/>
    <col min="2568" max="2570" width="12.5703125" customWidth="1"/>
    <col min="2571" max="2571" width="3.42578125" customWidth="1"/>
    <col min="2572" max="2575" width="9.85546875" customWidth="1"/>
    <col min="2576" max="2576" width="3.5703125" customWidth="1"/>
    <col min="2817" max="2817" width="51.28515625" customWidth="1"/>
    <col min="2818" max="2818" width="11.42578125" customWidth="1"/>
    <col min="2819" max="2819" width="11.5703125" bestFit="1" customWidth="1"/>
    <col min="2820" max="2820" width="11.140625" customWidth="1"/>
    <col min="2821" max="2822" width="11.42578125" customWidth="1"/>
    <col min="2823" max="2823" width="10.5703125" bestFit="1" customWidth="1"/>
    <col min="2824" max="2826" width="12.5703125" customWidth="1"/>
    <col min="2827" max="2827" width="3.42578125" customWidth="1"/>
    <col min="2828" max="2831" width="9.85546875" customWidth="1"/>
    <col min="2832" max="2832" width="3.5703125" customWidth="1"/>
    <col min="3073" max="3073" width="51.28515625" customWidth="1"/>
    <col min="3074" max="3074" width="11.42578125" customWidth="1"/>
    <col min="3075" max="3075" width="11.5703125" bestFit="1" customWidth="1"/>
    <col min="3076" max="3076" width="11.140625" customWidth="1"/>
    <col min="3077" max="3078" width="11.42578125" customWidth="1"/>
    <col min="3079" max="3079" width="10.5703125" bestFit="1" customWidth="1"/>
    <col min="3080" max="3082" width="12.5703125" customWidth="1"/>
    <col min="3083" max="3083" width="3.42578125" customWidth="1"/>
    <col min="3084" max="3087" width="9.85546875" customWidth="1"/>
    <col min="3088" max="3088" width="3.5703125" customWidth="1"/>
    <col min="3329" max="3329" width="51.28515625" customWidth="1"/>
    <col min="3330" max="3330" width="11.42578125" customWidth="1"/>
    <col min="3331" max="3331" width="11.5703125" bestFit="1" customWidth="1"/>
    <col min="3332" max="3332" width="11.140625" customWidth="1"/>
    <col min="3333" max="3334" width="11.42578125" customWidth="1"/>
    <col min="3335" max="3335" width="10.5703125" bestFit="1" customWidth="1"/>
    <col min="3336" max="3338" width="12.5703125" customWidth="1"/>
    <col min="3339" max="3339" width="3.42578125" customWidth="1"/>
    <col min="3340" max="3343" width="9.85546875" customWidth="1"/>
    <col min="3344" max="3344" width="3.5703125" customWidth="1"/>
    <col min="3585" max="3585" width="51.28515625" customWidth="1"/>
    <col min="3586" max="3586" width="11.42578125" customWidth="1"/>
    <col min="3587" max="3587" width="11.5703125" bestFit="1" customWidth="1"/>
    <col min="3588" max="3588" width="11.140625" customWidth="1"/>
    <col min="3589" max="3590" width="11.42578125" customWidth="1"/>
    <col min="3591" max="3591" width="10.5703125" bestFit="1" customWidth="1"/>
    <col min="3592" max="3594" width="12.5703125" customWidth="1"/>
    <col min="3595" max="3595" width="3.42578125" customWidth="1"/>
    <col min="3596" max="3599" width="9.85546875" customWidth="1"/>
    <col min="3600" max="3600" width="3.5703125" customWidth="1"/>
    <col min="3841" max="3841" width="51.28515625" customWidth="1"/>
    <col min="3842" max="3842" width="11.42578125" customWidth="1"/>
    <col min="3843" max="3843" width="11.5703125" bestFit="1" customWidth="1"/>
    <col min="3844" max="3844" width="11.140625" customWidth="1"/>
    <col min="3845" max="3846" width="11.42578125" customWidth="1"/>
    <col min="3847" max="3847" width="10.5703125" bestFit="1" customWidth="1"/>
    <col min="3848" max="3850" width="12.5703125" customWidth="1"/>
    <col min="3851" max="3851" width="3.42578125" customWidth="1"/>
    <col min="3852" max="3855" width="9.85546875" customWidth="1"/>
    <col min="3856" max="3856" width="3.5703125" customWidth="1"/>
    <col min="4097" max="4097" width="51.28515625" customWidth="1"/>
    <col min="4098" max="4098" width="11.42578125" customWidth="1"/>
    <col min="4099" max="4099" width="11.5703125" bestFit="1" customWidth="1"/>
    <col min="4100" max="4100" width="11.140625" customWidth="1"/>
    <col min="4101" max="4102" width="11.42578125" customWidth="1"/>
    <col min="4103" max="4103" width="10.5703125" bestFit="1" customWidth="1"/>
    <col min="4104" max="4106" width="12.5703125" customWidth="1"/>
    <col min="4107" max="4107" width="3.42578125" customWidth="1"/>
    <col min="4108" max="4111" width="9.85546875" customWidth="1"/>
    <col min="4112" max="4112" width="3.5703125" customWidth="1"/>
    <col min="4353" max="4353" width="51.28515625" customWidth="1"/>
    <col min="4354" max="4354" width="11.42578125" customWidth="1"/>
    <col min="4355" max="4355" width="11.5703125" bestFit="1" customWidth="1"/>
    <col min="4356" max="4356" width="11.140625" customWidth="1"/>
    <col min="4357" max="4358" width="11.42578125" customWidth="1"/>
    <col min="4359" max="4359" width="10.5703125" bestFit="1" customWidth="1"/>
    <col min="4360" max="4362" width="12.5703125" customWidth="1"/>
    <col min="4363" max="4363" width="3.42578125" customWidth="1"/>
    <col min="4364" max="4367" width="9.85546875" customWidth="1"/>
    <col min="4368" max="4368" width="3.5703125" customWidth="1"/>
    <col min="4609" max="4609" width="51.28515625" customWidth="1"/>
    <col min="4610" max="4610" width="11.42578125" customWidth="1"/>
    <col min="4611" max="4611" width="11.5703125" bestFit="1" customWidth="1"/>
    <col min="4612" max="4612" width="11.140625" customWidth="1"/>
    <col min="4613" max="4614" width="11.42578125" customWidth="1"/>
    <col min="4615" max="4615" width="10.5703125" bestFit="1" customWidth="1"/>
    <col min="4616" max="4618" width="12.5703125" customWidth="1"/>
    <col min="4619" max="4619" width="3.42578125" customWidth="1"/>
    <col min="4620" max="4623" width="9.85546875" customWidth="1"/>
    <col min="4624" max="4624" width="3.5703125" customWidth="1"/>
    <col min="4865" max="4865" width="51.28515625" customWidth="1"/>
    <col min="4866" max="4866" width="11.42578125" customWidth="1"/>
    <col min="4867" max="4867" width="11.5703125" bestFit="1" customWidth="1"/>
    <col min="4868" max="4868" width="11.140625" customWidth="1"/>
    <col min="4869" max="4870" width="11.42578125" customWidth="1"/>
    <col min="4871" max="4871" width="10.5703125" bestFit="1" customWidth="1"/>
    <col min="4872" max="4874" width="12.5703125" customWidth="1"/>
    <col min="4875" max="4875" width="3.42578125" customWidth="1"/>
    <col min="4876" max="4879" width="9.85546875" customWidth="1"/>
    <col min="4880" max="4880" width="3.5703125" customWidth="1"/>
    <col min="5121" max="5121" width="51.28515625" customWidth="1"/>
    <col min="5122" max="5122" width="11.42578125" customWidth="1"/>
    <col min="5123" max="5123" width="11.5703125" bestFit="1" customWidth="1"/>
    <col min="5124" max="5124" width="11.140625" customWidth="1"/>
    <col min="5125" max="5126" width="11.42578125" customWidth="1"/>
    <col min="5127" max="5127" width="10.5703125" bestFit="1" customWidth="1"/>
    <col min="5128" max="5130" width="12.5703125" customWidth="1"/>
    <col min="5131" max="5131" width="3.42578125" customWidth="1"/>
    <col min="5132" max="5135" width="9.85546875" customWidth="1"/>
    <col min="5136" max="5136" width="3.5703125" customWidth="1"/>
    <col min="5377" max="5377" width="51.28515625" customWidth="1"/>
    <col min="5378" max="5378" width="11.42578125" customWidth="1"/>
    <col min="5379" max="5379" width="11.5703125" bestFit="1" customWidth="1"/>
    <col min="5380" max="5380" width="11.140625" customWidth="1"/>
    <col min="5381" max="5382" width="11.42578125" customWidth="1"/>
    <col min="5383" max="5383" width="10.5703125" bestFit="1" customWidth="1"/>
    <col min="5384" max="5386" width="12.5703125" customWidth="1"/>
    <col min="5387" max="5387" width="3.42578125" customWidth="1"/>
    <col min="5388" max="5391" width="9.85546875" customWidth="1"/>
    <col min="5392" max="5392" width="3.5703125" customWidth="1"/>
    <col min="5633" max="5633" width="51.28515625" customWidth="1"/>
    <col min="5634" max="5634" width="11.42578125" customWidth="1"/>
    <col min="5635" max="5635" width="11.5703125" bestFit="1" customWidth="1"/>
    <col min="5636" max="5636" width="11.140625" customWidth="1"/>
    <col min="5637" max="5638" width="11.42578125" customWidth="1"/>
    <col min="5639" max="5639" width="10.5703125" bestFit="1" customWidth="1"/>
    <col min="5640" max="5642" width="12.5703125" customWidth="1"/>
    <col min="5643" max="5643" width="3.42578125" customWidth="1"/>
    <col min="5644" max="5647" width="9.85546875" customWidth="1"/>
    <col min="5648" max="5648" width="3.5703125" customWidth="1"/>
    <col min="5889" max="5889" width="51.28515625" customWidth="1"/>
    <col min="5890" max="5890" width="11.42578125" customWidth="1"/>
    <col min="5891" max="5891" width="11.5703125" bestFit="1" customWidth="1"/>
    <col min="5892" max="5892" width="11.140625" customWidth="1"/>
    <col min="5893" max="5894" width="11.42578125" customWidth="1"/>
    <col min="5895" max="5895" width="10.5703125" bestFit="1" customWidth="1"/>
    <col min="5896" max="5898" width="12.5703125" customWidth="1"/>
    <col min="5899" max="5899" width="3.42578125" customWidth="1"/>
    <col min="5900" max="5903" width="9.85546875" customWidth="1"/>
    <col min="5904" max="5904" width="3.5703125" customWidth="1"/>
    <col min="6145" max="6145" width="51.28515625" customWidth="1"/>
    <col min="6146" max="6146" width="11.42578125" customWidth="1"/>
    <col min="6147" max="6147" width="11.5703125" bestFit="1" customWidth="1"/>
    <col min="6148" max="6148" width="11.140625" customWidth="1"/>
    <col min="6149" max="6150" width="11.42578125" customWidth="1"/>
    <col min="6151" max="6151" width="10.5703125" bestFit="1" customWidth="1"/>
    <col min="6152" max="6154" width="12.5703125" customWidth="1"/>
    <col min="6155" max="6155" width="3.42578125" customWidth="1"/>
    <col min="6156" max="6159" width="9.85546875" customWidth="1"/>
    <col min="6160" max="6160" width="3.5703125" customWidth="1"/>
    <col min="6401" max="6401" width="51.28515625" customWidth="1"/>
    <col min="6402" max="6402" width="11.42578125" customWidth="1"/>
    <col min="6403" max="6403" width="11.5703125" bestFit="1" customWidth="1"/>
    <col min="6404" max="6404" width="11.140625" customWidth="1"/>
    <col min="6405" max="6406" width="11.42578125" customWidth="1"/>
    <col min="6407" max="6407" width="10.5703125" bestFit="1" customWidth="1"/>
    <col min="6408" max="6410" width="12.5703125" customWidth="1"/>
    <col min="6411" max="6411" width="3.42578125" customWidth="1"/>
    <col min="6412" max="6415" width="9.85546875" customWidth="1"/>
    <col min="6416" max="6416" width="3.5703125" customWidth="1"/>
    <col min="6657" max="6657" width="51.28515625" customWidth="1"/>
    <col min="6658" max="6658" width="11.42578125" customWidth="1"/>
    <col min="6659" max="6659" width="11.5703125" bestFit="1" customWidth="1"/>
    <col min="6660" max="6660" width="11.140625" customWidth="1"/>
    <col min="6661" max="6662" width="11.42578125" customWidth="1"/>
    <col min="6663" max="6663" width="10.5703125" bestFit="1" customWidth="1"/>
    <col min="6664" max="6666" width="12.5703125" customWidth="1"/>
    <col min="6667" max="6667" width="3.42578125" customWidth="1"/>
    <col min="6668" max="6671" width="9.85546875" customWidth="1"/>
    <col min="6672" max="6672" width="3.5703125" customWidth="1"/>
    <col min="6913" max="6913" width="51.28515625" customWidth="1"/>
    <col min="6914" max="6914" width="11.42578125" customWidth="1"/>
    <col min="6915" max="6915" width="11.5703125" bestFit="1" customWidth="1"/>
    <col min="6916" max="6916" width="11.140625" customWidth="1"/>
    <col min="6917" max="6918" width="11.42578125" customWidth="1"/>
    <col min="6919" max="6919" width="10.5703125" bestFit="1" customWidth="1"/>
    <col min="6920" max="6922" width="12.5703125" customWidth="1"/>
    <col min="6923" max="6923" width="3.42578125" customWidth="1"/>
    <col min="6924" max="6927" width="9.85546875" customWidth="1"/>
    <col min="6928" max="6928" width="3.5703125" customWidth="1"/>
    <col min="7169" max="7169" width="51.28515625" customWidth="1"/>
    <col min="7170" max="7170" width="11.42578125" customWidth="1"/>
    <col min="7171" max="7171" width="11.5703125" bestFit="1" customWidth="1"/>
    <col min="7172" max="7172" width="11.140625" customWidth="1"/>
    <col min="7173" max="7174" width="11.42578125" customWidth="1"/>
    <col min="7175" max="7175" width="10.5703125" bestFit="1" customWidth="1"/>
    <col min="7176" max="7178" width="12.5703125" customWidth="1"/>
    <col min="7179" max="7179" width="3.42578125" customWidth="1"/>
    <col min="7180" max="7183" width="9.85546875" customWidth="1"/>
    <col min="7184" max="7184" width="3.5703125" customWidth="1"/>
    <col min="7425" max="7425" width="51.28515625" customWidth="1"/>
    <col min="7426" max="7426" width="11.42578125" customWidth="1"/>
    <col min="7427" max="7427" width="11.5703125" bestFit="1" customWidth="1"/>
    <col min="7428" max="7428" width="11.140625" customWidth="1"/>
    <col min="7429" max="7430" width="11.42578125" customWidth="1"/>
    <col min="7431" max="7431" width="10.5703125" bestFit="1" customWidth="1"/>
    <col min="7432" max="7434" width="12.5703125" customWidth="1"/>
    <col min="7435" max="7435" width="3.42578125" customWidth="1"/>
    <col min="7436" max="7439" width="9.85546875" customWidth="1"/>
    <col min="7440" max="7440" width="3.5703125" customWidth="1"/>
    <col min="7681" max="7681" width="51.28515625" customWidth="1"/>
    <col min="7682" max="7682" width="11.42578125" customWidth="1"/>
    <col min="7683" max="7683" width="11.5703125" bestFit="1" customWidth="1"/>
    <col min="7684" max="7684" width="11.140625" customWidth="1"/>
    <col min="7685" max="7686" width="11.42578125" customWidth="1"/>
    <col min="7687" max="7687" width="10.5703125" bestFit="1" customWidth="1"/>
    <col min="7688" max="7690" width="12.5703125" customWidth="1"/>
    <col min="7691" max="7691" width="3.42578125" customWidth="1"/>
    <col min="7692" max="7695" width="9.85546875" customWidth="1"/>
    <col min="7696" max="7696" width="3.5703125" customWidth="1"/>
    <col min="7937" max="7937" width="51.28515625" customWidth="1"/>
    <col min="7938" max="7938" width="11.42578125" customWidth="1"/>
    <col min="7939" max="7939" width="11.5703125" bestFit="1" customWidth="1"/>
    <col min="7940" max="7940" width="11.140625" customWidth="1"/>
    <col min="7941" max="7942" width="11.42578125" customWidth="1"/>
    <col min="7943" max="7943" width="10.5703125" bestFit="1" customWidth="1"/>
    <col min="7944" max="7946" width="12.5703125" customWidth="1"/>
    <col min="7947" max="7947" width="3.42578125" customWidth="1"/>
    <col min="7948" max="7951" width="9.85546875" customWidth="1"/>
    <col min="7952" max="7952" width="3.5703125" customWidth="1"/>
    <col min="8193" max="8193" width="51.28515625" customWidth="1"/>
    <col min="8194" max="8194" width="11.42578125" customWidth="1"/>
    <col min="8195" max="8195" width="11.5703125" bestFit="1" customWidth="1"/>
    <col min="8196" max="8196" width="11.140625" customWidth="1"/>
    <col min="8197" max="8198" width="11.42578125" customWidth="1"/>
    <col min="8199" max="8199" width="10.5703125" bestFit="1" customWidth="1"/>
    <col min="8200" max="8202" width="12.5703125" customWidth="1"/>
    <col min="8203" max="8203" width="3.42578125" customWidth="1"/>
    <col min="8204" max="8207" width="9.85546875" customWidth="1"/>
    <col min="8208" max="8208" width="3.5703125" customWidth="1"/>
    <col min="8449" max="8449" width="51.28515625" customWidth="1"/>
    <col min="8450" max="8450" width="11.42578125" customWidth="1"/>
    <col min="8451" max="8451" width="11.5703125" bestFit="1" customWidth="1"/>
    <col min="8452" max="8452" width="11.140625" customWidth="1"/>
    <col min="8453" max="8454" width="11.42578125" customWidth="1"/>
    <col min="8455" max="8455" width="10.5703125" bestFit="1" customWidth="1"/>
    <col min="8456" max="8458" width="12.5703125" customWidth="1"/>
    <col min="8459" max="8459" width="3.42578125" customWidth="1"/>
    <col min="8460" max="8463" width="9.85546875" customWidth="1"/>
    <col min="8464" max="8464" width="3.5703125" customWidth="1"/>
    <col min="8705" max="8705" width="51.28515625" customWidth="1"/>
    <col min="8706" max="8706" width="11.42578125" customWidth="1"/>
    <col min="8707" max="8707" width="11.5703125" bestFit="1" customWidth="1"/>
    <col min="8708" max="8708" width="11.140625" customWidth="1"/>
    <col min="8709" max="8710" width="11.42578125" customWidth="1"/>
    <col min="8711" max="8711" width="10.5703125" bestFit="1" customWidth="1"/>
    <col min="8712" max="8714" width="12.5703125" customWidth="1"/>
    <col min="8715" max="8715" width="3.42578125" customWidth="1"/>
    <col min="8716" max="8719" width="9.85546875" customWidth="1"/>
    <col min="8720" max="8720" width="3.5703125" customWidth="1"/>
    <col min="8961" max="8961" width="51.28515625" customWidth="1"/>
    <col min="8962" max="8962" width="11.42578125" customWidth="1"/>
    <col min="8963" max="8963" width="11.5703125" bestFit="1" customWidth="1"/>
    <col min="8964" max="8964" width="11.140625" customWidth="1"/>
    <col min="8965" max="8966" width="11.42578125" customWidth="1"/>
    <col min="8967" max="8967" width="10.5703125" bestFit="1" customWidth="1"/>
    <col min="8968" max="8970" width="12.5703125" customWidth="1"/>
    <col min="8971" max="8971" width="3.42578125" customWidth="1"/>
    <col min="8972" max="8975" width="9.85546875" customWidth="1"/>
    <col min="8976" max="8976" width="3.5703125" customWidth="1"/>
    <col min="9217" max="9217" width="51.28515625" customWidth="1"/>
    <col min="9218" max="9218" width="11.42578125" customWidth="1"/>
    <col min="9219" max="9219" width="11.5703125" bestFit="1" customWidth="1"/>
    <col min="9220" max="9220" width="11.140625" customWidth="1"/>
    <col min="9221" max="9222" width="11.42578125" customWidth="1"/>
    <col min="9223" max="9223" width="10.5703125" bestFit="1" customWidth="1"/>
    <col min="9224" max="9226" width="12.5703125" customWidth="1"/>
    <col min="9227" max="9227" width="3.42578125" customWidth="1"/>
    <col min="9228" max="9231" width="9.85546875" customWidth="1"/>
    <col min="9232" max="9232" width="3.5703125" customWidth="1"/>
    <col min="9473" max="9473" width="51.28515625" customWidth="1"/>
    <col min="9474" max="9474" width="11.42578125" customWidth="1"/>
    <col min="9475" max="9475" width="11.5703125" bestFit="1" customWidth="1"/>
    <col min="9476" max="9476" width="11.140625" customWidth="1"/>
    <col min="9477" max="9478" width="11.42578125" customWidth="1"/>
    <col min="9479" max="9479" width="10.5703125" bestFit="1" customWidth="1"/>
    <col min="9480" max="9482" width="12.5703125" customWidth="1"/>
    <col min="9483" max="9483" width="3.42578125" customWidth="1"/>
    <col min="9484" max="9487" width="9.85546875" customWidth="1"/>
    <col min="9488" max="9488" width="3.5703125" customWidth="1"/>
    <col min="9729" max="9729" width="51.28515625" customWidth="1"/>
    <col min="9730" max="9730" width="11.42578125" customWidth="1"/>
    <col min="9731" max="9731" width="11.5703125" bestFit="1" customWidth="1"/>
    <col min="9732" max="9732" width="11.140625" customWidth="1"/>
    <col min="9733" max="9734" width="11.42578125" customWidth="1"/>
    <col min="9735" max="9735" width="10.5703125" bestFit="1" customWidth="1"/>
    <col min="9736" max="9738" width="12.5703125" customWidth="1"/>
    <col min="9739" max="9739" width="3.42578125" customWidth="1"/>
    <col min="9740" max="9743" width="9.85546875" customWidth="1"/>
    <col min="9744" max="9744" width="3.5703125" customWidth="1"/>
    <col min="9985" max="9985" width="51.28515625" customWidth="1"/>
    <col min="9986" max="9986" width="11.42578125" customWidth="1"/>
    <col min="9987" max="9987" width="11.5703125" bestFit="1" customWidth="1"/>
    <col min="9988" max="9988" width="11.140625" customWidth="1"/>
    <col min="9989" max="9990" width="11.42578125" customWidth="1"/>
    <col min="9991" max="9991" width="10.5703125" bestFit="1" customWidth="1"/>
    <col min="9992" max="9994" width="12.5703125" customWidth="1"/>
    <col min="9995" max="9995" width="3.42578125" customWidth="1"/>
    <col min="9996" max="9999" width="9.85546875" customWidth="1"/>
    <col min="10000" max="10000" width="3.5703125" customWidth="1"/>
    <col min="10241" max="10241" width="51.28515625" customWidth="1"/>
    <col min="10242" max="10242" width="11.42578125" customWidth="1"/>
    <col min="10243" max="10243" width="11.5703125" bestFit="1" customWidth="1"/>
    <col min="10244" max="10244" width="11.140625" customWidth="1"/>
    <col min="10245" max="10246" width="11.42578125" customWidth="1"/>
    <col min="10247" max="10247" width="10.5703125" bestFit="1" customWidth="1"/>
    <col min="10248" max="10250" width="12.5703125" customWidth="1"/>
    <col min="10251" max="10251" width="3.42578125" customWidth="1"/>
    <col min="10252" max="10255" width="9.85546875" customWidth="1"/>
    <col min="10256" max="10256" width="3.5703125" customWidth="1"/>
    <col min="10497" max="10497" width="51.28515625" customWidth="1"/>
    <col min="10498" max="10498" width="11.42578125" customWidth="1"/>
    <col min="10499" max="10499" width="11.5703125" bestFit="1" customWidth="1"/>
    <col min="10500" max="10500" width="11.140625" customWidth="1"/>
    <col min="10501" max="10502" width="11.42578125" customWidth="1"/>
    <col min="10503" max="10503" width="10.5703125" bestFit="1" customWidth="1"/>
    <col min="10504" max="10506" width="12.5703125" customWidth="1"/>
    <col min="10507" max="10507" width="3.42578125" customWidth="1"/>
    <col min="10508" max="10511" width="9.85546875" customWidth="1"/>
    <col min="10512" max="10512" width="3.5703125" customWidth="1"/>
    <col min="10753" max="10753" width="51.28515625" customWidth="1"/>
    <col min="10754" max="10754" width="11.42578125" customWidth="1"/>
    <col min="10755" max="10755" width="11.5703125" bestFit="1" customWidth="1"/>
    <col min="10756" max="10756" width="11.140625" customWidth="1"/>
    <col min="10757" max="10758" width="11.42578125" customWidth="1"/>
    <col min="10759" max="10759" width="10.5703125" bestFit="1" customWidth="1"/>
    <col min="10760" max="10762" width="12.5703125" customWidth="1"/>
    <col min="10763" max="10763" width="3.42578125" customWidth="1"/>
    <col min="10764" max="10767" width="9.85546875" customWidth="1"/>
    <col min="10768" max="10768" width="3.5703125" customWidth="1"/>
    <col min="11009" max="11009" width="51.28515625" customWidth="1"/>
    <col min="11010" max="11010" width="11.42578125" customWidth="1"/>
    <col min="11011" max="11011" width="11.5703125" bestFit="1" customWidth="1"/>
    <col min="11012" max="11012" width="11.140625" customWidth="1"/>
    <col min="11013" max="11014" width="11.42578125" customWidth="1"/>
    <col min="11015" max="11015" width="10.5703125" bestFit="1" customWidth="1"/>
    <col min="11016" max="11018" width="12.5703125" customWidth="1"/>
    <col min="11019" max="11019" width="3.42578125" customWidth="1"/>
    <col min="11020" max="11023" width="9.85546875" customWidth="1"/>
    <col min="11024" max="11024" width="3.5703125" customWidth="1"/>
    <col min="11265" max="11265" width="51.28515625" customWidth="1"/>
    <col min="11266" max="11266" width="11.42578125" customWidth="1"/>
    <col min="11267" max="11267" width="11.5703125" bestFit="1" customWidth="1"/>
    <col min="11268" max="11268" width="11.140625" customWidth="1"/>
    <col min="11269" max="11270" width="11.42578125" customWidth="1"/>
    <col min="11271" max="11271" width="10.5703125" bestFit="1" customWidth="1"/>
    <col min="11272" max="11274" width="12.5703125" customWidth="1"/>
    <col min="11275" max="11275" width="3.42578125" customWidth="1"/>
    <col min="11276" max="11279" width="9.85546875" customWidth="1"/>
    <col min="11280" max="11280" width="3.5703125" customWidth="1"/>
    <col min="11521" max="11521" width="51.28515625" customWidth="1"/>
    <col min="11522" max="11522" width="11.42578125" customWidth="1"/>
    <col min="11523" max="11523" width="11.5703125" bestFit="1" customWidth="1"/>
    <col min="11524" max="11524" width="11.140625" customWidth="1"/>
    <col min="11525" max="11526" width="11.42578125" customWidth="1"/>
    <col min="11527" max="11527" width="10.5703125" bestFit="1" customWidth="1"/>
    <col min="11528" max="11530" width="12.5703125" customWidth="1"/>
    <col min="11531" max="11531" width="3.42578125" customWidth="1"/>
    <col min="11532" max="11535" width="9.85546875" customWidth="1"/>
    <col min="11536" max="11536" width="3.5703125" customWidth="1"/>
    <col min="11777" max="11777" width="51.28515625" customWidth="1"/>
    <col min="11778" max="11778" width="11.42578125" customWidth="1"/>
    <col min="11779" max="11779" width="11.5703125" bestFit="1" customWidth="1"/>
    <col min="11780" max="11780" width="11.140625" customWidth="1"/>
    <col min="11781" max="11782" width="11.42578125" customWidth="1"/>
    <col min="11783" max="11783" width="10.5703125" bestFit="1" customWidth="1"/>
    <col min="11784" max="11786" width="12.5703125" customWidth="1"/>
    <col min="11787" max="11787" width="3.42578125" customWidth="1"/>
    <col min="11788" max="11791" width="9.85546875" customWidth="1"/>
    <col min="11792" max="11792" width="3.5703125" customWidth="1"/>
    <col min="12033" max="12033" width="51.28515625" customWidth="1"/>
    <col min="12034" max="12034" width="11.42578125" customWidth="1"/>
    <col min="12035" max="12035" width="11.5703125" bestFit="1" customWidth="1"/>
    <col min="12036" max="12036" width="11.140625" customWidth="1"/>
    <col min="12037" max="12038" width="11.42578125" customWidth="1"/>
    <col min="12039" max="12039" width="10.5703125" bestFit="1" customWidth="1"/>
    <col min="12040" max="12042" width="12.5703125" customWidth="1"/>
    <col min="12043" max="12043" width="3.42578125" customWidth="1"/>
    <col min="12044" max="12047" width="9.85546875" customWidth="1"/>
    <col min="12048" max="12048" width="3.5703125" customWidth="1"/>
    <col min="12289" max="12289" width="51.28515625" customWidth="1"/>
    <col min="12290" max="12290" width="11.42578125" customWidth="1"/>
    <col min="12291" max="12291" width="11.5703125" bestFit="1" customWidth="1"/>
    <col min="12292" max="12292" width="11.140625" customWidth="1"/>
    <col min="12293" max="12294" width="11.42578125" customWidth="1"/>
    <col min="12295" max="12295" width="10.5703125" bestFit="1" customWidth="1"/>
    <col min="12296" max="12298" width="12.5703125" customWidth="1"/>
    <col min="12299" max="12299" width="3.42578125" customWidth="1"/>
    <col min="12300" max="12303" width="9.85546875" customWidth="1"/>
    <col min="12304" max="12304" width="3.5703125" customWidth="1"/>
    <col min="12545" max="12545" width="51.28515625" customWidth="1"/>
    <col min="12546" max="12546" width="11.42578125" customWidth="1"/>
    <col min="12547" max="12547" width="11.5703125" bestFit="1" customWidth="1"/>
    <col min="12548" max="12548" width="11.140625" customWidth="1"/>
    <col min="12549" max="12550" width="11.42578125" customWidth="1"/>
    <col min="12551" max="12551" width="10.5703125" bestFit="1" customWidth="1"/>
    <col min="12552" max="12554" width="12.5703125" customWidth="1"/>
    <col min="12555" max="12555" width="3.42578125" customWidth="1"/>
    <col min="12556" max="12559" width="9.85546875" customWidth="1"/>
    <col min="12560" max="12560" width="3.5703125" customWidth="1"/>
    <col min="12801" max="12801" width="51.28515625" customWidth="1"/>
    <col min="12802" max="12802" width="11.42578125" customWidth="1"/>
    <col min="12803" max="12803" width="11.5703125" bestFit="1" customWidth="1"/>
    <col min="12804" max="12804" width="11.140625" customWidth="1"/>
    <col min="12805" max="12806" width="11.42578125" customWidth="1"/>
    <col min="12807" max="12807" width="10.5703125" bestFit="1" customWidth="1"/>
    <col min="12808" max="12810" width="12.5703125" customWidth="1"/>
    <col min="12811" max="12811" width="3.42578125" customWidth="1"/>
    <col min="12812" max="12815" width="9.85546875" customWidth="1"/>
    <col min="12816" max="12816" width="3.5703125" customWidth="1"/>
    <col min="13057" max="13057" width="51.28515625" customWidth="1"/>
    <col min="13058" max="13058" width="11.42578125" customWidth="1"/>
    <col min="13059" max="13059" width="11.5703125" bestFit="1" customWidth="1"/>
    <col min="13060" max="13060" width="11.140625" customWidth="1"/>
    <col min="13061" max="13062" width="11.42578125" customWidth="1"/>
    <col min="13063" max="13063" width="10.5703125" bestFit="1" customWidth="1"/>
    <col min="13064" max="13066" width="12.5703125" customWidth="1"/>
    <col min="13067" max="13067" width="3.42578125" customWidth="1"/>
    <col min="13068" max="13071" width="9.85546875" customWidth="1"/>
    <col min="13072" max="13072" width="3.5703125" customWidth="1"/>
    <col min="13313" max="13313" width="51.28515625" customWidth="1"/>
    <col min="13314" max="13314" width="11.42578125" customWidth="1"/>
    <col min="13315" max="13315" width="11.5703125" bestFit="1" customWidth="1"/>
    <col min="13316" max="13316" width="11.140625" customWidth="1"/>
    <col min="13317" max="13318" width="11.42578125" customWidth="1"/>
    <col min="13319" max="13319" width="10.5703125" bestFit="1" customWidth="1"/>
    <col min="13320" max="13322" width="12.5703125" customWidth="1"/>
    <col min="13323" max="13323" width="3.42578125" customWidth="1"/>
    <col min="13324" max="13327" width="9.85546875" customWidth="1"/>
    <col min="13328" max="13328" width="3.5703125" customWidth="1"/>
    <col min="13569" max="13569" width="51.28515625" customWidth="1"/>
    <col min="13570" max="13570" width="11.42578125" customWidth="1"/>
    <col min="13571" max="13571" width="11.5703125" bestFit="1" customWidth="1"/>
    <col min="13572" max="13572" width="11.140625" customWidth="1"/>
    <col min="13573" max="13574" width="11.42578125" customWidth="1"/>
    <col min="13575" max="13575" width="10.5703125" bestFit="1" customWidth="1"/>
    <col min="13576" max="13578" width="12.5703125" customWidth="1"/>
    <col min="13579" max="13579" width="3.42578125" customWidth="1"/>
    <col min="13580" max="13583" width="9.85546875" customWidth="1"/>
    <col min="13584" max="13584" width="3.5703125" customWidth="1"/>
    <col min="13825" max="13825" width="51.28515625" customWidth="1"/>
    <col min="13826" max="13826" width="11.42578125" customWidth="1"/>
    <col min="13827" max="13827" width="11.5703125" bestFit="1" customWidth="1"/>
    <col min="13828" max="13828" width="11.140625" customWidth="1"/>
    <col min="13829" max="13830" width="11.42578125" customWidth="1"/>
    <col min="13831" max="13831" width="10.5703125" bestFit="1" customWidth="1"/>
    <col min="13832" max="13834" width="12.5703125" customWidth="1"/>
    <col min="13835" max="13835" width="3.42578125" customWidth="1"/>
    <col min="13836" max="13839" width="9.85546875" customWidth="1"/>
    <col min="13840" max="13840" width="3.5703125" customWidth="1"/>
    <col min="14081" max="14081" width="51.28515625" customWidth="1"/>
    <col min="14082" max="14082" width="11.42578125" customWidth="1"/>
    <col min="14083" max="14083" width="11.5703125" bestFit="1" customWidth="1"/>
    <col min="14084" max="14084" width="11.140625" customWidth="1"/>
    <col min="14085" max="14086" width="11.42578125" customWidth="1"/>
    <col min="14087" max="14087" width="10.5703125" bestFit="1" customWidth="1"/>
    <col min="14088" max="14090" width="12.5703125" customWidth="1"/>
    <col min="14091" max="14091" width="3.42578125" customWidth="1"/>
    <col min="14092" max="14095" width="9.85546875" customWidth="1"/>
    <col min="14096" max="14096" width="3.5703125" customWidth="1"/>
    <col min="14337" max="14337" width="51.28515625" customWidth="1"/>
    <col min="14338" max="14338" width="11.42578125" customWidth="1"/>
    <col min="14339" max="14339" width="11.5703125" bestFit="1" customWidth="1"/>
    <col min="14340" max="14340" width="11.140625" customWidth="1"/>
    <col min="14341" max="14342" width="11.42578125" customWidth="1"/>
    <col min="14343" max="14343" width="10.5703125" bestFit="1" customWidth="1"/>
    <col min="14344" max="14346" width="12.5703125" customWidth="1"/>
    <col min="14347" max="14347" width="3.42578125" customWidth="1"/>
    <col min="14348" max="14351" width="9.85546875" customWidth="1"/>
    <col min="14352" max="14352" width="3.5703125" customWidth="1"/>
    <col min="14593" max="14593" width="51.28515625" customWidth="1"/>
    <col min="14594" max="14594" width="11.42578125" customWidth="1"/>
    <col min="14595" max="14595" width="11.5703125" bestFit="1" customWidth="1"/>
    <col min="14596" max="14596" width="11.140625" customWidth="1"/>
    <col min="14597" max="14598" width="11.42578125" customWidth="1"/>
    <col min="14599" max="14599" width="10.5703125" bestFit="1" customWidth="1"/>
    <col min="14600" max="14602" width="12.5703125" customWidth="1"/>
    <col min="14603" max="14603" width="3.42578125" customWidth="1"/>
    <col min="14604" max="14607" width="9.85546875" customWidth="1"/>
    <col min="14608" max="14608" width="3.5703125" customWidth="1"/>
    <col min="14849" max="14849" width="51.28515625" customWidth="1"/>
    <col min="14850" max="14850" width="11.42578125" customWidth="1"/>
    <col min="14851" max="14851" width="11.5703125" bestFit="1" customWidth="1"/>
    <col min="14852" max="14852" width="11.140625" customWidth="1"/>
    <col min="14853" max="14854" width="11.42578125" customWidth="1"/>
    <col min="14855" max="14855" width="10.5703125" bestFit="1" customWidth="1"/>
    <col min="14856" max="14858" width="12.5703125" customWidth="1"/>
    <col min="14859" max="14859" width="3.42578125" customWidth="1"/>
    <col min="14860" max="14863" width="9.85546875" customWidth="1"/>
    <col min="14864" max="14864" width="3.5703125" customWidth="1"/>
    <col min="15105" max="15105" width="51.28515625" customWidth="1"/>
    <col min="15106" max="15106" width="11.42578125" customWidth="1"/>
    <col min="15107" max="15107" width="11.5703125" bestFit="1" customWidth="1"/>
    <col min="15108" max="15108" width="11.140625" customWidth="1"/>
    <col min="15109" max="15110" width="11.42578125" customWidth="1"/>
    <col min="15111" max="15111" width="10.5703125" bestFit="1" customWidth="1"/>
    <col min="15112" max="15114" width="12.5703125" customWidth="1"/>
    <col min="15115" max="15115" width="3.42578125" customWidth="1"/>
    <col min="15116" max="15119" width="9.85546875" customWidth="1"/>
    <col min="15120" max="15120" width="3.5703125" customWidth="1"/>
    <col min="15361" max="15361" width="51.28515625" customWidth="1"/>
    <col min="15362" max="15362" width="11.42578125" customWidth="1"/>
    <col min="15363" max="15363" width="11.5703125" bestFit="1" customWidth="1"/>
    <col min="15364" max="15364" width="11.140625" customWidth="1"/>
    <col min="15365" max="15366" width="11.42578125" customWidth="1"/>
    <col min="15367" max="15367" width="10.5703125" bestFit="1" customWidth="1"/>
    <col min="15368" max="15370" width="12.5703125" customWidth="1"/>
    <col min="15371" max="15371" width="3.42578125" customWidth="1"/>
    <col min="15372" max="15375" width="9.85546875" customWidth="1"/>
    <col min="15376" max="15376" width="3.5703125" customWidth="1"/>
    <col min="15617" max="15617" width="51.28515625" customWidth="1"/>
    <col min="15618" max="15618" width="11.42578125" customWidth="1"/>
    <col min="15619" max="15619" width="11.5703125" bestFit="1" customWidth="1"/>
    <col min="15620" max="15620" width="11.140625" customWidth="1"/>
    <col min="15621" max="15622" width="11.42578125" customWidth="1"/>
    <col min="15623" max="15623" width="10.5703125" bestFit="1" customWidth="1"/>
    <col min="15624" max="15626" width="12.5703125" customWidth="1"/>
    <col min="15627" max="15627" width="3.42578125" customWidth="1"/>
    <col min="15628" max="15631" width="9.85546875" customWidth="1"/>
    <col min="15632" max="15632" width="3.5703125" customWidth="1"/>
    <col min="15873" max="15873" width="51.28515625" customWidth="1"/>
    <col min="15874" max="15874" width="11.42578125" customWidth="1"/>
    <col min="15875" max="15875" width="11.5703125" bestFit="1" customWidth="1"/>
    <col min="15876" max="15876" width="11.140625" customWidth="1"/>
    <col min="15877" max="15878" width="11.42578125" customWidth="1"/>
    <col min="15879" max="15879" width="10.5703125" bestFit="1" customWidth="1"/>
    <col min="15880" max="15882" width="12.5703125" customWidth="1"/>
    <col min="15883" max="15883" width="3.42578125" customWidth="1"/>
    <col min="15884" max="15887" width="9.85546875" customWidth="1"/>
    <col min="15888" max="15888" width="3.5703125" customWidth="1"/>
    <col min="16129" max="16129" width="51.28515625" customWidth="1"/>
    <col min="16130" max="16130" width="11.42578125" customWidth="1"/>
    <col min="16131" max="16131" width="11.5703125" bestFit="1" customWidth="1"/>
    <col min="16132" max="16132" width="11.140625" customWidth="1"/>
    <col min="16133" max="16134" width="11.42578125" customWidth="1"/>
    <col min="16135" max="16135" width="10.5703125" bestFit="1" customWidth="1"/>
    <col min="16136" max="16138" width="12.5703125" customWidth="1"/>
    <col min="16139" max="16139" width="3.42578125" customWidth="1"/>
    <col min="16140" max="16143" width="9.85546875" customWidth="1"/>
    <col min="16144" max="16144" width="3.5703125" customWidth="1"/>
  </cols>
  <sheetData>
    <row r="1" spans="1:20" x14ac:dyDescent="0.25">
      <c r="A1" s="1" t="s">
        <v>110</v>
      </c>
    </row>
    <row r="2" spans="1:20" ht="12.75" customHeight="1" x14ac:dyDescent="0.25">
      <c r="A2" s="2"/>
      <c r="B2" s="541">
        <v>2016</v>
      </c>
      <c r="C2" s="542"/>
      <c r="D2" s="541">
        <v>2017</v>
      </c>
      <c r="E2" s="543"/>
      <c r="F2" s="543"/>
      <c r="G2" s="543"/>
      <c r="H2" s="537">
        <v>2018</v>
      </c>
      <c r="I2" s="538"/>
      <c r="J2" s="539"/>
      <c r="L2" s="24">
        <v>2017</v>
      </c>
      <c r="M2" s="24">
        <v>2018</v>
      </c>
      <c r="N2" s="539" t="s">
        <v>103</v>
      </c>
      <c r="O2" s="540"/>
      <c r="Q2" s="24">
        <v>2017</v>
      </c>
      <c r="R2" s="24">
        <v>2018</v>
      </c>
      <c r="S2" s="539" t="s">
        <v>103</v>
      </c>
      <c r="T2" s="540"/>
    </row>
    <row r="3" spans="1:20" ht="30.75" customHeight="1" x14ac:dyDescent="0.25">
      <c r="A3" s="3"/>
      <c r="B3" s="24" t="s">
        <v>98</v>
      </c>
      <c r="C3" s="24" t="s">
        <v>99</v>
      </c>
      <c r="D3" s="24" t="s">
        <v>100</v>
      </c>
      <c r="E3" s="24" t="s">
        <v>101</v>
      </c>
      <c r="F3" s="24" t="s">
        <v>98</v>
      </c>
      <c r="G3" s="24" t="s">
        <v>99</v>
      </c>
      <c r="H3" s="24" t="s">
        <v>100</v>
      </c>
      <c r="I3" s="24" t="s">
        <v>101</v>
      </c>
      <c r="J3" s="24" t="s">
        <v>98</v>
      </c>
      <c r="L3" s="133" t="s">
        <v>104</v>
      </c>
      <c r="M3" s="134" t="s">
        <v>104</v>
      </c>
      <c r="N3" s="82" t="s">
        <v>105</v>
      </c>
      <c r="O3" s="24" t="s">
        <v>106</v>
      </c>
      <c r="Q3" s="30" t="s">
        <v>108</v>
      </c>
      <c r="R3" s="30" t="s">
        <v>108</v>
      </c>
      <c r="S3" s="27" t="s">
        <v>105</v>
      </c>
      <c r="T3" s="27" t="s">
        <v>106</v>
      </c>
    </row>
    <row r="4" spans="1:20" ht="14.25" customHeight="1" x14ac:dyDescent="0.25">
      <c r="A4" s="4" t="s">
        <v>111</v>
      </c>
      <c r="B4" s="37">
        <v>8690</v>
      </c>
      <c r="C4" s="95">
        <v>7558</v>
      </c>
      <c r="D4" s="37">
        <v>9618</v>
      </c>
      <c r="E4" s="94">
        <v>9024</v>
      </c>
      <c r="F4" s="94">
        <v>9178</v>
      </c>
      <c r="G4" s="95">
        <v>7953</v>
      </c>
      <c r="H4" s="37">
        <v>9399</v>
      </c>
      <c r="I4" s="135">
        <v>9502</v>
      </c>
      <c r="J4" s="93">
        <v>8984</v>
      </c>
      <c r="L4" s="38">
        <f>SUM(E4:F4)</f>
        <v>18202</v>
      </c>
      <c r="M4" s="136">
        <f>SUM(I4:J4)</f>
        <v>18486</v>
      </c>
      <c r="N4" s="492">
        <f>M4-L4</f>
        <v>284</v>
      </c>
      <c r="O4" s="493">
        <f>N4/L4</f>
        <v>1.560268102406329E-2</v>
      </c>
      <c r="P4" s="494"/>
      <c r="Q4" s="495">
        <f>SUM(C4:F4)</f>
        <v>35378</v>
      </c>
      <c r="R4" s="492">
        <f>SUM(G4:J4)</f>
        <v>35838</v>
      </c>
      <c r="S4" s="496">
        <f>R4-Q4</f>
        <v>460</v>
      </c>
      <c r="T4" s="493">
        <f>S4/Q4</f>
        <v>1.3002430889253208E-2</v>
      </c>
    </row>
    <row r="5" spans="1:20" ht="16.5" customHeight="1" x14ac:dyDescent="0.25">
      <c r="A5" s="130" t="s">
        <v>112</v>
      </c>
      <c r="B5" s="43"/>
      <c r="C5" s="107"/>
      <c r="D5" s="43"/>
      <c r="E5" s="105"/>
      <c r="F5" s="105"/>
      <c r="G5" s="107"/>
      <c r="H5" s="31"/>
      <c r="I5" s="137"/>
      <c r="J5" s="51"/>
      <c r="L5" s="44"/>
      <c r="M5" s="138"/>
      <c r="N5" s="44"/>
      <c r="O5" s="46"/>
      <c r="Q5" s="43"/>
      <c r="R5" s="44"/>
      <c r="S5" s="107"/>
      <c r="T5" s="46"/>
    </row>
    <row r="6" spans="1:20" ht="26.25" x14ac:dyDescent="0.25">
      <c r="A6" s="131" t="s">
        <v>37</v>
      </c>
      <c r="B6" s="43">
        <v>421</v>
      </c>
      <c r="C6" s="107">
        <v>370</v>
      </c>
      <c r="D6" s="43">
        <v>506</v>
      </c>
      <c r="E6" s="105">
        <v>466</v>
      </c>
      <c r="F6" s="105">
        <v>466</v>
      </c>
      <c r="G6" s="107">
        <v>446</v>
      </c>
      <c r="H6" s="31">
        <v>509</v>
      </c>
      <c r="I6" s="137">
        <v>463</v>
      </c>
      <c r="J6" s="51">
        <v>426</v>
      </c>
      <c r="L6" s="44">
        <f t="shared" ref="L6:L21" si="0">SUM(E6:F6)</f>
        <v>932</v>
      </c>
      <c r="M6" s="138">
        <f t="shared" ref="M6:M21" si="1">SUM(I6:J6)</f>
        <v>889</v>
      </c>
      <c r="N6" s="44">
        <f t="shared" ref="N6:N21" si="2">M6-L6</f>
        <v>-43</v>
      </c>
      <c r="O6" s="46">
        <f t="shared" ref="O6:O21" si="3">N6/L6</f>
        <v>-4.6137339055793994E-2</v>
      </c>
      <c r="Q6" s="43">
        <f>SUM(C6:F6)</f>
        <v>1808</v>
      </c>
      <c r="R6" s="44">
        <f>SUM(G6:J6)</f>
        <v>1844</v>
      </c>
      <c r="S6" s="107">
        <f>R6-Q6</f>
        <v>36</v>
      </c>
      <c r="T6" s="46">
        <f>S6/Q6</f>
        <v>1.9911504424778761E-2</v>
      </c>
    </row>
    <row r="7" spans="1:20" ht="26.25" x14ac:dyDescent="0.25">
      <c r="A7" s="131" t="s">
        <v>38</v>
      </c>
      <c r="B7" s="43">
        <v>911</v>
      </c>
      <c r="C7" s="107">
        <v>745</v>
      </c>
      <c r="D7" s="43">
        <v>1022</v>
      </c>
      <c r="E7" s="105">
        <v>1027</v>
      </c>
      <c r="F7" s="105">
        <v>975</v>
      </c>
      <c r="G7" s="107">
        <v>720</v>
      </c>
      <c r="H7" s="31">
        <v>1021</v>
      </c>
      <c r="I7" s="137">
        <v>1054</v>
      </c>
      <c r="J7" s="51">
        <v>906</v>
      </c>
      <c r="L7" s="44">
        <f t="shared" si="0"/>
        <v>2002</v>
      </c>
      <c r="M7" s="138">
        <f t="shared" si="1"/>
        <v>1960</v>
      </c>
      <c r="N7" s="44">
        <f t="shared" si="2"/>
        <v>-42</v>
      </c>
      <c r="O7" s="46">
        <f t="shared" si="3"/>
        <v>-2.097902097902098E-2</v>
      </c>
      <c r="Q7" s="43">
        <f t="shared" ref="Q7:Q21" si="4">SUM(C7:F7)</f>
        <v>3769</v>
      </c>
      <c r="R7" s="44">
        <f t="shared" ref="R7:R21" si="5">SUM(G7:J7)</f>
        <v>3701</v>
      </c>
      <c r="S7" s="107">
        <f t="shared" ref="S7:S21" si="6">R7-Q7</f>
        <v>-68</v>
      </c>
      <c r="T7" s="46">
        <f t="shared" ref="T7:T21" si="7">S7/Q7</f>
        <v>-1.8041920933934731E-2</v>
      </c>
    </row>
    <row r="8" spans="1:20" x14ac:dyDescent="0.25">
      <c r="A8" s="131" t="s">
        <v>39</v>
      </c>
      <c r="B8" s="43">
        <v>157</v>
      </c>
      <c r="C8" s="107">
        <v>140</v>
      </c>
      <c r="D8" s="43">
        <v>174</v>
      </c>
      <c r="E8" s="105">
        <v>160</v>
      </c>
      <c r="F8" s="105">
        <v>151</v>
      </c>
      <c r="G8" s="107">
        <v>167</v>
      </c>
      <c r="H8" s="31">
        <v>175</v>
      </c>
      <c r="I8" s="137">
        <v>175</v>
      </c>
      <c r="J8" s="51">
        <v>153</v>
      </c>
      <c r="L8" s="44">
        <f t="shared" si="0"/>
        <v>311</v>
      </c>
      <c r="M8" s="138">
        <f t="shared" si="1"/>
        <v>328</v>
      </c>
      <c r="N8" s="44">
        <f t="shared" si="2"/>
        <v>17</v>
      </c>
      <c r="O8" s="46">
        <f t="shared" si="3"/>
        <v>5.4662379421221867E-2</v>
      </c>
      <c r="Q8" s="43">
        <f t="shared" si="4"/>
        <v>625</v>
      </c>
      <c r="R8" s="44">
        <f t="shared" si="5"/>
        <v>670</v>
      </c>
      <c r="S8" s="107">
        <f t="shared" si="6"/>
        <v>45</v>
      </c>
      <c r="T8" s="46">
        <f t="shared" si="7"/>
        <v>7.1999999999999995E-2</v>
      </c>
    </row>
    <row r="9" spans="1:20" x14ac:dyDescent="0.25">
      <c r="A9" s="131" t="s">
        <v>40</v>
      </c>
      <c r="B9" s="43">
        <v>55</v>
      </c>
      <c r="C9" s="107">
        <v>44</v>
      </c>
      <c r="D9" s="43">
        <v>60</v>
      </c>
      <c r="E9" s="105">
        <v>40</v>
      </c>
      <c r="F9" s="105">
        <v>53</v>
      </c>
      <c r="G9" s="107">
        <v>58</v>
      </c>
      <c r="H9" s="31">
        <v>54</v>
      </c>
      <c r="I9" s="137">
        <v>56</v>
      </c>
      <c r="J9" s="51">
        <v>53</v>
      </c>
      <c r="L9" s="44">
        <f t="shared" si="0"/>
        <v>93</v>
      </c>
      <c r="M9" s="138">
        <f t="shared" si="1"/>
        <v>109</v>
      </c>
      <c r="N9" s="44">
        <f t="shared" si="2"/>
        <v>16</v>
      </c>
      <c r="O9" s="46">
        <f t="shared" si="3"/>
        <v>0.17204301075268819</v>
      </c>
      <c r="Q9" s="43">
        <f t="shared" si="4"/>
        <v>197</v>
      </c>
      <c r="R9" s="44">
        <f t="shared" si="5"/>
        <v>221</v>
      </c>
      <c r="S9" s="107">
        <f t="shared" si="6"/>
        <v>24</v>
      </c>
      <c r="T9" s="46">
        <f t="shared" si="7"/>
        <v>0.12182741116751269</v>
      </c>
    </row>
    <row r="10" spans="1:20" x14ac:dyDescent="0.25">
      <c r="A10" s="131" t="s">
        <v>41</v>
      </c>
      <c r="B10" s="43">
        <v>513</v>
      </c>
      <c r="C10" s="107">
        <v>538</v>
      </c>
      <c r="D10" s="43">
        <v>550</v>
      </c>
      <c r="E10" s="105">
        <v>544</v>
      </c>
      <c r="F10" s="105">
        <v>545</v>
      </c>
      <c r="G10" s="107">
        <v>469</v>
      </c>
      <c r="H10" s="31">
        <v>520</v>
      </c>
      <c r="I10" s="137">
        <v>509</v>
      </c>
      <c r="J10" s="51">
        <v>502</v>
      </c>
      <c r="L10" s="44">
        <f t="shared" si="0"/>
        <v>1089</v>
      </c>
      <c r="M10" s="138">
        <f t="shared" si="1"/>
        <v>1011</v>
      </c>
      <c r="N10" s="44">
        <f t="shared" si="2"/>
        <v>-78</v>
      </c>
      <c r="O10" s="46">
        <f t="shared" si="3"/>
        <v>-7.1625344352617082E-2</v>
      </c>
      <c r="Q10" s="43">
        <f t="shared" si="4"/>
        <v>2177</v>
      </c>
      <c r="R10" s="44">
        <f t="shared" si="5"/>
        <v>2000</v>
      </c>
      <c r="S10" s="107">
        <f t="shared" si="6"/>
        <v>-177</v>
      </c>
      <c r="T10" s="46">
        <f t="shared" si="7"/>
        <v>-8.1304547542489669E-2</v>
      </c>
    </row>
    <row r="11" spans="1:20" x14ac:dyDescent="0.25">
      <c r="A11" s="131" t="s">
        <v>113</v>
      </c>
      <c r="B11" s="43">
        <v>42</v>
      </c>
      <c r="C11" s="107">
        <v>36</v>
      </c>
      <c r="D11" s="43">
        <v>42</v>
      </c>
      <c r="E11" s="105">
        <v>31</v>
      </c>
      <c r="F11" s="105">
        <v>30</v>
      </c>
      <c r="G11" s="107">
        <v>50</v>
      </c>
      <c r="H11" s="31">
        <v>55</v>
      </c>
      <c r="I11" s="137">
        <v>51</v>
      </c>
      <c r="J11" s="51">
        <v>43</v>
      </c>
      <c r="L11" s="44">
        <f t="shared" si="0"/>
        <v>61</v>
      </c>
      <c r="M11" s="138">
        <f t="shared" si="1"/>
        <v>94</v>
      </c>
      <c r="N11" s="44">
        <f t="shared" si="2"/>
        <v>33</v>
      </c>
      <c r="O11" s="46">
        <f t="shared" si="3"/>
        <v>0.54098360655737709</v>
      </c>
      <c r="Q11" s="43">
        <f t="shared" si="4"/>
        <v>139</v>
      </c>
      <c r="R11" s="44">
        <f t="shared" si="5"/>
        <v>199</v>
      </c>
      <c r="S11" s="107">
        <f t="shared" si="6"/>
        <v>60</v>
      </c>
      <c r="T11" s="46">
        <f t="shared" si="7"/>
        <v>0.43165467625899279</v>
      </c>
    </row>
    <row r="12" spans="1:20" x14ac:dyDescent="0.25">
      <c r="A12" s="131" t="s">
        <v>42</v>
      </c>
      <c r="B12" s="43">
        <v>37</v>
      </c>
      <c r="C12" s="107">
        <v>33</v>
      </c>
      <c r="D12" s="43">
        <v>41</v>
      </c>
      <c r="E12" s="105">
        <v>48</v>
      </c>
      <c r="F12" s="105">
        <v>41</v>
      </c>
      <c r="G12" s="107">
        <v>34</v>
      </c>
      <c r="H12" s="31">
        <v>42</v>
      </c>
      <c r="I12" s="137">
        <v>40</v>
      </c>
      <c r="J12" s="51">
        <v>44</v>
      </c>
      <c r="L12" s="44">
        <f t="shared" si="0"/>
        <v>89</v>
      </c>
      <c r="M12" s="138">
        <f t="shared" si="1"/>
        <v>84</v>
      </c>
      <c r="N12" s="44">
        <f t="shared" si="2"/>
        <v>-5</v>
      </c>
      <c r="O12" s="46">
        <f t="shared" si="3"/>
        <v>-5.6179775280898875E-2</v>
      </c>
      <c r="Q12" s="43">
        <f t="shared" si="4"/>
        <v>163</v>
      </c>
      <c r="R12" s="44">
        <f t="shared" si="5"/>
        <v>160</v>
      </c>
      <c r="S12" s="107">
        <f t="shared" si="6"/>
        <v>-3</v>
      </c>
      <c r="T12" s="46">
        <f t="shared" si="7"/>
        <v>-1.8404907975460124E-2</v>
      </c>
    </row>
    <row r="13" spans="1:20" x14ac:dyDescent="0.25">
      <c r="A13" s="131" t="s">
        <v>43</v>
      </c>
      <c r="B13" s="43">
        <v>544</v>
      </c>
      <c r="C13" s="107">
        <v>516</v>
      </c>
      <c r="D13" s="43">
        <v>619</v>
      </c>
      <c r="E13" s="105">
        <v>563</v>
      </c>
      <c r="F13" s="105">
        <v>598</v>
      </c>
      <c r="G13" s="107">
        <v>493</v>
      </c>
      <c r="H13" s="31">
        <v>432</v>
      </c>
      <c r="I13" s="137">
        <v>493</v>
      </c>
      <c r="J13" s="51">
        <v>450</v>
      </c>
      <c r="L13" s="44">
        <f t="shared" si="0"/>
        <v>1161</v>
      </c>
      <c r="M13" s="138">
        <f t="shared" si="1"/>
        <v>943</v>
      </c>
      <c r="N13" s="44">
        <f t="shared" si="2"/>
        <v>-218</v>
      </c>
      <c r="O13" s="46">
        <f t="shared" si="3"/>
        <v>-0.18776916451335057</v>
      </c>
      <c r="Q13" s="43">
        <f t="shared" si="4"/>
        <v>2296</v>
      </c>
      <c r="R13" s="44">
        <f t="shared" si="5"/>
        <v>1868</v>
      </c>
      <c r="S13" s="107">
        <f t="shared" si="6"/>
        <v>-428</v>
      </c>
      <c r="T13" s="46">
        <f t="shared" si="7"/>
        <v>-0.18641114982578397</v>
      </c>
    </row>
    <row r="14" spans="1:20" ht="26.25" x14ac:dyDescent="0.25">
      <c r="A14" s="130" t="s">
        <v>114</v>
      </c>
      <c r="B14" s="43"/>
      <c r="C14" s="107"/>
      <c r="D14" s="43"/>
      <c r="E14" s="105"/>
      <c r="F14" s="105"/>
      <c r="G14" s="107"/>
      <c r="H14" s="31"/>
      <c r="I14" s="137"/>
      <c r="J14" s="51"/>
      <c r="L14" s="44"/>
      <c r="M14" s="138"/>
      <c r="N14" s="44"/>
      <c r="O14" s="46"/>
      <c r="Q14" s="43"/>
      <c r="R14" s="44"/>
      <c r="S14" s="107"/>
      <c r="T14" s="46"/>
    </row>
    <row r="15" spans="1:20" x14ac:dyDescent="0.25">
      <c r="A15" s="131" t="s">
        <v>44</v>
      </c>
      <c r="B15" s="43">
        <v>1076</v>
      </c>
      <c r="C15" s="107">
        <v>939</v>
      </c>
      <c r="D15" s="43">
        <v>1089</v>
      </c>
      <c r="E15" s="105">
        <v>1118</v>
      </c>
      <c r="F15" s="105">
        <v>1134</v>
      </c>
      <c r="G15" s="107">
        <v>1009</v>
      </c>
      <c r="H15" s="31">
        <v>1206</v>
      </c>
      <c r="I15" s="137">
        <v>1165</v>
      </c>
      <c r="J15" s="51">
        <v>1219</v>
      </c>
      <c r="L15" s="44">
        <f t="shared" si="0"/>
        <v>2252</v>
      </c>
      <c r="M15" s="138">
        <f t="shared" si="1"/>
        <v>2384</v>
      </c>
      <c r="N15" s="44">
        <f t="shared" si="2"/>
        <v>132</v>
      </c>
      <c r="O15" s="46">
        <f t="shared" si="3"/>
        <v>5.8614564831261103E-2</v>
      </c>
      <c r="Q15" s="43">
        <f t="shared" si="4"/>
        <v>4280</v>
      </c>
      <c r="R15" s="44">
        <f t="shared" si="5"/>
        <v>4599</v>
      </c>
      <c r="S15" s="107">
        <f t="shared" si="6"/>
        <v>319</v>
      </c>
      <c r="T15" s="46">
        <f t="shared" si="7"/>
        <v>7.4532710280373837E-2</v>
      </c>
    </row>
    <row r="16" spans="1:20" ht="25.5" customHeight="1" x14ac:dyDescent="0.25">
      <c r="A16" s="131" t="s">
        <v>45</v>
      </c>
      <c r="B16" s="43">
        <v>1581</v>
      </c>
      <c r="C16" s="107">
        <v>1390</v>
      </c>
      <c r="D16" s="43">
        <v>1718</v>
      </c>
      <c r="E16" s="105">
        <v>1612</v>
      </c>
      <c r="F16" s="105">
        <v>1584</v>
      </c>
      <c r="G16" s="107">
        <v>1400</v>
      </c>
      <c r="H16" s="31">
        <v>1739</v>
      </c>
      <c r="I16" s="137">
        <v>1676</v>
      </c>
      <c r="J16" s="51">
        <v>1640</v>
      </c>
      <c r="L16" s="44">
        <f t="shared" si="0"/>
        <v>3196</v>
      </c>
      <c r="M16" s="138">
        <f t="shared" si="1"/>
        <v>3316</v>
      </c>
      <c r="N16" s="44">
        <f t="shared" si="2"/>
        <v>120</v>
      </c>
      <c r="O16" s="46">
        <f t="shared" si="3"/>
        <v>3.7546933667083858E-2</v>
      </c>
      <c r="Q16" s="43">
        <f t="shared" si="4"/>
        <v>6304</v>
      </c>
      <c r="R16" s="44">
        <f t="shared" si="5"/>
        <v>6455</v>
      </c>
      <c r="S16" s="107">
        <f t="shared" si="6"/>
        <v>151</v>
      </c>
      <c r="T16" s="46">
        <f t="shared" si="7"/>
        <v>2.3953045685279187E-2</v>
      </c>
    </row>
    <row r="17" spans="1:20" x14ac:dyDescent="0.25">
      <c r="A17" s="131" t="s">
        <v>46</v>
      </c>
      <c r="B17" s="43">
        <v>236</v>
      </c>
      <c r="C17" s="107">
        <v>200</v>
      </c>
      <c r="D17" s="43">
        <v>233</v>
      </c>
      <c r="E17" s="105">
        <v>256</v>
      </c>
      <c r="F17" s="105">
        <v>273</v>
      </c>
      <c r="G17" s="107">
        <v>240</v>
      </c>
      <c r="H17" s="31">
        <v>244</v>
      </c>
      <c r="I17" s="137">
        <v>322</v>
      </c>
      <c r="J17" s="51">
        <v>316</v>
      </c>
      <c r="L17" s="44">
        <f t="shared" si="0"/>
        <v>529</v>
      </c>
      <c r="M17" s="138">
        <f t="shared" si="1"/>
        <v>638</v>
      </c>
      <c r="N17" s="44">
        <f t="shared" si="2"/>
        <v>109</v>
      </c>
      <c r="O17" s="46">
        <f t="shared" si="3"/>
        <v>0.20604914933837429</v>
      </c>
      <c r="Q17" s="43">
        <f t="shared" si="4"/>
        <v>962</v>
      </c>
      <c r="R17" s="44">
        <f t="shared" si="5"/>
        <v>1122</v>
      </c>
      <c r="S17" s="107">
        <f t="shared" si="6"/>
        <v>160</v>
      </c>
      <c r="T17" s="46">
        <f t="shared" si="7"/>
        <v>0.16632016632016633</v>
      </c>
    </row>
    <row r="18" spans="1:20" x14ac:dyDescent="0.25">
      <c r="A18" s="131" t="s">
        <v>47</v>
      </c>
      <c r="B18" s="43">
        <v>164</v>
      </c>
      <c r="C18" s="107">
        <v>130</v>
      </c>
      <c r="D18" s="43">
        <v>147</v>
      </c>
      <c r="E18" s="105">
        <v>135</v>
      </c>
      <c r="F18" s="105">
        <v>155</v>
      </c>
      <c r="G18" s="107">
        <v>135</v>
      </c>
      <c r="H18" s="31">
        <v>152</v>
      </c>
      <c r="I18" s="137">
        <v>190</v>
      </c>
      <c r="J18" s="51">
        <v>192</v>
      </c>
      <c r="L18" s="44">
        <f t="shared" si="0"/>
        <v>290</v>
      </c>
      <c r="M18" s="138">
        <f t="shared" si="1"/>
        <v>382</v>
      </c>
      <c r="N18" s="44">
        <f t="shared" si="2"/>
        <v>92</v>
      </c>
      <c r="O18" s="46">
        <f t="shared" si="3"/>
        <v>0.31724137931034485</v>
      </c>
      <c r="Q18" s="43">
        <f t="shared" si="4"/>
        <v>567</v>
      </c>
      <c r="R18" s="44">
        <f t="shared" si="5"/>
        <v>669</v>
      </c>
      <c r="S18" s="107">
        <f t="shared" si="6"/>
        <v>102</v>
      </c>
      <c r="T18" s="46">
        <f t="shared" si="7"/>
        <v>0.17989417989417988</v>
      </c>
    </row>
    <row r="19" spans="1:20" x14ac:dyDescent="0.25">
      <c r="A19" s="131" t="s">
        <v>48</v>
      </c>
      <c r="B19" s="43">
        <v>87</v>
      </c>
      <c r="C19" s="107">
        <v>88</v>
      </c>
      <c r="D19" s="43">
        <v>137</v>
      </c>
      <c r="E19" s="105">
        <v>99</v>
      </c>
      <c r="F19" s="105">
        <v>104</v>
      </c>
      <c r="G19" s="107">
        <v>102</v>
      </c>
      <c r="H19" s="31">
        <v>115</v>
      </c>
      <c r="I19" s="137">
        <v>121</v>
      </c>
      <c r="J19" s="51">
        <v>115</v>
      </c>
      <c r="L19" s="44">
        <f t="shared" si="0"/>
        <v>203</v>
      </c>
      <c r="M19" s="138">
        <f t="shared" si="1"/>
        <v>236</v>
      </c>
      <c r="N19" s="44">
        <f t="shared" si="2"/>
        <v>33</v>
      </c>
      <c r="O19" s="46">
        <f t="shared" si="3"/>
        <v>0.1625615763546798</v>
      </c>
      <c r="Q19" s="43">
        <f t="shared" si="4"/>
        <v>428</v>
      </c>
      <c r="R19" s="44">
        <f t="shared" si="5"/>
        <v>453</v>
      </c>
      <c r="S19" s="107">
        <f t="shared" si="6"/>
        <v>25</v>
      </c>
      <c r="T19" s="46">
        <f t="shared" si="7"/>
        <v>5.8411214953271028E-2</v>
      </c>
    </row>
    <row r="20" spans="1:20" x14ac:dyDescent="0.25">
      <c r="A20" s="131" t="s">
        <v>49</v>
      </c>
      <c r="B20" s="43">
        <v>2133</v>
      </c>
      <c r="C20" s="107">
        <v>1728</v>
      </c>
      <c r="D20" s="43">
        <v>2485</v>
      </c>
      <c r="E20" s="105">
        <v>2222</v>
      </c>
      <c r="F20" s="105">
        <v>2402</v>
      </c>
      <c r="G20" s="107">
        <v>1936</v>
      </c>
      <c r="H20" s="31">
        <v>2319</v>
      </c>
      <c r="I20" s="137">
        <v>2337</v>
      </c>
      <c r="J20" s="51">
        <v>2135</v>
      </c>
      <c r="L20" s="44">
        <f t="shared" si="0"/>
        <v>4624</v>
      </c>
      <c r="M20" s="138">
        <f t="shared" si="1"/>
        <v>4472</v>
      </c>
      <c r="N20" s="44">
        <f t="shared" si="2"/>
        <v>-152</v>
      </c>
      <c r="O20" s="46">
        <f t="shared" si="3"/>
        <v>-3.2871972318339097E-2</v>
      </c>
      <c r="Q20" s="43">
        <f t="shared" si="4"/>
        <v>8837</v>
      </c>
      <c r="R20" s="44">
        <f t="shared" si="5"/>
        <v>8727</v>
      </c>
      <c r="S20" s="107">
        <f t="shared" si="6"/>
        <v>-110</v>
      </c>
      <c r="T20" s="46">
        <f t="shared" si="7"/>
        <v>-1.2447663234129229E-2</v>
      </c>
    </row>
    <row r="21" spans="1:20" x14ac:dyDescent="0.25">
      <c r="A21" s="132" t="s">
        <v>50</v>
      </c>
      <c r="B21" s="73">
        <v>733</v>
      </c>
      <c r="C21" s="118">
        <v>661</v>
      </c>
      <c r="D21" s="73">
        <v>795</v>
      </c>
      <c r="E21" s="117">
        <v>703</v>
      </c>
      <c r="F21" s="117">
        <v>667</v>
      </c>
      <c r="G21" s="118">
        <v>694</v>
      </c>
      <c r="H21" s="139">
        <v>816</v>
      </c>
      <c r="I21" s="140">
        <v>850</v>
      </c>
      <c r="J21" s="72">
        <v>790</v>
      </c>
      <c r="L21" s="74">
        <f t="shared" si="0"/>
        <v>1370</v>
      </c>
      <c r="M21" s="141">
        <f t="shared" si="1"/>
        <v>1640</v>
      </c>
      <c r="N21" s="74">
        <f t="shared" si="2"/>
        <v>270</v>
      </c>
      <c r="O21" s="76">
        <f t="shared" si="3"/>
        <v>0.19708029197080293</v>
      </c>
      <c r="Q21" s="73">
        <f t="shared" si="4"/>
        <v>2826</v>
      </c>
      <c r="R21" s="74">
        <f t="shared" si="5"/>
        <v>3150</v>
      </c>
      <c r="S21" s="118">
        <f t="shared" si="6"/>
        <v>324</v>
      </c>
      <c r="T21" s="76">
        <f t="shared" si="7"/>
        <v>0.11464968152866242</v>
      </c>
    </row>
    <row r="22" spans="1:20" x14ac:dyDescent="0.25">
      <c r="D22" s="21"/>
      <c r="G22"/>
    </row>
    <row r="23" spans="1:20" x14ac:dyDescent="0.25">
      <c r="A23" s="1" t="s">
        <v>115</v>
      </c>
      <c r="D23" s="21"/>
      <c r="G23"/>
    </row>
    <row r="24" spans="1:20" ht="12.75" customHeight="1" x14ac:dyDescent="0.25">
      <c r="A24" s="88"/>
      <c r="B24" s="541">
        <v>2016</v>
      </c>
      <c r="C24" s="542"/>
      <c r="D24" s="541">
        <v>2017</v>
      </c>
      <c r="E24" s="543"/>
      <c r="F24" s="543"/>
      <c r="G24" s="543"/>
      <c r="H24" s="537">
        <v>2018</v>
      </c>
      <c r="I24" s="538"/>
      <c r="J24" s="539"/>
      <c r="L24" s="24">
        <v>2017</v>
      </c>
      <c r="M24" s="24">
        <v>2018</v>
      </c>
      <c r="Q24" s="24">
        <v>2017</v>
      </c>
      <c r="R24" s="24">
        <v>2018</v>
      </c>
    </row>
    <row r="25" spans="1:20" ht="29.25" customHeight="1" x14ac:dyDescent="0.25">
      <c r="A25" s="89"/>
      <c r="B25" s="142" t="s">
        <v>98</v>
      </c>
      <c r="C25" s="143" t="s">
        <v>99</v>
      </c>
      <c r="D25" s="144" t="s">
        <v>100</v>
      </c>
      <c r="E25" s="142" t="s">
        <v>101</v>
      </c>
      <c r="F25" s="142" t="s">
        <v>98</v>
      </c>
      <c r="G25" s="143" t="s">
        <v>99</v>
      </c>
      <c r="H25" s="144" t="s">
        <v>100</v>
      </c>
      <c r="I25" s="142" t="s">
        <v>101</v>
      </c>
      <c r="J25" s="143" t="s">
        <v>98</v>
      </c>
      <c r="L25" s="133" t="s">
        <v>104</v>
      </c>
      <c r="M25" s="134" t="s">
        <v>104</v>
      </c>
      <c r="Q25" s="30" t="s">
        <v>108</v>
      </c>
      <c r="R25" s="30" t="s">
        <v>108</v>
      </c>
    </row>
    <row r="26" spans="1:20" x14ac:dyDescent="0.25">
      <c r="A26" s="4" t="s">
        <v>111</v>
      </c>
      <c r="B26" s="145">
        <f t="shared" ref="B26:J26" si="8">B4/B$4</f>
        <v>1</v>
      </c>
      <c r="C26" s="146">
        <f t="shared" si="8"/>
        <v>1</v>
      </c>
      <c r="D26" s="145">
        <f t="shared" si="8"/>
        <v>1</v>
      </c>
      <c r="E26" s="146">
        <f t="shared" si="8"/>
        <v>1</v>
      </c>
      <c r="F26" s="146">
        <f t="shared" si="8"/>
        <v>1</v>
      </c>
      <c r="G26" s="103">
        <f t="shared" si="8"/>
        <v>1</v>
      </c>
      <c r="H26" s="146">
        <f t="shared" si="8"/>
        <v>1</v>
      </c>
      <c r="I26" s="146">
        <f t="shared" si="8"/>
        <v>1</v>
      </c>
      <c r="J26" s="103">
        <f t="shared" si="8"/>
        <v>1</v>
      </c>
      <c r="L26" s="147">
        <f>(SUM(E26:F26))/2</f>
        <v>1</v>
      </c>
      <c r="M26" s="147">
        <f>(SUM(I26:J26))/2</f>
        <v>1</v>
      </c>
      <c r="Q26" s="145">
        <f>SUM(C26:F26)/4</f>
        <v>1</v>
      </c>
      <c r="R26" s="103">
        <f>SUM(D26:G26)/4</f>
        <v>1</v>
      </c>
    </row>
    <row r="27" spans="1:20" x14ac:dyDescent="0.25">
      <c r="A27" s="130" t="s">
        <v>112</v>
      </c>
      <c r="B27" s="47"/>
      <c r="C27" s="148"/>
      <c r="D27" s="47"/>
      <c r="E27" s="148"/>
      <c r="F27" s="148"/>
      <c r="G27" s="46"/>
      <c r="H27" s="148"/>
      <c r="I27" s="148"/>
      <c r="J27" s="46"/>
      <c r="L27" s="45"/>
      <c r="M27" s="45"/>
      <c r="Q27" s="47"/>
      <c r="R27" s="46"/>
    </row>
    <row r="28" spans="1:20" ht="26.25" x14ac:dyDescent="0.25">
      <c r="A28" s="131" t="s">
        <v>37</v>
      </c>
      <c r="B28" s="47">
        <f t="shared" ref="B28:J43" si="9">B6/B$4</f>
        <v>4.844649021864212E-2</v>
      </c>
      <c r="C28" s="148">
        <f t="shared" si="9"/>
        <v>4.8954749933844931E-2</v>
      </c>
      <c r="D28" s="47">
        <f t="shared" si="9"/>
        <v>5.2609690164275316E-2</v>
      </c>
      <c r="E28" s="148">
        <f t="shared" si="9"/>
        <v>5.1640070921985817E-2</v>
      </c>
      <c r="F28" s="148">
        <f t="shared" si="9"/>
        <v>5.0773589017215078E-2</v>
      </c>
      <c r="G28" s="46">
        <f t="shared" si="9"/>
        <v>5.6079466867848614E-2</v>
      </c>
      <c r="H28" s="148">
        <f t="shared" si="9"/>
        <v>5.4154697308224281E-2</v>
      </c>
      <c r="I28" s="148">
        <f t="shared" si="9"/>
        <v>4.8726583877078511E-2</v>
      </c>
      <c r="J28" s="46">
        <f t="shared" si="9"/>
        <v>4.7417631344612646E-2</v>
      </c>
      <c r="L28" s="45">
        <f t="shared" ref="L28:L42" si="10">(SUM(E28:F28))/2</f>
        <v>5.1206829969600451E-2</v>
      </c>
      <c r="M28" s="45">
        <f t="shared" ref="M28:M42" si="11">(SUM(I28:J28))/2</f>
        <v>4.8072107610845578E-2</v>
      </c>
      <c r="Q28" s="47">
        <f t="shared" ref="Q28:R43" si="12">SUM(C28:F28)/4</f>
        <v>5.0994525009330285E-2</v>
      </c>
      <c r="R28" s="46">
        <f t="shared" si="12"/>
        <v>5.2775704242831206E-2</v>
      </c>
    </row>
    <row r="29" spans="1:20" ht="26.25" x14ac:dyDescent="0.25">
      <c r="A29" s="131" t="s">
        <v>38</v>
      </c>
      <c r="B29" s="47">
        <f t="shared" si="9"/>
        <v>0.10483314154200229</v>
      </c>
      <c r="C29" s="148">
        <f t="shared" si="9"/>
        <v>9.8571050542471547E-2</v>
      </c>
      <c r="D29" s="47">
        <f t="shared" si="9"/>
        <v>0.10625909752547306</v>
      </c>
      <c r="E29" s="148">
        <f t="shared" si="9"/>
        <v>0.11380762411347518</v>
      </c>
      <c r="F29" s="148">
        <f t="shared" si="9"/>
        <v>0.10623229461756374</v>
      </c>
      <c r="G29" s="46">
        <f t="shared" si="9"/>
        <v>9.0531874764239906E-2</v>
      </c>
      <c r="H29" s="148">
        <f t="shared" si="9"/>
        <v>0.10862857750824556</v>
      </c>
      <c r="I29" s="148">
        <f t="shared" si="9"/>
        <v>0.11092401599663229</v>
      </c>
      <c r="J29" s="46">
        <f t="shared" si="9"/>
        <v>0.10084594835262689</v>
      </c>
      <c r="L29" s="45">
        <f t="shared" si="10"/>
        <v>0.11001995936551946</v>
      </c>
      <c r="M29" s="45">
        <f t="shared" si="11"/>
        <v>0.10588498217462959</v>
      </c>
      <c r="Q29" s="47">
        <f t="shared" si="12"/>
        <v>0.10621751669974588</v>
      </c>
      <c r="R29" s="46">
        <f t="shared" si="12"/>
        <v>0.10420772275518797</v>
      </c>
    </row>
    <row r="30" spans="1:20" x14ac:dyDescent="0.25">
      <c r="A30" s="131" t="s">
        <v>39</v>
      </c>
      <c r="B30" s="47">
        <f t="shared" si="9"/>
        <v>1.806674338319908E-2</v>
      </c>
      <c r="C30" s="148">
        <f t="shared" si="9"/>
        <v>1.8523418893887273E-2</v>
      </c>
      <c r="D30" s="47">
        <f t="shared" si="9"/>
        <v>1.8091079226450407E-2</v>
      </c>
      <c r="E30" s="148">
        <f t="shared" si="9"/>
        <v>1.7730496453900711E-2</v>
      </c>
      <c r="F30" s="148">
        <f t="shared" si="9"/>
        <v>1.6452386140771411E-2</v>
      </c>
      <c r="G30" s="46">
        <f t="shared" si="9"/>
        <v>2.0998365396705646E-2</v>
      </c>
      <c r="H30" s="148">
        <f t="shared" si="9"/>
        <v>1.8619002021491648E-2</v>
      </c>
      <c r="I30" s="148">
        <f t="shared" si="9"/>
        <v>1.8417175331509154E-2</v>
      </c>
      <c r="J30" s="46">
        <f t="shared" si="9"/>
        <v>1.7030276046304541E-2</v>
      </c>
      <c r="L30" s="45">
        <f t="shared" si="10"/>
        <v>1.7091441297336061E-2</v>
      </c>
      <c r="M30" s="45">
        <f t="shared" si="11"/>
        <v>1.7723725688906847E-2</v>
      </c>
      <c r="Q30" s="47">
        <f t="shared" si="12"/>
        <v>1.7699345178752449E-2</v>
      </c>
      <c r="R30" s="46">
        <f t="shared" si="12"/>
        <v>1.8318081804457043E-2</v>
      </c>
    </row>
    <row r="31" spans="1:20" x14ac:dyDescent="0.25">
      <c r="A31" s="131" t="s">
        <v>40</v>
      </c>
      <c r="B31" s="47">
        <f t="shared" si="9"/>
        <v>6.3291139240506328E-3</v>
      </c>
      <c r="C31" s="148">
        <f t="shared" si="9"/>
        <v>5.8216459380788571E-3</v>
      </c>
      <c r="D31" s="47">
        <f t="shared" si="9"/>
        <v>6.238303181534623E-3</v>
      </c>
      <c r="E31" s="148">
        <f t="shared" si="9"/>
        <v>4.4326241134751776E-3</v>
      </c>
      <c r="F31" s="148">
        <f t="shared" si="9"/>
        <v>5.7746785792111574E-3</v>
      </c>
      <c r="G31" s="46">
        <f t="shared" si="9"/>
        <v>7.2928454671193259E-3</v>
      </c>
      <c r="H31" s="148">
        <f t="shared" si="9"/>
        <v>5.7452920523459947E-3</v>
      </c>
      <c r="I31" s="148">
        <f t="shared" si="9"/>
        <v>5.8934961060829296E-3</v>
      </c>
      <c r="J31" s="46">
        <f t="shared" si="9"/>
        <v>5.8993766696349061E-3</v>
      </c>
      <c r="L31" s="45">
        <f t="shared" si="10"/>
        <v>5.1036513463431675E-3</v>
      </c>
      <c r="M31" s="45">
        <f t="shared" si="11"/>
        <v>5.8964363878589183E-3</v>
      </c>
      <c r="Q31" s="47">
        <f t="shared" si="12"/>
        <v>5.5668129530749531E-3</v>
      </c>
      <c r="R31" s="46">
        <f t="shared" si="12"/>
        <v>5.9346128353350708E-3</v>
      </c>
    </row>
    <row r="32" spans="1:20" x14ac:dyDescent="0.25">
      <c r="A32" s="131" t="s">
        <v>41</v>
      </c>
      <c r="B32" s="47">
        <f t="shared" si="9"/>
        <v>5.9033371691599543E-2</v>
      </c>
      <c r="C32" s="148">
        <f t="shared" si="9"/>
        <v>7.1182852606509653E-2</v>
      </c>
      <c r="D32" s="47">
        <f t="shared" si="9"/>
        <v>5.7184445830734038E-2</v>
      </c>
      <c r="E32" s="148">
        <f t="shared" si="9"/>
        <v>6.0283687943262408E-2</v>
      </c>
      <c r="F32" s="148">
        <f t="shared" si="9"/>
        <v>5.9381128786227935E-2</v>
      </c>
      <c r="G32" s="46">
        <f t="shared" si="9"/>
        <v>5.8971457311706277E-2</v>
      </c>
      <c r="H32" s="148">
        <f t="shared" si="9"/>
        <v>5.5325034578146609E-2</v>
      </c>
      <c r="I32" s="148">
        <f t="shared" si="9"/>
        <v>5.3567669964218058E-2</v>
      </c>
      <c r="J32" s="46">
        <f t="shared" si="9"/>
        <v>5.5877114870881567E-2</v>
      </c>
      <c r="L32" s="45">
        <f t="shared" si="10"/>
        <v>5.9832408364745168E-2</v>
      </c>
      <c r="M32" s="45">
        <f t="shared" si="11"/>
        <v>5.4722392417549809E-2</v>
      </c>
      <c r="Q32" s="47">
        <f t="shared" si="12"/>
        <v>6.2008028791683517E-2</v>
      </c>
      <c r="R32" s="46">
        <f t="shared" si="12"/>
        <v>5.8955179967982663E-2</v>
      </c>
    </row>
    <row r="33" spans="1:18" x14ac:dyDescent="0.25">
      <c r="A33" s="131" t="s">
        <v>113</v>
      </c>
      <c r="B33" s="47">
        <f t="shared" si="9"/>
        <v>4.8331415420023015E-3</v>
      </c>
      <c r="C33" s="148">
        <f t="shared" si="9"/>
        <v>4.7631648584281552E-3</v>
      </c>
      <c r="D33" s="47">
        <f t="shared" si="9"/>
        <v>4.3668122270742356E-3</v>
      </c>
      <c r="E33" s="148">
        <f t="shared" si="9"/>
        <v>3.4352836879432626E-3</v>
      </c>
      <c r="F33" s="148">
        <f t="shared" si="9"/>
        <v>3.2686859882327304E-3</v>
      </c>
      <c r="G33" s="46">
        <f t="shared" si="9"/>
        <v>6.2869357475166601E-3</v>
      </c>
      <c r="H33" s="148">
        <f t="shared" si="9"/>
        <v>5.8516863496116608E-3</v>
      </c>
      <c r="I33" s="148">
        <f t="shared" si="9"/>
        <v>5.3672910966112396E-3</v>
      </c>
      <c r="J33" s="46">
        <f t="shared" si="9"/>
        <v>4.7862867319679427E-3</v>
      </c>
      <c r="L33" s="45">
        <f t="shared" si="10"/>
        <v>3.3519848380879963E-3</v>
      </c>
      <c r="M33" s="45">
        <f t="shared" si="11"/>
        <v>5.0767889142895907E-3</v>
      </c>
      <c r="Q33" s="47">
        <f t="shared" si="12"/>
        <v>3.9584866904195954E-3</v>
      </c>
      <c r="R33" s="46">
        <f t="shared" si="12"/>
        <v>4.3394294126917216E-3</v>
      </c>
    </row>
    <row r="34" spans="1:18" x14ac:dyDescent="0.25">
      <c r="A34" s="131" t="s">
        <v>42</v>
      </c>
      <c r="B34" s="47">
        <f t="shared" si="9"/>
        <v>4.2577675489067898E-3</v>
      </c>
      <c r="C34" s="148">
        <f t="shared" si="9"/>
        <v>4.3662344535591426E-3</v>
      </c>
      <c r="D34" s="47">
        <f t="shared" si="9"/>
        <v>4.2628405073819918E-3</v>
      </c>
      <c r="E34" s="148">
        <f t="shared" si="9"/>
        <v>5.3191489361702126E-3</v>
      </c>
      <c r="F34" s="148">
        <f t="shared" si="9"/>
        <v>4.4672041839180646E-3</v>
      </c>
      <c r="G34" s="46">
        <f t="shared" si="9"/>
        <v>4.2751163083113294E-3</v>
      </c>
      <c r="H34" s="148">
        <f t="shared" si="9"/>
        <v>4.4685604851579953E-3</v>
      </c>
      <c r="I34" s="148">
        <f t="shared" si="9"/>
        <v>4.2096400757735217E-3</v>
      </c>
      <c r="J34" s="46">
        <f t="shared" si="9"/>
        <v>4.8975957257346393E-3</v>
      </c>
      <c r="L34" s="45">
        <f t="shared" si="10"/>
        <v>4.8931765600441386E-3</v>
      </c>
      <c r="M34" s="45">
        <f t="shared" si="11"/>
        <v>4.5536179007540801E-3</v>
      </c>
      <c r="Q34" s="47">
        <f t="shared" si="12"/>
        <v>4.6038570202573525E-3</v>
      </c>
      <c r="R34" s="46">
        <f t="shared" si="12"/>
        <v>4.5810774839453996E-3</v>
      </c>
    </row>
    <row r="35" spans="1:18" x14ac:dyDescent="0.25">
      <c r="A35" s="131" t="s">
        <v>43</v>
      </c>
      <c r="B35" s="47">
        <f t="shared" si="9"/>
        <v>6.2600690448791713E-2</v>
      </c>
      <c r="C35" s="148">
        <f t="shared" si="9"/>
        <v>6.8272029637470227E-2</v>
      </c>
      <c r="D35" s="47">
        <f t="shared" si="9"/>
        <v>6.435849448949886E-2</v>
      </c>
      <c r="E35" s="148">
        <f t="shared" si="9"/>
        <v>6.2389184397163122E-2</v>
      </c>
      <c r="F35" s="148">
        <f t="shared" si="9"/>
        <v>6.5155807365439092E-2</v>
      </c>
      <c r="G35" s="46">
        <f t="shared" si="9"/>
        <v>6.1989186470514268E-2</v>
      </c>
      <c r="H35" s="148">
        <f t="shared" si="9"/>
        <v>4.5962336418767957E-2</v>
      </c>
      <c r="I35" s="148">
        <f t="shared" si="9"/>
        <v>5.1883813933908653E-2</v>
      </c>
      <c r="J35" s="46">
        <f t="shared" si="9"/>
        <v>5.0089047195013357E-2</v>
      </c>
      <c r="L35" s="45">
        <f t="shared" si="10"/>
        <v>6.37724958813011E-2</v>
      </c>
      <c r="M35" s="45">
        <f t="shared" si="11"/>
        <v>5.0986430564461005E-2</v>
      </c>
      <c r="Q35" s="47">
        <f t="shared" si="12"/>
        <v>6.5043878972392818E-2</v>
      </c>
      <c r="R35" s="46">
        <f t="shared" si="12"/>
        <v>6.3473168180653836E-2</v>
      </c>
    </row>
    <row r="36" spans="1:18" ht="26.25" x14ac:dyDescent="0.25">
      <c r="A36" s="130" t="s">
        <v>114</v>
      </c>
      <c r="B36" s="47"/>
      <c r="C36" s="148"/>
      <c r="D36" s="47"/>
      <c r="E36" s="148"/>
      <c r="F36" s="148"/>
      <c r="G36" s="46"/>
      <c r="H36" s="148"/>
      <c r="I36" s="148"/>
      <c r="J36" s="46"/>
      <c r="L36" s="45"/>
      <c r="M36" s="45"/>
      <c r="Q36" s="47"/>
      <c r="R36" s="46"/>
    </row>
    <row r="37" spans="1:18" x14ac:dyDescent="0.25">
      <c r="A37" s="131" t="s">
        <v>44</v>
      </c>
      <c r="B37" s="47">
        <f t="shared" si="9"/>
        <v>0.1238204833141542</v>
      </c>
      <c r="C37" s="148">
        <f t="shared" si="9"/>
        <v>0.12423921672400105</v>
      </c>
      <c r="D37" s="47">
        <f t="shared" si="9"/>
        <v>0.1132252027448534</v>
      </c>
      <c r="E37" s="148">
        <f t="shared" si="9"/>
        <v>0.12389184397163121</v>
      </c>
      <c r="F37" s="148">
        <f t="shared" si="9"/>
        <v>0.12355633035519721</v>
      </c>
      <c r="G37" s="46">
        <f t="shared" si="9"/>
        <v>0.12687036338488622</v>
      </c>
      <c r="H37" s="148">
        <f t="shared" si="9"/>
        <v>0.12831152250239386</v>
      </c>
      <c r="I37" s="148">
        <f t="shared" si="9"/>
        <v>0.1226057672069038</v>
      </c>
      <c r="J37" s="46">
        <f t="shared" si="9"/>
        <v>0.13568566340160285</v>
      </c>
      <c r="L37" s="45">
        <f t="shared" si="10"/>
        <v>0.12372408716341421</v>
      </c>
      <c r="M37" s="45">
        <f t="shared" si="11"/>
        <v>0.12914571530425334</v>
      </c>
      <c r="Q37" s="47">
        <f t="shared" si="12"/>
        <v>0.12122814844892071</v>
      </c>
      <c r="R37" s="46">
        <f t="shared" si="12"/>
        <v>0.121885935114142</v>
      </c>
    </row>
    <row r="38" spans="1:18" ht="26.25" x14ac:dyDescent="0.25">
      <c r="A38" s="131" t="s">
        <v>45</v>
      </c>
      <c r="B38" s="47">
        <f t="shared" si="9"/>
        <v>0.18193325661680093</v>
      </c>
      <c r="C38" s="148">
        <f t="shared" si="9"/>
        <v>0.18391108758930935</v>
      </c>
      <c r="D38" s="47">
        <f t="shared" si="9"/>
        <v>0.17862341443127469</v>
      </c>
      <c r="E38" s="148">
        <f t="shared" si="9"/>
        <v>0.17863475177304963</v>
      </c>
      <c r="F38" s="148">
        <f t="shared" si="9"/>
        <v>0.17258662017868817</v>
      </c>
      <c r="G38" s="46">
        <f t="shared" si="9"/>
        <v>0.17603420093046648</v>
      </c>
      <c r="H38" s="148">
        <f t="shared" si="9"/>
        <v>0.18501968294499416</v>
      </c>
      <c r="I38" s="148">
        <f t="shared" si="9"/>
        <v>0.17638391917491056</v>
      </c>
      <c r="J38" s="46">
        <f t="shared" si="9"/>
        <v>0.182546749777382</v>
      </c>
      <c r="L38" s="45">
        <f t="shared" si="10"/>
        <v>0.1756106859758689</v>
      </c>
      <c r="M38" s="45">
        <f t="shared" si="11"/>
        <v>0.17946533447614627</v>
      </c>
      <c r="Q38" s="47">
        <f t="shared" si="12"/>
        <v>0.17843896849308047</v>
      </c>
      <c r="R38" s="46">
        <f t="shared" si="12"/>
        <v>0.17646974682836974</v>
      </c>
    </row>
    <row r="39" spans="1:18" x14ac:dyDescent="0.25">
      <c r="A39" s="131" t="s">
        <v>46</v>
      </c>
      <c r="B39" s="47">
        <f t="shared" si="9"/>
        <v>2.715765247410817E-2</v>
      </c>
      <c r="C39" s="148">
        <f t="shared" si="9"/>
        <v>2.6462026991267529E-2</v>
      </c>
      <c r="D39" s="47">
        <f t="shared" si="9"/>
        <v>2.4225410688292783E-2</v>
      </c>
      <c r="E39" s="148">
        <f t="shared" si="9"/>
        <v>2.8368794326241134E-2</v>
      </c>
      <c r="F39" s="148">
        <f t="shared" si="9"/>
        <v>2.9745042492917848E-2</v>
      </c>
      <c r="G39" s="46">
        <f t="shared" si="9"/>
        <v>3.0177291588079969E-2</v>
      </c>
      <c r="H39" s="148">
        <f t="shared" si="9"/>
        <v>2.5960208532822642E-2</v>
      </c>
      <c r="I39" s="148">
        <f t="shared" si="9"/>
        <v>3.388760260997685E-2</v>
      </c>
      <c r="J39" s="46">
        <f t="shared" si="9"/>
        <v>3.5173642030276044E-2</v>
      </c>
      <c r="L39" s="45">
        <f t="shared" si="10"/>
        <v>2.9056918409579489E-2</v>
      </c>
      <c r="M39" s="45">
        <f t="shared" si="11"/>
        <v>3.453062232012645E-2</v>
      </c>
      <c r="Q39" s="47">
        <f t="shared" si="12"/>
        <v>2.7200318624679823E-2</v>
      </c>
      <c r="R39" s="46">
        <f t="shared" si="12"/>
        <v>2.8129134773882934E-2</v>
      </c>
    </row>
    <row r="40" spans="1:18" x14ac:dyDescent="0.25">
      <c r="A40" s="131" t="s">
        <v>47</v>
      </c>
      <c r="B40" s="47">
        <f t="shared" si="9"/>
        <v>1.8872266973532795E-2</v>
      </c>
      <c r="C40" s="148">
        <f t="shared" si="9"/>
        <v>1.7200317544323895E-2</v>
      </c>
      <c r="D40" s="47">
        <f t="shared" si="9"/>
        <v>1.5283842794759825E-2</v>
      </c>
      <c r="E40" s="148">
        <f t="shared" si="9"/>
        <v>1.4960106382978724E-2</v>
      </c>
      <c r="F40" s="148">
        <f t="shared" si="9"/>
        <v>1.6888210939202442E-2</v>
      </c>
      <c r="G40" s="46">
        <f t="shared" si="9"/>
        <v>1.6974726518294982E-2</v>
      </c>
      <c r="H40" s="148">
        <f t="shared" si="9"/>
        <v>1.6171933184381319E-2</v>
      </c>
      <c r="I40" s="148">
        <f t="shared" si="9"/>
        <v>1.9995790359924225E-2</v>
      </c>
      <c r="J40" s="46">
        <f t="shared" si="9"/>
        <v>2.1371326803205699E-2</v>
      </c>
      <c r="L40" s="45">
        <f t="shared" si="10"/>
        <v>1.5924158661090582E-2</v>
      </c>
      <c r="M40" s="45">
        <f t="shared" si="11"/>
        <v>2.0683558581564961E-2</v>
      </c>
      <c r="Q40" s="47">
        <f t="shared" si="12"/>
        <v>1.6083119415316222E-2</v>
      </c>
      <c r="R40" s="46">
        <f t="shared" si="12"/>
        <v>1.6026721658808994E-2</v>
      </c>
    </row>
    <row r="41" spans="1:18" x14ac:dyDescent="0.25">
      <c r="A41" s="131" t="s">
        <v>48</v>
      </c>
      <c r="B41" s="47">
        <f t="shared" si="9"/>
        <v>1.001150747986191E-2</v>
      </c>
      <c r="C41" s="148">
        <f t="shared" si="9"/>
        <v>1.1643291876157714E-2</v>
      </c>
      <c r="D41" s="47">
        <f t="shared" si="9"/>
        <v>1.4244125597837389E-2</v>
      </c>
      <c r="E41" s="148">
        <f t="shared" si="9"/>
        <v>1.0970744680851064E-2</v>
      </c>
      <c r="F41" s="148">
        <f t="shared" si="9"/>
        <v>1.1331444759206799E-2</v>
      </c>
      <c r="G41" s="46">
        <f t="shared" si="9"/>
        <v>1.2825348924933987E-2</v>
      </c>
      <c r="H41" s="148">
        <f t="shared" si="9"/>
        <v>1.2235344185551654E-2</v>
      </c>
      <c r="I41" s="148">
        <f t="shared" si="9"/>
        <v>1.2734161229214901E-2</v>
      </c>
      <c r="J41" s="46">
        <f t="shared" si="9"/>
        <v>1.280053428317008E-2</v>
      </c>
      <c r="L41" s="45">
        <f t="shared" si="10"/>
        <v>1.1151094720028933E-2</v>
      </c>
      <c r="M41" s="45">
        <f t="shared" si="11"/>
        <v>1.2767347756192491E-2</v>
      </c>
      <c r="Q41" s="47">
        <f t="shared" si="12"/>
        <v>1.204740172851324E-2</v>
      </c>
      <c r="R41" s="46">
        <f t="shared" si="12"/>
        <v>1.2342915990707311E-2</v>
      </c>
    </row>
    <row r="42" spans="1:18" x14ac:dyDescent="0.25">
      <c r="A42" s="131" t="s">
        <v>49</v>
      </c>
      <c r="B42" s="47">
        <f t="shared" si="9"/>
        <v>0.24545454545454545</v>
      </c>
      <c r="C42" s="148">
        <f t="shared" si="9"/>
        <v>0.22863191320455148</v>
      </c>
      <c r="D42" s="47">
        <f t="shared" si="9"/>
        <v>0.25836972343522563</v>
      </c>
      <c r="E42" s="148">
        <f t="shared" si="9"/>
        <v>0.2462322695035461</v>
      </c>
      <c r="F42" s="148">
        <f t="shared" si="9"/>
        <v>0.26171279145783394</v>
      </c>
      <c r="G42" s="46">
        <f t="shared" si="9"/>
        <v>0.24343015214384509</v>
      </c>
      <c r="H42" s="148">
        <f t="shared" si="9"/>
        <v>0.24672837535908076</v>
      </c>
      <c r="I42" s="148">
        <f t="shared" si="9"/>
        <v>0.24594822142706799</v>
      </c>
      <c r="J42" s="46">
        <f t="shared" si="9"/>
        <v>0.23764470169189669</v>
      </c>
      <c r="L42" s="45">
        <f t="shared" si="10"/>
        <v>0.25397253048069002</v>
      </c>
      <c r="M42" s="45">
        <f t="shared" si="11"/>
        <v>0.24179646155948234</v>
      </c>
      <c r="Q42" s="47">
        <f t="shared" si="12"/>
        <v>0.24873667440028929</v>
      </c>
      <c r="R42" s="46">
        <f t="shared" si="12"/>
        <v>0.25243623413511268</v>
      </c>
    </row>
    <row r="43" spans="1:18" x14ac:dyDescent="0.25">
      <c r="A43" s="132" t="s">
        <v>50</v>
      </c>
      <c r="B43" s="149">
        <f t="shared" si="9"/>
        <v>8.434982738780207E-2</v>
      </c>
      <c r="C43" s="150">
        <f t="shared" si="9"/>
        <v>8.7456999206139197E-2</v>
      </c>
      <c r="D43" s="149">
        <f t="shared" si="9"/>
        <v>8.2657517155333746E-2</v>
      </c>
      <c r="E43" s="150">
        <f t="shared" si="9"/>
        <v>7.7903368794326244E-2</v>
      </c>
      <c r="F43" s="150">
        <f t="shared" si="9"/>
        <v>7.2673785138374372E-2</v>
      </c>
      <c r="G43" s="76">
        <f t="shared" si="9"/>
        <v>8.7262668175531244E-2</v>
      </c>
      <c r="H43" s="150">
        <f t="shared" si="9"/>
        <v>8.681774656878391E-2</v>
      </c>
      <c r="I43" s="150">
        <f t="shared" si="9"/>
        <v>8.9454851610187333E-2</v>
      </c>
      <c r="J43" s="76">
        <f t="shared" si="9"/>
        <v>8.7934105075690119E-2</v>
      </c>
      <c r="L43" s="75">
        <f>(SUM(E43:F43))/2</f>
        <v>7.5288576966350301E-2</v>
      </c>
      <c r="M43" s="75">
        <f>(SUM(I43:J43))/2</f>
        <v>8.8694478342938726E-2</v>
      </c>
      <c r="Q43" s="149">
        <f t="shared" si="12"/>
        <v>8.017291757354339E-2</v>
      </c>
      <c r="R43" s="76">
        <f t="shared" si="12"/>
        <v>8.0124334815891401E-2</v>
      </c>
    </row>
  </sheetData>
  <mergeCells count="8">
    <mergeCell ref="N2:O2"/>
    <mergeCell ref="S2:T2"/>
    <mergeCell ref="B24:C24"/>
    <mergeCell ref="D24:G24"/>
    <mergeCell ref="H24:J24"/>
    <mergeCell ref="B2:C2"/>
    <mergeCell ref="D2:G2"/>
    <mergeCell ref="H2:J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A30" sqref="A30"/>
    </sheetView>
  </sheetViews>
  <sheetFormatPr defaultRowHeight="15" x14ac:dyDescent="0.25"/>
  <cols>
    <col min="1" max="1" width="58.85546875" customWidth="1"/>
    <col min="2" max="2" width="12.28515625" customWidth="1"/>
    <col min="3" max="3" width="11.5703125" bestFit="1" customWidth="1"/>
    <col min="4" max="5" width="11.42578125" style="21" customWidth="1"/>
    <col min="6" max="6" width="11.42578125" customWidth="1"/>
    <col min="7" max="7" width="11.5703125" bestFit="1" customWidth="1"/>
    <col min="8" max="10" width="11" customWidth="1"/>
    <col min="11" max="11" width="2.85546875" customWidth="1"/>
    <col min="12" max="15" width="10" customWidth="1"/>
    <col min="16" max="16" width="3.5703125" customWidth="1"/>
    <col min="19" max="20" width="8.7109375" customWidth="1"/>
    <col min="257" max="257" width="58.85546875" customWidth="1"/>
    <col min="258" max="258" width="12.28515625" customWidth="1"/>
    <col min="259" max="259" width="11.5703125" bestFit="1" customWidth="1"/>
    <col min="260" max="262" width="11.42578125" customWidth="1"/>
    <col min="263" max="263" width="11.5703125" bestFit="1" customWidth="1"/>
    <col min="264" max="266" width="11" customWidth="1"/>
    <col min="267" max="267" width="2.85546875" customWidth="1"/>
    <col min="268" max="271" width="10" customWidth="1"/>
    <col min="272" max="272" width="3.5703125" customWidth="1"/>
    <col min="275" max="276" width="8.7109375" customWidth="1"/>
    <col min="513" max="513" width="58.85546875" customWidth="1"/>
    <col min="514" max="514" width="12.28515625" customWidth="1"/>
    <col min="515" max="515" width="11.5703125" bestFit="1" customWidth="1"/>
    <col min="516" max="518" width="11.42578125" customWidth="1"/>
    <col min="519" max="519" width="11.5703125" bestFit="1" customWidth="1"/>
    <col min="520" max="522" width="11" customWidth="1"/>
    <col min="523" max="523" width="2.85546875" customWidth="1"/>
    <col min="524" max="527" width="10" customWidth="1"/>
    <col min="528" max="528" width="3.5703125" customWidth="1"/>
    <col min="531" max="532" width="8.7109375" customWidth="1"/>
    <col min="769" max="769" width="58.85546875" customWidth="1"/>
    <col min="770" max="770" width="12.28515625" customWidth="1"/>
    <col min="771" max="771" width="11.5703125" bestFit="1" customWidth="1"/>
    <col min="772" max="774" width="11.42578125" customWidth="1"/>
    <col min="775" max="775" width="11.5703125" bestFit="1" customWidth="1"/>
    <col min="776" max="778" width="11" customWidth="1"/>
    <col min="779" max="779" width="2.85546875" customWidth="1"/>
    <col min="780" max="783" width="10" customWidth="1"/>
    <col min="784" max="784" width="3.5703125" customWidth="1"/>
    <col min="787" max="788" width="8.7109375" customWidth="1"/>
    <col min="1025" max="1025" width="58.85546875" customWidth="1"/>
    <col min="1026" max="1026" width="12.28515625" customWidth="1"/>
    <col min="1027" max="1027" width="11.5703125" bestFit="1" customWidth="1"/>
    <col min="1028" max="1030" width="11.42578125" customWidth="1"/>
    <col min="1031" max="1031" width="11.5703125" bestFit="1" customWidth="1"/>
    <col min="1032" max="1034" width="11" customWidth="1"/>
    <col min="1035" max="1035" width="2.85546875" customWidth="1"/>
    <col min="1036" max="1039" width="10" customWidth="1"/>
    <col min="1040" max="1040" width="3.5703125" customWidth="1"/>
    <col min="1043" max="1044" width="8.7109375" customWidth="1"/>
    <col min="1281" max="1281" width="58.85546875" customWidth="1"/>
    <col min="1282" max="1282" width="12.28515625" customWidth="1"/>
    <col min="1283" max="1283" width="11.5703125" bestFit="1" customWidth="1"/>
    <col min="1284" max="1286" width="11.42578125" customWidth="1"/>
    <col min="1287" max="1287" width="11.5703125" bestFit="1" customWidth="1"/>
    <col min="1288" max="1290" width="11" customWidth="1"/>
    <col min="1291" max="1291" width="2.85546875" customWidth="1"/>
    <col min="1292" max="1295" width="10" customWidth="1"/>
    <col min="1296" max="1296" width="3.5703125" customWidth="1"/>
    <col min="1299" max="1300" width="8.7109375" customWidth="1"/>
    <col min="1537" max="1537" width="58.85546875" customWidth="1"/>
    <col min="1538" max="1538" width="12.28515625" customWidth="1"/>
    <col min="1539" max="1539" width="11.5703125" bestFit="1" customWidth="1"/>
    <col min="1540" max="1542" width="11.42578125" customWidth="1"/>
    <col min="1543" max="1543" width="11.5703125" bestFit="1" customWidth="1"/>
    <col min="1544" max="1546" width="11" customWidth="1"/>
    <col min="1547" max="1547" width="2.85546875" customWidth="1"/>
    <col min="1548" max="1551" width="10" customWidth="1"/>
    <col min="1552" max="1552" width="3.5703125" customWidth="1"/>
    <col min="1555" max="1556" width="8.7109375" customWidth="1"/>
    <col min="1793" max="1793" width="58.85546875" customWidth="1"/>
    <col min="1794" max="1794" width="12.28515625" customWidth="1"/>
    <col min="1795" max="1795" width="11.5703125" bestFit="1" customWidth="1"/>
    <col min="1796" max="1798" width="11.42578125" customWidth="1"/>
    <col min="1799" max="1799" width="11.5703125" bestFit="1" customWidth="1"/>
    <col min="1800" max="1802" width="11" customWidth="1"/>
    <col min="1803" max="1803" width="2.85546875" customWidth="1"/>
    <col min="1804" max="1807" width="10" customWidth="1"/>
    <col min="1808" max="1808" width="3.5703125" customWidth="1"/>
    <col min="1811" max="1812" width="8.7109375" customWidth="1"/>
    <col min="2049" max="2049" width="58.85546875" customWidth="1"/>
    <col min="2050" max="2050" width="12.28515625" customWidth="1"/>
    <col min="2051" max="2051" width="11.5703125" bestFit="1" customWidth="1"/>
    <col min="2052" max="2054" width="11.42578125" customWidth="1"/>
    <col min="2055" max="2055" width="11.5703125" bestFit="1" customWidth="1"/>
    <col min="2056" max="2058" width="11" customWidth="1"/>
    <col min="2059" max="2059" width="2.85546875" customWidth="1"/>
    <col min="2060" max="2063" width="10" customWidth="1"/>
    <col min="2064" max="2064" width="3.5703125" customWidth="1"/>
    <col min="2067" max="2068" width="8.7109375" customWidth="1"/>
    <col min="2305" max="2305" width="58.85546875" customWidth="1"/>
    <col min="2306" max="2306" width="12.28515625" customWidth="1"/>
    <col min="2307" max="2307" width="11.5703125" bestFit="1" customWidth="1"/>
    <col min="2308" max="2310" width="11.42578125" customWidth="1"/>
    <col min="2311" max="2311" width="11.5703125" bestFit="1" customWidth="1"/>
    <col min="2312" max="2314" width="11" customWidth="1"/>
    <col min="2315" max="2315" width="2.85546875" customWidth="1"/>
    <col min="2316" max="2319" width="10" customWidth="1"/>
    <col min="2320" max="2320" width="3.5703125" customWidth="1"/>
    <col min="2323" max="2324" width="8.7109375" customWidth="1"/>
    <col min="2561" max="2561" width="58.85546875" customWidth="1"/>
    <col min="2562" max="2562" width="12.28515625" customWidth="1"/>
    <col min="2563" max="2563" width="11.5703125" bestFit="1" customWidth="1"/>
    <col min="2564" max="2566" width="11.42578125" customWidth="1"/>
    <col min="2567" max="2567" width="11.5703125" bestFit="1" customWidth="1"/>
    <col min="2568" max="2570" width="11" customWidth="1"/>
    <col min="2571" max="2571" width="2.85546875" customWidth="1"/>
    <col min="2572" max="2575" width="10" customWidth="1"/>
    <col min="2576" max="2576" width="3.5703125" customWidth="1"/>
    <col min="2579" max="2580" width="8.7109375" customWidth="1"/>
    <col min="2817" max="2817" width="58.85546875" customWidth="1"/>
    <col min="2818" max="2818" width="12.28515625" customWidth="1"/>
    <col min="2819" max="2819" width="11.5703125" bestFit="1" customWidth="1"/>
    <col min="2820" max="2822" width="11.42578125" customWidth="1"/>
    <col min="2823" max="2823" width="11.5703125" bestFit="1" customWidth="1"/>
    <col min="2824" max="2826" width="11" customWidth="1"/>
    <col min="2827" max="2827" width="2.85546875" customWidth="1"/>
    <col min="2828" max="2831" width="10" customWidth="1"/>
    <col min="2832" max="2832" width="3.5703125" customWidth="1"/>
    <col min="2835" max="2836" width="8.7109375" customWidth="1"/>
    <col min="3073" max="3073" width="58.85546875" customWidth="1"/>
    <col min="3074" max="3074" width="12.28515625" customWidth="1"/>
    <col min="3075" max="3075" width="11.5703125" bestFit="1" customWidth="1"/>
    <col min="3076" max="3078" width="11.42578125" customWidth="1"/>
    <col min="3079" max="3079" width="11.5703125" bestFit="1" customWidth="1"/>
    <col min="3080" max="3082" width="11" customWidth="1"/>
    <col min="3083" max="3083" width="2.85546875" customWidth="1"/>
    <col min="3084" max="3087" width="10" customWidth="1"/>
    <col min="3088" max="3088" width="3.5703125" customWidth="1"/>
    <col min="3091" max="3092" width="8.7109375" customWidth="1"/>
    <col min="3329" max="3329" width="58.85546875" customWidth="1"/>
    <col min="3330" max="3330" width="12.28515625" customWidth="1"/>
    <col min="3331" max="3331" width="11.5703125" bestFit="1" customWidth="1"/>
    <col min="3332" max="3334" width="11.42578125" customWidth="1"/>
    <col min="3335" max="3335" width="11.5703125" bestFit="1" customWidth="1"/>
    <col min="3336" max="3338" width="11" customWidth="1"/>
    <col min="3339" max="3339" width="2.85546875" customWidth="1"/>
    <col min="3340" max="3343" width="10" customWidth="1"/>
    <col min="3344" max="3344" width="3.5703125" customWidth="1"/>
    <col min="3347" max="3348" width="8.7109375" customWidth="1"/>
    <col min="3585" max="3585" width="58.85546875" customWidth="1"/>
    <col min="3586" max="3586" width="12.28515625" customWidth="1"/>
    <col min="3587" max="3587" width="11.5703125" bestFit="1" customWidth="1"/>
    <col min="3588" max="3590" width="11.42578125" customWidth="1"/>
    <col min="3591" max="3591" width="11.5703125" bestFit="1" customWidth="1"/>
    <col min="3592" max="3594" width="11" customWidth="1"/>
    <col min="3595" max="3595" width="2.85546875" customWidth="1"/>
    <col min="3596" max="3599" width="10" customWidth="1"/>
    <col min="3600" max="3600" width="3.5703125" customWidth="1"/>
    <col min="3603" max="3604" width="8.7109375" customWidth="1"/>
    <col min="3841" max="3841" width="58.85546875" customWidth="1"/>
    <col min="3842" max="3842" width="12.28515625" customWidth="1"/>
    <col min="3843" max="3843" width="11.5703125" bestFit="1" customWidth="1"/>
    <col min="3844" max="3846" width="11.42578125" customWidth="1"/>
    <col min="3847" max="3847" width="11.5703125" bestFit="1" customWidth="1"/>
    <col min="3848" max="3850" width="11" customWidth="1"/>
    <col min="3851" max="3851" width="2.85546875" customWidth="1"/>
    <col min="3852" max="3855" width="10" customWidth="1"/>
    <col min="3856" max="3856" width="3.5703125" customWidth="1"/>
    <col min="3859" max="3860" width="8.7109375" customWidth="1"/>
    <col min="4097" max="4097" width="58.85546875" customWidth="1"/>
    <col min="4098" max="4098" width="12.28515625" customWidth="1"/>
    <col min="4099" max="4099" width="11.5703125" bestFit="1" customWidth="1"/>
    <col min="4100" max="4102" width="11.42578125" customWidth="1"/>
    <col min="4103" max="4103" width="11.5703125" bestFit="1" customWidth="1"/>
    <col min="4104" max="4106" width="11" customWidth="1"/>
    <col min="4107" max="4107" width="2.85546875" customWidth="1"/>
    <col min="4108" max="4111" width="10" customWidth="1"/>
    <col min="4112" max="4112" width="3.5703125" customWidth="1"/>
    <col min="4115" max="4116" width="8.7109375" customWidth="1"/>
    <col min="4353" max="4353" width="58.85546875" customWidth="1"/>
    <col min="4354" max="4354" width="12.28515625" customWidth="1"/>
    <col min="4355" max="4355" width="11.5703125" bestFit="1" customWidth="1"/>
    <col min="4356" max="4358" width="11.42578125" customWidth="1"/>
    <col min="4359" max="4359" width="11.5703125" bestFit="1" customWidth="1"/>
    <col min="4360" max="4362" width="11" customWidth="1"/>
    <col min="4363" max="4363" width="2.85546875" customWidth="1"/>
    <col min="4364" max="4367" width="10" customWidth="1"/>
    <col min="4368" max="4368" width="3.5703125" customWidth="1"/>
    <col min="4371" max="4372" width="8.7109375" customWidth="1"/>
    <col min="4609" max="4609" width="58.85546875" customWidth="1"/>
    <col min="4610" max="4610" width="12.28515625" customWidth="1"/>
    <col min="4611" max="4611" width="11.5703125" bestFit="1" customWidth="1"/>
    <col min="4612" max="4614" width="11.42578125" customWidth="1"/>
    <col min="4615" max="4615" width="11.5703125" bestFit="1" customWidth="1"/>
    <col min="4616" max="4618" width="11" customWidth="1"/>
    <col min="4619" max="4619" width="2.85546875" customWidth="1"/>
    <col min="4620" max="4623" width="10" customWidth="1"/>
    <col min="4624" max="4624" width="3.5703125" customWidth="1"/>
    <col min="4627" max="4628" width="8.7109375" customWidth="1"/>
    <col min="4865" max="4865" width="58.85546875" customWidth="1"/>
    <col min="4866" max="4866" width="12.28515625" customWidth="1"/>
    <col min="4867" max="4867" width="11.5703125" bestFit="1" customWidth="1"/>
    <col min="4868" max="4870" width="11.42578125" customWidth="1"/>
    <col min="4871" max="4871" width="11.5703125" bestFit="1" customWidth="1"/>
    <col min="4872" max="4874" width="11" customWidth="1"/>
    <col min="4875" max="4875" width="2.85546875" customWidth="1"/>
    <col min="4876" max="4879" width="10" customWidth="1"/>
    <col min="4880" max="4880" width="3.5703125" customWidth="1"/>
    <col min="4883" max="4884" width="8.7109375" customWidth="1"/>
    <col min="5121" max="5121" width="58.85546875" customWidth="1"/>
    <col min="5122" max="5122" width="12.28515625" customWidth="1"/>
    <col min="5123" max="5123" width="11.5703125" bestFit="1" customWidth="1"/>
    <col min="5124" max="5126" width="11.42578125" customWidth="1"/>
    <col min="5127" max="5127" width="11.5703125" bestFit="1" customWidth="1"/>
    <col min="5128" max="5130" width="11" customWidth="1"/>
    <col min="5131" max="5131" width="2.85546875" customWidth="1"/>
    <col min="5132" max="5135" width="10" customWidth="1"/>
    <col min="5136" max="5136" width="3.5703125" customWidth="1"/>
    <col min="5139" max="5140" width="8.7109375" customWidth="1"/>
    <col min="5377" max="5377" width="58.85546875" customWidth="1"/>
    <col min="5378" max="5378" width="12.28515625" customWidth="1"/>
    <col min="5379" max="5379" width="11.5703125" bestFit="1" customWidth="1"/>
    <col min="5380" max="5382" width="11.42578125" customWidth="1"/>
    <col min="5383" max="5383" width="11.5703125" bestFit="1" customWidth="1"/>
    <col min="5384" max="5386" width="11" customWidth="1"/>
    <col min="5387" max="5387" width="2.85546875" customWidth="1"/>
    <col min="5388" max="5391" width="10" customWidth="1"/>
    <col min="5392" max="5392" width="3.5703125" customWidth="1"/>
    <col min="5395" max="5396" width="8.7109375" customWidth="1"/>
    <col min="5633" max="5633" width="58.85546875" customWidth="1"/>
    <col min="5634" max="5634" width="12.28515625" customWidth="1"/>
    <col min="5635" max="5635" width="11.5703125" bestFit="1" customWidth="1"/>
    <col min="5636" max="5638" width="11.42578125" customWidth="1"/>
    <col min="5639" max="5639" width="11.5703125" bestFit="1" customWidth="1"/>
    <col min="5640" max="5642" width="11" customWidth="1"/>
    <col min="5643" max="5643" width="2.85546875" customWidth="1"/>
    <col min="5644" max="5647" width="10" customWidth="1"/>
    <col min="5648" max="5648" width="3.5703125" customWidth="1"/>
    <col min="5651" max="5652" width="8.7109375" customWidth="1"/>
    <col min="5889" max="5889" width="58.85546875" customWidth="1"/>
    <col min="5890" max="5890" width="12.28515625" customWidth="1"/>
    <col min="5891" max="5891" width="11.5703125" bestFit="1" customWidth="1"/>
    <col min="5892" max="5894" width="11.42578125" customWidth="1"/>
    <col min="5895" max="5895" width="11.5703125" bestFit="1" customWidth="1"/>
    <col min="5896" max="5898" width="11" customWidth="1"/>
    <col min="5899" max="5899" width="2.85546875" customWidth="1"/>
    <col min="5900" max="5903" width="10" customWidth="1"/>
    <col min="5904" max="5904" width="3.5703125" customWidth="1"/>
    <col min="5907" max="5908" width="8.7109375" customWidth="1"/>
    <col min="6145" max="6145" width="58.85546875" customWidth="1"/>
    <col min="6146" max="6146" width="12.28515625" customWidth="1"/>
    <col min="6147" max="6147" width="11.5703125" bestFit="1" customWidth="1"/>
    <col min="6148" max="6150" width="11.42578125" customWidth="1"/>
    <col min="6151" max="6151" width="11.5703125" bestFit="1" customWidth="1"/>
    <col min="6152" max="6154" width="11" customWidth="1"/>
    <col min="6155" max="6155" width="2.85546875" customWidth="1"/>
    <col min="6156" max="6159" width="10" customWidth="1"/>
    <col min="6160" max="6160" width="3.5703125" customWidth="1"/>
    <col min="6163" max="6164" width="8.7109375" customWidth="1"/>
    <col min="6401" max="6401" width="58.85546875" customWidth="1"/>
    <col min="6402" max="6402" width="12.28515625" customWidth="1"/>
    <col min="6403" max="6403" width="11.5703125" bestFit="1" customWidth="1"/>
    <col min="6404" max="6406" width="11.42578125" customWidth="1"/>
    <col min="6407" max="6407" width="11.5703125" bestFit="1" customWidth="1"/>
    <col min="6408" max="6410" width="11" customWidth="1"/>
    <col min="6411" max="6411" width="2.85546875" customWidth="1"/>
    <col min="6412" max="6415" width="10" customWidth="1"/>
    <col min="6416" max="6416" width="3.5703125" customWidth="1"/>
    <col min="6419" max="6420" width="8.7109375" customWidth="1"/>
    <col min="6657" max="6657" width="58.85546875" customWidth="1"/>
    <col min="6658" max="6658" width="12.28515625" customWidth="1"/>
    <col min="6659" max="6659" width="11.5703125" bestFit="1" customWidth="1"/>
    <col min="6660" max="6662" width="11.42578125" customWidth="1"/>
    <col min="6663" max="6663" width="11.5703125" bestFit="1" customWidth="1"/>
    <col min="6664" max="6666" width="11" customWidth="1"/>
    <col min="6667" max="6667" width="2.85546875" customWidth="1"/>
    <col min="6668" max="6671" width="10" customWidth="1"/>
    <col min="6672" max="6672" width="3.5703125" customWidth="1"/>
    <col min="6675" max="6676" width="8.7109375" customWidth="1"/>
    <col min="6913" max="6913" width="58.85546875" customWidth="1"/>
    <col min="6914" max="6914" width="12.28515625" customWidth="1"/>
    <col min="6915" max="6915" width="11.5703125" bestFit="1" customWidth="1"/>
    <col min="6916" max="6918" width="11.42578125" customWidth="1"/>
    <col min="6919" max="6919" width="11.5703125" bestFit="1" customWidth="1"/>
    <col min="6920" max="6922" width="11" customWidth="1"/>
    <col min="6923" max="6923" width="2.85546875" customWidth="1"/>
    <col min="6924" max="6927" width="10" customWidth="1"/>
    <col min="6928" max="6928" width="3.5703125" customWidth="1"/>
    <col min="6931" max="6932" width="8.7109375" customWidth="1"/>
    <col min="7169" max="7169" width="58.85546875" customWidth="1"/>
    <col min="7170" max="7170" width="12.28515625" customWidth="1"/>
    <col min="7171" max="7171" width="11.5703125" bestFit="1" customWidth="1"/>
    <col min="7172" max="7174" width="11.42578125" customWidth="1"/>
    <col min="7175" max="7175" width="11.5703125" bestFit="1" customWidth="1"/>
    <col min="7176" max="7178" width="11" customWidth="1"/>
    <col min="7179" max="7179" width="2.85546875" customWidth="1"/>
    <col min="7180" max="7183" width="10" customWidth="1"/>
    <col min="7184" max="7184" width="3.5703125" customWidth="1"/>
    <col min="7187" max="7188" width="8.7109375" customWidth="1"/>
    <col min="7425" max="7425" width="58.85546875" customWidth="1"/>
    <col min="7426" max="7426" width="12.28515625" customWidth="1"/>
    <col min="7427" max="7427" width="11.5703125" bestFit="1" customWidth="1"/>
    <col min="7428" max="7430" width="11.42578125" customWidth="1"/>
    <col min="7431" max="7431" width="11.5703125" bestFit="1" customWidth="1"/>
    <col min="7432" max="7434" width="11" customWidth="1"/>
    <col min="7435" max="7435" width="2.85546875" customWidth="1"/>
    <col min="7436" max="7439" width="10" customWidth="1"/>
    <col min="7440" max="7440" width="3.5703125" customWidth="1"/>
    <col min="7443" max="7444" width="8.7109375" customWidth="1"/>
    <col min="7681" max="7681" width="58.85546875" customWidth="1"/>
    <col min="7682" max="7682" width="12.28515625" customWidth="1"/>
    <col min="7683" max="7683" width="11.5703125" bestFit="1" customWidth="1"/>
    <col min="7684" max="7686" width="11.42578125" customWidth="1"/>
    <col min="7687" max="7687" width="11.5703125" bestFit="1" customWidth="1"/>
    <col min="7688" max="7690" width="11" customWidth="1"/>
    <col min="7691" max="7691" width="2.85546875" customWidth="1"/>
    <col min="7692" max="7695" width="10" customWidth="1"/>
    <col min="7696" max="7696" width="3.5703125" customWidth="1"/>
    <col min="7699" max="7700" width="8.7109375" customWidth="1"/>
    <col min="7937" max="7937" width="58.85546875" customWidth="1"/>
    <col min="7938" max="7938" width="12.28515625" customWidth="1"/>
    <col min="7939" max="7939" width="11.5703125" bestFit="1" customWidth="1"/>
    <col min="7940" max="7942" width="11.42578125" customWidth="1"/>
    <col min="7943" max="7943" width="11.5703125" bestFit="1" customWidth="1"/>
    <col min="7944" max="7946" width="11" customWidth="1"/>
    <col min="7947" max="7947" width="2.85546875" customWidth="1"/>
    <col min="7948" max="7951" width="10" customWidth="1"/>
    <col min="7952" max="7952" width="3.5703125" customWidth="1"/>
    <col min="7955" max="7956" width="8.7109375" customWidth="1"/>
    <col min="8193" max="8193" width="58.85546875" customWidth="1"/>
    <col min="8194" max="8194" width="12.28515625" customWidth="1"/>
    <col min="8195" max="8195" width="11.5703125" bestFit="1" customWidth="1"/>
    <col min="8196" max="8198" width="11.42578125" customWidth="1"/>
    <col min="8199" max="8199" width="11.5703125" bestFit="1" customWidth="1"/>
    <col min="8200" max="8202" width="11" customWidth="1"/>
    <col min="8203" max="8203" width="2.85546875" customWidth="1"/>
    <col min="8204" max="8207" width="10" customWidth="1"/>
    <col min="8208" max="8208" width="3.5703125" customWidth="1"/>
    <col min="8211" max="8212" width="8.7109375" customWidth="1"/>
    <col min="8449" max="8449" width="58.85546875" customWidth="1"/>
    <col min="8450" max="8450" width="12.28515625" customWidth="1"/>
    <col min="8451" max="8451" width="11.5703125" bestFit="1" customWidth="1"/>
    <col min="8452" max="8454" width="11.42578125" customWidth="1"/>
    <col min="8455" max="8455" width="11.5703125" bestFit="1" customWidth="1"/>
    <col min="8456" max="8458" width="11" customWidth="1"/>
    <col min="8459" max="8459" width="2.85546875" customWidth="1"/>
    <col min="8460" max="8463" width="10" customWidth="1"/>
    <col min="8464" max="8464" width="3.5703125" customWidth="1"/>
    <col min="8467" max="8468" width="8.7109375" customWidth="1"/>
    <col min="8705" max="8705" width="58.85546875" customWidth="1"/>
    <col min="8706" max="8706" width="12.28515625" customWidth="1"/>
    <col min="8707" max="8707" width="11.5703125" bestFit="1" customWidth="1"/>
    <col min="8708" max="8710" width="11.42578125" customWidth="1"/>
    <col min="8711" max="8711" width="11.5703125" bestFit="1" customWidth="1"/>
    <col min="8712" max="8714" width="11" customWidth="1"/>
    <col min="8715" max="8715" width="2.85546875" customWidth="1"/>
    <col min="8716" max="8719" width="10" customWidth="1"/>
    <col min="8720" max="8720" width="3.5703125" customWidth="1"/>
    <col min="8723" max="8724" width="8.7109375" customWidth="1"/>
    <col min="8961" max="8961" width="58.85546875" customWidth="1"/>
    <col min="8962" max="8962" width="12.28515625" customWidth="1"/>
    <col min="8963" max="8963" width="11.5703125" bestFit="1" customWidth="1"/>
    <col min="8964" max="8966" width="11.42578125" customWidth="1"/>
    <col min="8967" max="8967" width="11.5703125" bestFit="1" customWidth="1"/>
    <col min="8968" max="8970" width="11" customWidth="1"/>
    <col min="8971" max="8971" width="2.85546875" customWidth="1"/>
    <col min="8972" max="8975" width="10" customWidth="1"/>
    <col min="8976" max="8976" width="3.5703125" customWidth="1"/>
    <col min="8979" max="8980" width="8.7109375" customWidth="1"/>
    <col min="9217" max="9217" width="58.85546875" customWidth="1"/>
    <col min="9218" max="9218" width="12.28515625" customWidth="1"/>
    <col min="9219" max="9219" width="11.5703125" bestFit="1" customWidth="1"/>
    <col min="9220" max="9222" width="11.42578125" customWidth="1"/>
    <col min="9223" max="9223" width="11.5703125" bestFit="1" customWidth="1"/>
    <col min="9224" max="9226" width="11" customWidth="1"/>
    <col min="9227" max="9227" width="2.85546875" customWidth="1"/>
    <col min="9228" max="9231" width="10" customWidth="1"/>
    <col min="9232" max="9232" width="3.5703125" customWidth="1"/>
    <col min="9235" max="9236" width="8.7109375" customWidth="1"/>
    <col min="9473" max="9473" width="58.85546875" customWidth="1"/>
    <col min="9474" max="9474" width="12.28515625" customWidth="1"/>
    <col min="9475" max="9475" width="11.5703125" bestFit="1" customWidth="1"/>
    <col min="9476" max="9478" width="11.42578125" customWidth="1"/>
    <col min="9479" max="9479" width="11.5703125" bestFit="1" customWidth="1"/>
    <col min="9480" max="9482" width="11" customWidth="1"/>
    <col min="9483" max="9483" width="2.85546875" customWidth="1"/>
    <col min="9484" max="9487" width="10" customWidth="1"/>
    <col min="9488" max="9488" width="3.5703125" customWidth="1"/>
    <col min="9491" max="9492" width="8.7109375" customWidth="1"/>
    <col min="9729" max="9729" width="58.85546875" customWidth="1"/>
    <col min="9730" max="9730" width="12.28515625" customWidth="1"/>
    <col min="9731" max="9731" width="11.5703125" bestFit="1" customWidth="1"/>
    <col min="9732" max="9734" width="11.42578125" customWidth="1"/>
    <col min="9735" max="9735" width="11.5703125" bestFit="1" customWidth="1"/>
    <col min="9736" max="9738" width="11" customWidth="1"/>
    <col min="9739" max="9739" width="2.85546875" customWidth="1"/>
    <col min="9740" max="9743" width="10" customWidth="1"/>
    <col min="9744" max="9744" width="3.5703125" customWidth="1"/>
    <col min="9747" max="9748" width="8.7109375" customWidth="1"/>
    <col min="9985" max="9985" width="58.85546875" customWidth="1"/>
    <col min="9986" max="9986" width="12.28515625" customWidth="1"/>
    <col min="9987" max="9987" width="11.5703125" bestFit="1" customWidth="1"/>
    <col min="9988" max="9990" width="11.42578125" customWidth="1"/>
    <col min="9991" max="9991" width="11.5703125" bestFit="1" customWidth="1"/>
    <col min="9992" max="9994" width="11" customWidth="1"/>
    <col min="9995" max="9995" width="2.85546875" customWidth="1"/>
    <col min="9996" max="9999" width="10" customWidth="1"/>
    <col min="10000" max="10000" width="3.5703125" customWidth="1"/>
    <col min="10003" max="10004" width="8.7109375" customWidth="1"/>
    <col min="10241" max="10241" width="58.85546875" customWidth="1"/>
    <col min="10242" max="10242" width="12.28515625" customWidth="1"/>
    <col min="10243" max="10243" width="11.5703125" bestFit="1" customWidth="1"/>
    <col min="10244" max="10246" width="11.42578125" customWidth="1"/>
    <col min="10247" max="10247" width="11.5703125" bestFit="1" customWidth="1"/>
    <col min="10248" max="10250" width="11" customWidth="1"/>
    <col min="10251" max="10251" width="2.85546875" customWidth="1"/>
    <col min="10252" max="10255" width="10" customWidth="1"/>
    <col min="10256" max="10256" width="3.5703125" customWidth="1"/>
    <col min="10259" max="10260" width="8.7109375" customWidth="1"/>
    <col min="10497" max="10497" width="58.85546875" customWidth="1"/>
    <col min="10498" max="10498" width="12.28515625" customWidth="1"/>
    <col min="10499" max="10499" width="11.5703125" bestFit="1" customWidth="1"/>
    <col min="10500" max="10502" width="11.42578125" customWidth="1"/>
    <col min="10503" max="10503" width="11.5703125" bestFit="1" customWidth="1"/>
    <col min="10504" max="10506" width="11" customWidth="1"/>
    <col min="10507" max="10507" width="2.85546875" customWidth="1"/>
    <col min="10508" max="10511" width="10" customWidth="1"/>
    <col min="10512" max="10512" width="3.5703125" customWidth="1"/>
    <col min="10515" max="10516" width="8.7109375" customWidth="1"/>
    <col min="10753" max="10753" width="58.85546875" customWidth="1"/>
    <col min="10754" max="10754" width="12.28515625" customWidth="1"/>
    <col min="10755" max="10755" width="11.5703125" bestFit="1" customWidth="1"/>
    <col min="10756" max="10758" width="11.42578125" customWidth="1"/>
    <col min="10759" max="10759" width="11.5703125" bestFit="1" customWidth="1"/>
    <col min="10760" max="10762" width="11" customWidth="1"/>
    <col min="10763" max="10763" width="2.85546875" customWidth="1"/>
    <col min="10764" max="10767" width="10" customWidth="1"/>
    <col min="10768" max="10768" width="3.5703125" customWidth="1"/>
    <col min="10771" max="10772" width="8.7109375" customWidth="1"/>
    <col min="11009" max="11009" width="58.85546875" customWidth="1"/>
    <col min="11010" max="11010" width="12.28515625" customWidth="1"/>
    <col min="11011" max="11011" width="11.5703125" bestFit="1" customWidth="1"/>
    <col min="11012" max="11014" width="11.42578125" customWidth="1"/>
    <col min="11015" max="11015" width="11.5703125" bestFit="1" customWidth="1"/>
    <col min="11016" max="11018" width="11" customWidth="1"/>
    <col min="11019" max="11019" width="2.85546875" customWidth="1"/>
    <col min="11020" max="11023" width="10" customWidth="1"/>
    <col min="11024" max="11024" width="3.5703125" customWidth="1"/>
    <col min="11027" max="11028" width="8.7109375" customWidth="1"/>
    <col min="11265" max="11265" width="58.85546875" customWidth="1"/>
    <col min="11266" max="11266" width="12.28515625" customWidth="1"/>
    <col min="11267" max="11267" width="11.5703125" bestFit="1" customWidth="1"/>
    <col min="11268" max="11270" width="11.42578125" customWidth="1"/>
    <col min="11271" max="11271" width="11.5703125" bestFit="1" customWidth="1"/>
    <col min="11272" max="11274" width="11" customWidth="1"/>
    <col min="11275" max="11275" width="2.85546875" customWidth="1"/>
    <col min="11276" max="11279" width="10" customWidth="1"/>
    <col min="11280" max="11280" width="3.5703125" customWidth="1"/>
    <col min="11283" max="11284" width="8.7109375" customWidth="1"/>
    <col min="11521" max="11521" width="58.85546875" customWidth="1"/>
    <col min="11522" max="11522" width="12.28515625" customWidth="1"/>
    <col min="11523" max="11523" width="11.5703125" bestFit="1" customWidth="1"/>
    <col min="11524" max="11526" width="11.42578125" customWidth="1"/>
    <col min="11527" max="11527" width="11.5703125" bestFit="1" customWidth="1"/>
    <col min="11528" max="11530" width="11" customWidth="1"/>
    <col min="11531" max="11531" width="2.85546875" customWidth="1"/>
    <col min="11532" max="11535" width="10" customWidth="1"/>
    <col min="11536" max="11536" width="3.5703125" customWidth="1"/>
    <col min="11539" max="11540" width="8.7109375" customWidth="1"/>
    <col min="11777" max="11777" width="58.85546875" customWidth="1"/>
    <col min="11778" max="11778" width="12.28515625" customWidth="1"/>
    <col min="11779" max="11779" width="11.5703125" bestFit="1" customWidth="1"/>
    <col min="11780" max="11782" width="11.42578125" customWidth="1"/>
    <col min="11783" max="11783" width="11.5703125" bestFit="1" customWidth="1"/>
    <col min="11784" max="11786" width="11" customWidth="1"/>
    <col min="11787" max="11787" width="2.85546875" customWidth="1"/>
    <col min="11788" max="11791" width="10" customWidth="1"/>
    <col min="11792" max="11792" width="3.5703125" customWidth="1"/>
    <col min="11795" max="11796" width="8.7109375" customWidth="1"/>
    <col min="12033" max="12033" width="58.85546875" customWidth="1"/>
    <col min="12034" max="12034" width="12.28515625" customWidth="1"/>
    <col min="12035" max="12035" width="11.5703125" bestFit="1" customWidth="1"/>
    <col min="12036" max="12038" width="11.42578125" customWidth="1"/>
    <col min="12039" max="12039" width="11.5703125" bestFit="1" customWidth="1"/>
    <col min="12040" max="12042" width="11" customWidth="1"/>
    <col min="12043" max="12043" width="2.85546875" customWidth="1"/>
    <col min="12044" max="12047" width="10" customWidth="1"/>
    <col min="12048" max="12048" width="3.5703125" customWidth="1"/>
    <col min="12051" max="12052" width="8.7109375" customWidth="1"/>
    <col min="12289" max="12289" width="58.85546875" customWidth="1"/>
    <col min="12290" max="12290" width="12.28515625" customWidth="1"/>
    <col min="12291" max="12291" width="11.5703125" bestFit="1" customWidth="1"/>
    <col min="12292" max="12294" width="11.42578125" customWidth="1"/>
    <col min="12295" max="12295" width="11.5703125" bestFit="1" customWidth="1"/>
    <col min="12296" max="12298" width="11" customWidth="1"/>
    <col min="12299" max="12299" width="2.85546875" customWidth="1"/>
    <col min="12300" max="12303" width="10" customWidth="1"/>
    <col min="12304" max="12304" width="3.5703125" customWidth="1"/>
    <col min="12307" max="12308" width="8.7109375" customWidth="1"/>
    <col min="12545" max="12545" width="58.85546875" customWidth="1"/>
    <col min="12546" max="12546" width="12.28515625" customWidth="1"/>
    <col min="12547" max="12547" width="11.5703125" bestFit="1" customWidth="1"/>
    <col min="12548" max="12550" width="11.42578125" customWidth="1"/>
    <col min="12551" max="12551" width="11.5703125" bestFit="1" customWidth="1"/>
    <col min="12552" max="12554" width="11" customWidth="1"/>
    <col min="12555" max="12555" width="2.85546875" customWidth="1"/>
    <col min="12556" max="12559" width="10" customWidth="1"/>
    <col min="12560" max="12560" width="3.5703125" customWidth="1"/>
    <col min="12563" max="12564" width="8.7109375" customWidth="1"/>
    <col min="12801" max="12801" width="58.85546875" customWidth="1"/>
    <col min="12802" max="12802" width="12.28515625" customWidth="1"/>
    <col min="12803" max="12803" width="11.5703125" bestFit="1" customWidth="1"/>
    <col min="12804" max="12806" width="11.42578125" customWidth="1"/>
    <col min="12807" max="12807" width="11.5703125" bestFit="1" customWidth="1"/>
    <col min="12808" max="12810" width="11" customWidth="1"/>
    <col min="12811" max="12811" width="2.85546875" customWidth="1"/>
    <col min="12812" max="12815" width="10" customWidth="1"/>
    <col min="12816" max="12816" width="3.5703125" customWidth="1"/>
    <col min="12819" max="12820" width="8.7109375" customWidth="1"/>
    <col min="13057" max="13057" width="58.85546875" customWidth="1"/>
    <col min="13058" max="13058" width="12.28515625" customWidth="1"/>
    <col min="13059" max="13059" width="11.5703125" bestFit="1" customWidth="1"/>
    <col min="13060" max="13062" width="11.42578125" customWidth="1"/>
    <col min="13063" max="13063" width="11.5703125" bestFit="1" customWidth="1"/>
    <col min="13064" max="13066" width="11" customWidth="1"/>
    <col min="13067" max="13067" width="2.85546875" customWidth="1"/>
    <col min="13068" max="13071" width="10" customWidth="1"/>
    <col min="13072" max="13072" width="3.5703125" customWidth="1"/>
    <col min="13075" max="13076" width="8.7109375" customWidth="1"/>
    <col min="13313" max="13313" width="58.85546875" customWidth="1"/>
    <col min="13314" max="13314" width="12.28515625" customWidth="1"/>
    <col min="13315" max="13315" width="11.5703125" bestFit="1" customWidth="1"/>
    <col min="13316" max="13318" width="11.42578125" customWidth="1"/>
    <col min="13319" max="13319" width="11.5703125" bestFit="1" customWidth="1"/>
    <col min="13320" max="13322" width="11" customWidth="1"/>
    <col min="13323" max="13323" width="2.85546875" customWidth="1"/>
    <col min="13324" max="13327" width="10" customWidth="1"/>
    <col min="13328" max="13328" width="3.5703125" customWidth="1"/>
    <col min="13331" max="13332" width="8.7109375" customWidth="1"/>
    <col min="13569" max="13569" width="58.85546875" customWidth="1"/>
    <col min="13570" max="13570" width="12.28515625" customWidth="1"/>
    <col min="13571" max="13571" width="11.5703125" bestFit="1" customWidth="1"/>
    <col min="13572" max="13574" width="11.42578125" customWidth="1"/>
    <col min="13575" max="13575" width="11.5703125" bestFit="1" customWidth="1"/>
    <col min="13576" max="13578" width="11" customWidth="1"/>
    <col min="13579" max="13579" width="2.85546875" customWidth="1"/>
    <col min="13580" max="13583" width="10" customWidth="1"/>
    <col min="13584" max="13584" width="3.5703125" customWidth="1"/>
    <col min="13587" max="13588" width="8.7109375" customWidth="1"/>
    <col min="13825" max="13825" width="58.85546875" customWidth="1"/>
    <col min="13826" max="13826" width="12.28515625" customWidth="1"/>
    <col min="13827" max="13827" width="11.5703125" bestFit="1" customWidth="1"/>
    <col min="13828" max="13830" width="11.42578125" customWidth="1"/>
    <col min="13831" max="13831" width="11.5703125" bestFit="1" customWidth="1"/>
    <col min="13832" max="13834" width="11" customWidth="1"/>
    <col min="13835" max="13835" width="2.85546875" customWidth="1"/>
    <col min="13836" max="13839" width="10" customWidth="1"/>
    <col min="13840" max="13840" width="3.5703125" customWidth="1"/>
    <col min="13843" max="13844" width="8.7109375" customWidth="1"/>
    <col min="14081" max="14081" width="58.85546875" customWidth="1"/>
    <col min="14082" max="14082" width="12.28515625" customWidth="1"/>
    <col min="14083" max="14083" width="11.5703125" bestFit="1" customWidth="1"/>
    <col min="14084" max="14086" width="11.42578125" customWidth="1"/>
    <col min="14087" max="14087" width="11.5703125" bestFit="1" customWidth="1"/>
    <col min="14088" max="14090" width="11" customWidth="1"/>
    <col min="14091" max="14091" width="2.85546875" customWidth="1"/>
    <col min="14092" max="14095" width="10" customWidth="1"/>
    <col min="14096" max="14096" width="3.5703125" customWidth="1"/>
    <col min="14099" max="14100" width="8.7109375" customWidth="1"/>
    <col min="14337" max="14337" width="58.85546875" customWidth="1"/>
    <col min="14338" max="14338" width="12.28515625" customWidth="1"/>
    <col min="14339" max="14339" width="11.5703125" bestFit="1" customWidth="1"/>
    <col min="14340" max="14342" width="11.42578125" customWidth="1"/>
    <col min="14343" max="14343" width="11.5703125" bestFit="1" customWidth="1"/>
    <col min="14344" max="14346" width="11" customWidth="1"/>
    <col min="14347" max="14347" width="2.85546875" customWidth="1"/>
    <col min="14348" max="14351" width="10" customWidth="1"/>
    <col min="14352" max="14352" width="3.5703125" customWidth="1"/>
    <col min="14355" max="14356" width="8.7109375" customWidth="1"/>
    <col min="14593" max="14593" width="58.85546875" customWidth="1"/>
    <col min="14594" max="14594" width="12.28515625" customWidth="1"/>
    <col min="14595" max="14595" width="11.5703125" bestFit="1" customWidth="1"/>
    <col min="14596" max="14598" width="11.42578125" customWidth="1"/>
    <col min="14599" max="14599" width="11.5703125" bestFit="1" customWidth="1"/>
    <col min="14600" max="14602" width="11" customWidth="1"/>
    <col min="14603" max="14603" width="2.85546875" customWidth="1"/>
    <col min="14604" max="14607" width="10" customWidth="1"/>
    <col min="14608" max="14608" width="3.5703125" customWidth="1"/>
    <col min="14611" max="14612" width="8.7109375" customWidth="1"/>
    <col min="14849" max="14849" width="58.85546875" customWidth="1"/>
    <col min="14850" max="14850" width="12.28515625" customWidth="1"/>
    <col min="14851" max="14851" width="11.5703125" bestFit="1" customWidth="1"/>
    <col min="14852" max="14854" width="11.42578125" customWidth="1"/>
    <col min="14855" max="14855" width="11.5703125" bestFit="1" customWidth="1"/>
    <col min="14856" max="14858" width="11" customWidth="1"/>
    <col min="14859" max="14859" width="2.85546875" customWidth="1"/>
    <col min="14860" max="14863" width="10" customWidth="1"/>
    <col min="14864" max="14864" width="3.5703125" customWidth="1"/>
    <col min="14867" max="14868" width="8.7109375" customWidth="1"/>
    <col min="15105" max="15105" width="58.85546875" customWidth="1"/>
    <col min="15106" max="15106" width="12.28515625" customWidth="1"/>
    <col min="15107" max="15107" width="11.5703125" bestFit="1" customWidth="1"/>
    <col min="15108" max="15110" width="11.42578125" customWidth="1"/>
    <col min="15111" max="15111" width="11.5703125" bestFit="1" customWidth="1"/>
    <col min="15112" max="15114" width="11" customWidth="1"/>
    <col min="15115" max="15115" width="2.85546875" customWidth="1"/>
    <col min="15116" max="15119" width="10" customWidth="1"/>
    <col min="15120" max="15120" width="3.5703125" customWidth="1"/>
    <col min="15123" max="15124" width="8.7109375" customWidth="1"/>
    <col min="15361" max="15361" width="58.85546875" customWidth="1"/>
    <col min="15362" max="15362" width="12.28515625" customWidth="1"/>
    <col min="15363" max="15363" width="11.5703125" bestFit="1" customWidth="1"/>
    <col min="15364" max="15366" width="11.42578125" customWidth="1"/>
    <col min="15367" max="15367" width="11.5703125" bestFit="1" customWidth="1"/>
    <col min="15368" max="15370" width="11" customWidth="1"/>
    <col min="15371" max="15371" width="2.85546875" customWidth="1"/>
    <col min="15372" max="15375" width="10" customWidth="1"/>
    <col min="15376" max="15376" width="3.5703125" customWidth="1"/>
    <col min="15379" max="15380" width="8.7109375" customWidth="1"/>
    <col min="15617" max="15617" width="58.85546875" customWidth="1"/>
    <col min="15618" max="15618" width="12.28515625" customWidth="1"/>
    <col min="15619" max="15619" width="11.5703125" bestFit="1" customWidth="1"/>
    <col min="15620" max="15622" width="11.42578125" customWidth="1"/>
    <col min="15623" max="15623" width="11.5703125" bestFit="1" customWidth="1"/>
    <col min="15624" max="15626" width="11" customWidth="1"/>
    <col min="15627" max="15627" width="2.85546875" customWidth="1"/>
    <col min="15628" max="15631" width="10" customWidth="1"/>
    <col min="15632" max="15632" width="3.5703125" customWidth="1"/>
    <col min="15635" max="15636" width="8.7109375" customWidth="1"/>
    <col min="15873" max="15873" width="58.85546875" customWidth="1"/>
    <col min="15874" max="15874" width="12.28515625" customWidth="1"/>
    <col min="15875" max="15875" width="11.5703125" bestFit="1" customWidth="1"/>
    <col min="15876" max="15878" width="11.42578125" customWidth="1"/>
    <col min="15879" max="15879" width="11.5703125" bestFit="1" customWidth="1"/>
    <col min="15880" max="15882" width="11" customWidth="1"/>
    <col min="15883" max="15883" width="2.85546875" customWidth="1"/>
    <col min="15884" max="15887" width="10" customWidth="1"/>
    <col min="15888" max="15888" width="3.5703125" customWidth="1"/>
    <col min="15891" max="15892" width="8.7109375" customWidth="1"/>
    <col min="16129" max="16129" width="58.85546875" customWidth="1"/>
    <col min="16130" max="16130" width="12.28515625" customWidth="1"/>
    <col min="16131" max="16131" width="11.5703125" bestFit="1" customWidth="1"/>
    <col min="16132" max="16134" width="11.42578125" customWidth="1"/>
    <col min="16135" max="16135" width="11.5703125" bestFit="1" customWidth="1"/>
    <col min="16136" max="16138" width="11" customWidth="1"/>
    <col min="16139" max="16139" width="2.85546875" customWidth="1"/>
    <col min="16140" max="16143" width="10" customWidth="1"/>
    <col min="16144" max="16144" width="3.5703125" customWidth="1"/>
    <col min="16147" max="16148" width="8.7109375" customWidth="1"/>
  </cols>
  <sheetData>
    <row r="1" spans="1:20" x14ac:dyDescent="0.25">
      <c r="A1" s="1" t="s">
        <v>116</v>
      </c>
    </row>
    <row r="2" spans="1:20" ht="12.75" customHeight="1" x14ac:dyDescent="0.25">
      <c r="A2" s="2"/>
      <c r="B2" s="541">
        <v>2016</v>
      </c>
      <c r="C2" s="542"/>
      <c r="D2" s="541">
        <v>2017</v>
      </c>
      <c r="E2" s="543"/>
      <c r="F2" s="543"/>
      <c r="G2" s="543"/>
      <c r="H2" s="537">
        <v>2018</v>
      </c>
      <c r="I2" s="538"/>
      <c r="J2" s="539"/>
      <c r="L2" s="24">
        <v>2017</v>
      </c>
      <c r="M2" s="24">
        <v>2018</v>
      </c>
      <c r="N2" s="539" t="s">
        <v>103</v>
      </c>
      <c r="O2" s="540"/>
      <c r="Q2" s="24">
        <v>2017</v>
      </c>
      <c r="R2" s="24">
        <v>2018</v>
      </c>
      <c r="S2" s="539" t="s">
        <v>103</v>
      </c>
      <c r="T2" s="540"/>
    </row>
    <row r="3" spans="1:20" ht="27" customHeight="1" x14ac:dyDescent="0.25">
      <c r="A3" s="89"/>
      <c r="B3" s="24" t="s">
        <v>98</v>
      </c>
      <c r="C3" s="24" t="s">
        <v>99</v>
      </c>
      <c r="D3" s="24" t="s">
        <v>100</v>
      </c>
      <c r="E3" s="24" t="s">
        <v>101</v>
      </c>
      <c r="F3" s="24" t="s">
        <v>98</v>
      </c>
      <c r="G3" s="24" t="s">
        <v>99</v>
      </c>
      <c r="H3" s="24" t="s">
        <v>100</v>
      </c>
      <c r="I3" s="24" t="s">
        <v>101</v>
      </c>
      <c r="J3" s="24" t="s">
        <v>98</v>
      </c>
      <c r="L3" s="134" t="s">
        <v>104</v>
      </c>
      <c r="M3" s="154" t="s">
        <v>104</v>
      </c>
      <c r="N3" s="82" t="s">
        <v>105</v>
      </c>
      <c r="O3" s="24" t="s">
        <v>106</v>
      </c>
      <c r="Q3" s="30" t="s">
        <v>108</v>
      </c>
      <c r="R3" s="30" t="s">
        <v>108</v>
      </c>
      <c r="S3" s="27" t="s">
        <v>105</v>
      </c>
      <c r="T3" s="27" t="s">
        <v>106</v>
      </c>
    </row>
    <row r="4" spans="1:20" x14ac:dyDescent="0.25">
      <c r="A4" s="130" t="s">
        <v>117</v>
      </c>
      <c r="B4" s="155">
        <v>841</v>
      </c>
      <c r="C4" s="156">
        <v>738</v>
      </c>
      <c r="D4" s="155">
        <v>1068</v>
      </c>
      <c r="E4" s="157">
        <v>1019</v>
      </c>
      <c r="F4" s="157">
        <v>1102</v>
      </c>
      <c r="G4" s="156">
        <v>922</v>
      </c>
      <c r="H4" s="158">
        <v>1179</v>
      </c>
      <c r="I4" s="159">
        <v>1142</v>
      </c>
      <c r="J4" s="160">
        <v>1101</v>
      </c>
      <c r="L4" s="161">
        <f>SUM(E4:F4)</f>
        <v>2121</v>
      </c>
      <c r="M4" s="162">
        <f>SUM(I4:J4)</f>
        <v>2243</v>
      </c>
      <c r="N4" s="162">
        <f>M4-L4</f>
        <v>122</v>
      </c>
      <c r="O4" s="163">
        <f>N4/L4</f>
        <v>5.7520037718057519E-2</v>
      </c>
      <c r="Q4" s="164">
        <f>SUM(C4:F4)</f>
        <v>3927</v>
      </c>
      <c r="R4" s="165">
        <f>SUM(G4:J4)</f>
        <v>4344</v>
      </c>
      <c r="S4" s="165">
        <f>R4-Q4</f>
        <v>417</v>
      </c>
      <c r="T4" s="166">
        <f>S4/Q4</f>
        <v>0.10618792971734148</v>
      </c>
    </row>
    <row r="5" spans="1:20" x14ac:dyDescent="0.25">
      <c r="A5" s="130" t="s">
        <v>52</v>
      </c>
      <c r="B5" s="167">
        <v>424</v>
      </c>
      <c r="C5" s="168">
        <v>355</v>
      </c>
      <c r="D5" s="167">
        <v>488</v>
      </c>
      <c r="E5" s="169">
        <v>509</v>
      </c>
      <c r="F5" s="169">
        <v>539</v>
      </c>
      <c r="G5" s="168">
        <v>472</v>
      </c>
      <c r="H5" s="170">
        <v>507</v>
      </c>
      <c r="I5" s="171">
        <v>623</v>
      </c>
      <c r="J5" s="172">
        <v>561</v>
      </c>
      <c r="L5" s="173">
        <f t="shared" ref="L5:L15" si="0">SUM(E5:F5)</f>
        <v>1048</v>
      </c>
      <c r="M5" s="174">
        <f t="shared" ref="M5:M15" si="1">SUM(I5:J5)</f>
        <v>1184</v>
      </c>
      <c r="N5" s="174">
        <f t="shared" ref="N5:N15" si="2">M5-L5</f>
        <v>136</v>
      </c>
      <c r="O5" s="175">
        <f t="shared" ref="O5:O15" si="3">N5/L5</f>
        <v>0.12977099236641221</v>
      </c>
      <c r="Q5" s="176">
        <f t="shared" ref="Q5:Q13" si="4">SUM(C5:F5)</f>
        <v>1891</v>
      </c>
      <c r="R5" s="177">
        <f t="shared" ref="R5:R13" si="5">SUM(G5:J5)</f>
        <v>2163</v>
      </c>
      <c r="S5" s="177">
        <f t="shared" ref="S5:S13" si="6">R5-Q5</f>
        <v>272</v>
      </c>
      <c r="T5" s="178">
        <f t="shared" ref="T5:T13" si="7">S5/Q5</f>
        <v>0.14383923849814914</v>
      </c>
    </row>
    <row r="6" spans="1:20" x14ac:dyDescent="0.25">
      <c r="A6" s="130" t="s">
        <v>53</v>
      </c>
      <c r="B6" s="167">
        <v>1032</v>
      </c>
      <c r="C6" s="168">
        <v>927</v>
      </c>
      <c r="D6" s="167">
        <v>1232</v>
      </c>
      <c r="E6" s="169">
        <v>1306</v>
      </c>
      <c r="F6" s="169">
        <v>1313</v>
      </c>
      <c r="G6" s="168">
        <v>1234</v>
      </c>
      <c r="H6" s="170">
        <v>1365</v>
      </c>
      <c r="I6" s="171">
        <v>1518</v>
      </c>
      <c r="J6" s="172">
        <v>1477</v>
      </c>
      <c r="L6" s="173">
        <f t="shared" si="0"/>
        <v>2619</v>
      </c>
      <c r="M6" s="174">
        <f t="shared" si="1"/>
        <v>2995</v>
      </c>
      <c r="N6" s="174">
        <f t="shared" si="2"/>
        <v>376</v>
      </c>
      <c r="O6" s="175">
        <f t="shared" si="3"/>
        <v>0.14356624665903017</v>
      </c>
      <c r="Q6" s="176">
        <f t="shared" si="4"/>
        <v>4778</v>
      </c>
      <c r="R6" s="177">
        <f t="shared" si="5"/>
        <v>5594</v>
      </c>
      <c r="S6" s="177">
        <f t="shared" si="6"/>
        <v>816</v>
      </c>
      <c r="T6" s="178">
        <f t="shared" si="7"/>
        <v>0.17078275429049811</v>
      </c>
    </row>
    <row r="7" spans="1:20" ht="26.25" x14ac:dyDescent="0.25">
      <c r="A7" s="130" t="s">
        <v>54</v>
      </c>
      <c r="B7" s="179">
        <v>188</v>
      </c>
      <c r="C7" s="180">
        <v>172</v>
      </c>
      <c r="D7" s="179">
        <v>220</v>
      </c>
      <c r="E7" s="181">
        <v>202</v>
      </c>
      <c r="F7" s="181">
        <v>239</v>
      </c>
      <c r="G7" s="180">
        <v>203</v>
      </c>
      <c r="H7" s="170">
        <v>262</v>
      </c>
      <c r="I7" s="171">
        <v>325</v>
      </c>
      <c r="J7" s="172">
        <v>388</v>
      </c>
      <c r="L7" s="173">
        <f t="shared" si="0"/>
        <v>441</v>
      </c>
      <c r="M7" s="174">
        <f t="shared" si="1"/>
        <v>713</v>
      </c>
      <c r="N7" s="174">
        <f t="shared" si="2"/>
        <v>272</v>
      </c>
      <c r="O7" s="175">
        <f t="shared" si="3"/>
        <v>0.6167800453514739</v>
      </c>
      <c r="Q7" s="176">
        <f t="shared" si="4"/>
        <v>833</v>
      </c>
      <c r="R7" s="177">
        <f t="shared" si="5"/>
        <v>1178</v>
      </c>
      <c r="S7" s="177">
        <f t="shared" si="6"/>
        <v>345</v>
      </c>
      <c r="T7" s="178">
        <f t="shared" si="7"/>
        <v>0.41416566626650658</v>
      </c>
    </row>
    <row r="8" spans="1:20" x14ac:dyDescent="0.25">
      <c r="A8" s="130" t="s">
        <v>55</v>
      </c>
      <c r="B8" s="179">
        <v>1013</v>
      </c>
      <c r="C8" s="180">
        <v>864</v>
      </c>
      <c r="D8" s="179">
        <v>1241</v>
      </c>
      <c r="E8" s="181">
        <v>1237</v>
      </c>
      <c r="F8" s="181">
        <v>1300</v>
      </c>
      <c r="G8" s="180">
        <v>1083</v>
      </c>
      <c r="H8" s="170">
        <v>1324</v>
      </c>
      <c r="I8" s="171">
        <v>1376</v>
      </c>
      <c r="J8" s="172">
        <v>1407</v>
      </c>
      <c r="L8" s="173">
        <f t="shared" si="0"/>
        <v>2537</v>
      </c>
      <c r="M8" s="174">
        <f t="shared" si="1"/>
        <v>2783</v>
      </c>
      <c r="N8" s="174">
        <f t="shared" si="2"/>
        <v>246</v>
      </c>
      <c r="O8" s="175">
        <f t="shared" si="3"/>
        <v>9.6964919195900667E-2</v>
      </c>
      <c r="Q8" s="176">
        <f t="shared" si="4"/>
        <v>4642</v>
      </c>
      <c r="R8" s="177">
        <f t="shared" si="5"/>
        <v>5190</v>
      </c>
      <c r="S8" s="177">
        <f t="shared" si="6"/>
        <v>548</v>
      </c>
      <c r="T8" s="178">
        <f t="shared" si="7"/>
        <v>0.11805256355019388</v>
      </c>
    </row>
    <row r="9" spans="1:20" x14ac:dyDescent="0.25">
      <c r="A9" s="130" t="s">
        <v>56</v>
      </c>
      <c r="B9" s="179">
        <v>417</v>
      </c>
      <c r="C9" s="180">
        <v>378</v>
      </c>
      <c r="D9" s="179">
        <v>440</v>
      </c>
      <c r="E9" s="181">
        <v>495</v>
      </c>
      <c r="F9" s="181">
        <v>488</v>
      </c>
      <c r="G9" s="180">
        <v>448</v>
      </c>
      <c r="H9" s="170">
        <v>516</v>
      </c>
      <c r="I9" s="171">
        <v>605</v>
      </c>
      <c r="J9" s="172">
        <v>559</v>
      </c>
      <c r="L9" s="173">
        <f t="shared" si="0"/>
        <v>983</v>
      </c>
      <c r="M9" s="174">
        <f t="shared" si="1"/>
        <v>1164</v>
      </c>
      <c r="N9" s="174">
        <f t="shared" si="2"/>
        <v>181</v>
      </c>
      <c r="O9" s="175">
        <f t="shared" si="3"/>
        <v>0.18413021363173956</v>
      </c>
      <c r="Q9" s="176">
        <f t="shared" si="4"/>
        <v>1801</v>
      </c>
      <c r="R9" s="177">
        <f t="shared" si="5"/>
        <v>2128</v>
      </c>
      <c r="S9" s="177">
        <f t="shared" si="6"/>
        <v>327</v>
      </c>
      <c r="T9" s="178">
        <f t="shared" si="7"/>
        <v>0.18156579677956691</v>
      </c>
    </row>
    <row r="10" spans="1:20" x14ac:dyDescent="0.25">
      <c r="A10" s="130" t="s">
        <v>57</v>
      </c>
      <c r="B10" s="182">
        <v>729</v>
      </c>
      <c r="C10" s="183">
        <v>695</v>
      </c>
      <c r="D10" s="182">
        <v>818</v>
      </c>
      <c r="E10" s="184">
        <v>799</v>
      </c>
      <c r="F10" s="184">
        <v>827</v>
      </c>
      <c r="G10" s="183">
        <v>744</v>
      </c>
      <c r="H10" s="185">
        <v>847</v>
      </c>
      <c r="I10" s="186">
        <v>793</v>
      </c>
      <c r="J10" s="187">
        <v>755</v>
      </c>
      <c r="L10" s="173">
        <f t="shared" si="0"/>
        <v>1626</v>
      </c>
      <c r="M10" s="174">
        <f t="shared" si="1"/>
        <v>1548</v>
      </c>
      <c r="N10" s="174">
        <f t="shared" si="2"/>
        <v>-78</v>
      </c>
      <c r="O10" s="175">
        <f t="shared" si="3"/>
        <v>-4.797047970479705E-2</v>
      </c>
      <c r="Q10" s="176">
        <f t="shared" si="4"/>
        <v>3139</v>
      </c>
      <c r="R10" s="177">
        <f t="shared" si="5"/>
        <v>3139</v>
      </c>
      <c r="S10" s="177">
        <f t="shared" si="6"/>
        <v>0</v>
      </c>
      <c r="T10" s="178">
        <f t="shared" si="7"/>
        <v>0</v>
      </c>
    </row>
    <row r="11" spans="1:20" x14ac:dyDescent="0.25">
      <c r="A11" s="130" t="s">
        <v>58</v>
      </c>
      <c r="B11" s="179">
        <v>634</v>
      </c>
      <c r="C11" s="180">
        <v>587</v>
      </c>
      <c r="D11" s="179">
        <v>701</v>
      </c>
      <c r="E11" s="181">
        <v>737</v>
      </c>
      <c r="F11" s="181">
        <v>738</v>
      </c>
      <c r="G11" s="180">
        <v>691</v>
      </c>
      <c r="H11" s="185">
        <v>800</v>
      </c>
      <c r="I11" s="171">
        <v>805</v>
      </c>
      <c r="J11" s="172">
        <v>771</v>
      </c>
      <c r="L11" s="173">
        <f t="shared" si="0"/>
        <v>1475</v>
      </c>
      <c r="M11" s="174">
        <f t="shared" si="1"/>
        <v>1576</v>
      </c>
      <c r="N11" s="174">
        <f t="shared" si="2"/>
        <v>101</v>
      </c>
      <c r="O11" s="175">
        <f t="shared" si="3"/>
        <v>6.8474576271186444E-2</v>
      </c>
      <c r="Q11" s="176">
        <f t="shared" si="4"/>
        <v>2763</v>
      </c>
      <c r="R11" s="177">
        <f t="shared" si="5"/>
        <v>3067</v>
      </c>
      <c r="S11" s="177">
        <f t="shared" si="6"/>
        <v>304</v>
      </c>
      <c r="T11" s="178">
        <f t="shared" si="7"/>
        <v>0.1100253347810351</v>
      </c>
    </row>
    <row r="12" spans="1:20" ht="38.25" x14ac:dyDescent="0.25">
      <c r="A12" s="151" t="s">
        <v>118</v>
      </c>
      <c r="B12" s="188">
        <v>2320</v>
      </c>
      <c r="C12" s="189">
        <v>2045</v>
      </c>
      <c r="D12" s="188">
        <v>2755</v>
      </c>
      <c r="E12" s="190">
        <v>2434</v>
      </c>
      <c r="F12" s="190">
        <v>2600</v>
      </c>
      <c r="G12" s="189">
        <v>2206</v>
      </c>
      <c r="H12" s="191">
        <v>2613</v>
      </c>
      <c r="I12" s="192">
        <v>2781</v>
      </c>
      <c r="J12" s="193">
        <v>2583</v>
      </c>
      <c r="L12" s="173">
        <f t="shared" si="0"/>
        <v>5034</v>
      </c>
      <c r="M12" s="174">
        <f t="shared" si="1"/>
        <v>5364</v>
      </c>
      <c r="N12" s="174">
        <f t="shared" si="2"/>
        <v>330</v>
      </c>
      <c r="O12" s="175">
        <f t="shared" si="3"/>
        <v>6.5554231227651971E-2</v>
      </c>
      <c r="Q12" s="176">
        <f t="shared" si="4"/>
        <v>9834</v>
      </c>
      <c r="R12" s="177">
        <f t="shared" si="5"/>
        <v>10183</v>
      </c>
      <c r="S12" s="177">
        <f t="shared" si="6"/>
        <v>349</v>
      </c>
      <c r="T12" s="178">
        <f t="shared" si="7"/>
        <v>3.5489119381736829E-2</v>
      </c>
    </row>
    <row r="13" spans="1:20" x14ac:dyDescent="0.25">
      <c r="A13" s="130" t="s">
        <v>59</v>
      </c>
      <c r="B13" s="188">
        <v>112</v>
      </c>
      <c r="C13" s="189">
        <v>106</v>
      </c>
      <c r="D13" s="188">
        <v>100</v>
      </c>
      <c r="E13" s="190">
        <v>97</v>
      </c>
      <c r="F13" s="190">
        <v>82</v>
      </c>
      <c r="G13" s="189">
        <v>57</v>
      </c>
      <c r="H13" s="191">
        <v>80</v>
      </c>
      <c r="I13" s="192">
        <v>86</v>
      </c>
      <c r="J13" s="193">
        <v>63</v>
      </c>
      <c r="L13" s="173">
        <f t="shared" si="0"/>
        <v>179</v>
      </c>
      <c r="M13" s="174">
        <f t="shared" si="1"/>
        <v>149</v>
      </c>
      <c r="N13" s="174">
        <f t="shared" si="2"/>
        <v>-30</v>
      </c>
      <c r="O13" s="175">
        <f t="shared" si="3"/>
        <v>-0.16759776536312848</v>
      </c>
      <c r="Q13" s="176">
        <f t="shared" si="4"/>
        <v>385</v>
      </c>
      <c r="R13" s="177">
        <f t="shared" si="5"/>
        <v>286</v>
      </c>
      <c r="S13" s="177">
        <f t="shared" si="6"/>
        <v>-99</v>
      </c>
      <c r="T13" s="178">
        <f t="shared" si="7"/>
        <v>-0.25714285714285712</v>
      </c>
    </row>
    <row r="14" spans="1:20" x14ac:dyDescent="0.25">
      <c r="A14" s="152" t="s">
        <v>60</v>
      </c>
      <c r="B14" s="155">
        <v>5218</v>
      </c>
      <c r="C14" s="157">
        <v>4628</v>
      </c>
      <c r="D14" s="155">
        <v>6278</v>
      </c>
      <c r="E14" s="157">
        <v>5848</v>
      </c>
      <c r="F14" s="157">
        <v>6026</v>
      </c>
      <c r="G14" s="157">
        <v>5228</v>
      </c>
      <c r="H14" s="158">
        <v>6212</v>
      </c>
      <c r="I14" s="159">
        <v>6364</v>
      </c>
      <c r="J14" s="160">
        <v>5942</v>
      </c>
      <c r="L14" s="161">
        <f t="shared" si="0"/>
        <v>11874</v>
      </c>
      <c r="M14" s="162">
        <f t="shared" si="1"/>
        <v>12306</v>
      </c>
      <c r="N14" s="162">
        <f t="shared" si="2"/>
        <v>432</v>
      </c>
      <c r="O14" s="163">
        <f t="shared" si="3"/>
        <v>3.6382011116725621E-2</v>
      </c>
      <c r="Q14" s="164">
        <f>SUM(C14:F14)</f>
        <v>22780</v>
      </c>
      <c r="R14" s="165">
        <f>SUM(G14:J14)</f>
        <v>23746</v>
      </c>
      <c r="S14" s="165">
        <f>R14-Q14</f>
        <v>966</v>
      </c>
      <c r="T14" s="166">
        <f>S14/Q14</f>
        <v>4.2405618964003515E-2</v>
      </c>
    </row>
    <row r="15" spans="1:20" x14ac:dyDescent="0.25">
      <c r="A15" s="130" t="s">
        <v>119</v>
      </c>
      <c r="B15" s="194">
        <v>8690</v>
      </c>
      <c r="C15" s="195">
        <v>7558</v>
      </c>
      <c r="D15" s="194">
        <v>9618</v>
      </c>
      <c r="E15" s="195">
        <v>9024</v>
      </c>
      <c r="F15" s="195">
        <v>9178</v>
      </c>
      <c r="G15" s="195">
        <v>7953</v>
      </c>
      <c r="H15" s="196">
        <v>9399</v>
      </c>
      <c r="I15" s="197">
        <v>9502</v>
      </c>
      <c r="J15" s="198">
        <v>8984</v>
      </c>
      <c r="L15" s="199">
        <f t="shared" si="0"/>
        <v>18202</v>
      </c>
      <c r="M15" s="200">
        <f t="shared" si="1"/>
        <v>18486</v>
      </c>
      <c r="N15" s="200">
        <f t="shared" si="2"/>
        <v>284</v>
      </c>
      <c r="O15" s="201">
        <f t="shared" si="3"/>
        <v>1.560268102406329E-2</v>
      </c>
      <c r="Q15" s="202">
        <f>SUM(C15:F15)</f>
        <v>35378</v>
      </c>
      <c r="R15" s="203">
        <f>SUM(G15:J15)</f>
        <v>35838</v>
      </c>
      <c r="S15" s="203">
        <f>R15-Q15</f>
        <v>460</v>
      </c>
      <c r="T15" s="204">
        <f>S15/Q15</f>
        <v>1.3002430889253208E-2</v>
      </c>
    </row>
    <row r="16" spans="1:20" x14ac:dyDescent="0.25">
      <c r="A16" s="153" t="s">
        <v>120</v>
      </c>
      <c r="B16" s="205">
        <f>B14/B15</f>
        <v>0.60046029919447641</v>
      </c>
      <c r="C16" s="206">
        <f t="shared" ref="C16:J16" si="8">C14/C15</f>
        <v>0.61233130457793072</v>
      </c>
      <c r="D16" s="205">
        <f t="shared" si="8"/>
        <v>0.65273445622790605</v>
      </c>
      <c r="E16" s="206">
        <f t="shared" si="8"/>
        <v>0.64804964539007093</v>
      </c>
      <c r="F16" s="206">
        <f t="shared" si="8"/>
        <v>0.65657005883634778</v>
      </c>
      <c r="G16" s="206">
        <f t="shared" si="8"/>
        <v>0.65736200176034199</v>
      </c>
      <c r="H16" s="205">
        <f t="shared" si="8"/>
        <v>0.66092137461432066</v>
      </c>
      <c r="I16" s="206">
        <f t="shared" si="8"/>
        <v>0.66975373605556721</v>
      </c>
      <c r="J16" s="207">
        <f t="shared" si="8"/>
        <v>0.66139804096170973</v>
      </c>
      <c r="L16" s="208">
        <f>SUM(E16:F16)/2</f>
        <v>0.65230985211320935</v>
      </c>
      <c r="M16" s="208">
        <f>(SUM(I16:J16))/2</f>
        <v>0.66557588850863847</v>
      </c>
      <c r="N16" s="208"/>
      <c r="O16" s="208"/>
      <c r="Q16" s="209">
        <f>SUM(C16:F16)/4</f>
        <v>0.6424213662580639</v>
      </c>
      <c r="R16" s="210">
        <f>SUM(G16:J16)/4</f>
        <v>0.66235878834798489</v>
      </c>
      <c r="S16" s="211"/>
      <c r="T16" s="212">
        <v>0.06</v>
      </c>
    </row>
    <row r="17" spans="1:18" x14ac:dyDescent="0.25">
      <c r="C17" s="21"/>
      <c r="G17" s="21"/>
    </row>
    <row r="18" spans="1:18" x14ac:dyDescent="0.25">
      <c r="A18" s="1" t="s">
        <v>121</v>
      </c>
    </row>
    <row r="19" spans="1:18" x14ac:dyDescent="0.25">
      <c r="A19" s="1"/>
    </row>
    <row r="20" spans="1:18" x14ac:dyDescent="0.25">
      <c r="A20" s="88"/>
      <c r="B20" s="541">
        <v>2016</v>
      </c>
      <c r="C20" s="542"/>
      <c r="D20" s="541">
        <v>2017</v>
      </c>
      <c r="E20" s="543"/>
      <c r="F20" s="543"/>
      <c r="G20" s="543"/>
      <c r="H20" s="537">
        <v>2018</v>
      </c>
      <c r="I20" s="538"/>
      <c r="J20" s="539"/>
      <c r="L20" s="24">
        <v>2017</v>
      </c>
      <c r="M20" s="24">
        <v>2018</v>
      </c>
      <c r="Q20" s="24">
        <v>2017</v>
      </c>
      <c r="R20" s="24">
        <v>2018</v>
      </c>
    </row>
    <row r="21" spans="1:18" ht="25.5" x14ac:dyDescent="0.25">
      <c r="A21" s="89"/>
      <c r="B21" s="24" t="s">
        <v>98</v>
      </c>
      <c r="C21" s="24" t="s">
        <v>99</v>
      </c>
      <c r="D21" s="24" t="s">
        <v>100</v>
      </c>
      <c r="E21" s="24" t="s">
        <v>101</v>
      </c>
      <c r="F21" s="24" t="s">
        <v>98</v>
      </c>
      <c r="G21" s="24" t="s">
        <v>99</v>
      </c>
      <c r="H21" s="24" t="s">
        <v>100</v>
      </c>
      <c r="I21" s="24" t="s">
        <v>101</v>
      </c>
      <c r="J21" s="24" t="s">
        <v>98</v>
      </c>
      <c r="L21" s="134" t="s">
        <v>104</v>
      </c>
      <c r="M21" s="154" t="s">
        <v>104</v>
      </c>
      <c r="Q21" s="134" t="s">
        <v>108</v>
      </c>
      <c r="R21" s="154" t="s">
        <v>108</v>
      </c>
    </row>
    <row r="22" spans="1:18" x14ac:dyDescent="0.25">
      <c r="A22" s="152" t="s">
        <v>117</v>
      </c>
      <c r="B22" s="213">
        <f t="shared" ref="B22:B31" si="9">B4/B$14</f>
        <v>0.16117286316596396</v>
      </c>
      <c r="C22" s="214">
        <f t="shared" ref="C22:I22" si="10">C4/C$14</f>
        <v>0.15946413137424373</v>
      </c>
      <c r="D22" s="214">
        <f t="shared" si="10"/>
        <v>0.17011787193373687</v>
      </c>
      <c r="E22" s="214">
        <f t="shared" si="10"/>
        <v>0.17424760601915185</v>
      </c>
      <c r="F22" s="214">
        <f t="shared" si="10"/>
        <v>0.1828742117490873</v>
      </c>
      <c r="G22" s="214">
        <f t="shared" si="10"/>
        <v>0.17635807192042846</v>
      </c>
      <c r="H22" s="214">
        <f t="shared" si="10"/>
        <v>0.18979394719896975</v>
      </c>
      <c r="I22" s="214">
        <f t="shared" si="10"/>
        <v>0.17944688874921433</v>
      </c>
      <c r="J22" s="215">
        <f t="shared" ref="J22:J31" si="11">J4/J$14</f>
        <v>0.18529114776169639</v>
      </c>
      <c r="L22" s="45">
        <f>(SUM(E22:F22))/2</f>
        <v>0.17856090888411957</v>
      </c>
      <c r="M22" s="45">
        <f>(SUM(I22:J22))/2</f>
        <v>0.18236901825545537</v>
      </c>
      <c r="Q22" s="45">
        <f>SUM(C22:F22)/4</f>
        <v>0.17167595526905494</v>
      </c>
      <c r="R22" s="45">
        <f>SUM(G22:J22)/4</f>
        <v>0.18272251390757724</v>
      </c>
    </row>
    <row r="23" spans="1:18" x14ac:dyDescent="0.25">
      <c r="A23" s="130" t="s">
        <v>52</v>
      </c>
      <c r="B23" s="216">
        <f t="shared" si="9"/>
        <v>8.1257186661556152E-2</v>
      </c>
      <c r="C23" s="48">
        <f t="shared" ref="C23:I31" si="12">C5/C$14</f>
        <v>7.6707000864304237E-2</v>
      </c>
      <c r="D23" s="48">
        <f t="shared" si="12"/>
        <v>7.7731761707550182E-2</v>
      </c>
      <c r="E23" s="48">
        <f t="shared" si="12"/>
        <v>8.7038303693570448E-2</v>
      </c>
      <c r="F23" s="48">
        <f t="shared" si="12"/>
        <v>8.9445735147693328E-2</v>
      </c>
      <c r="G23" s="48">
        <f t="shared" si="12"/>
        <v>9.0283091048201994E-2</v>
      </c>
      <c r="H23" s="48">
        <f t="shared" si="12"/>
        <v>8.1616226658081131E-2</v>
      </c>
      <c r="I23" s="48">
        <f t="shared" si="12"/>
        <v>9.7894406033940923E-2</v>
      </c>
      <c r="J23" s="217">
        <f t="shared" si="11"/>
        <v>9.4412655671491083E-2</v>
      </c>
      <c r="L23" s="45">
        <f t="shared" ref="L23:L31" si="13">(SUM(E23:F23))/2</f>
        <v>8.8242019420631895E-2</v>
      </c>
      <c r="M23" s="45">
        <f t="shared" ref="M23:M31" si="14">(SUM(I23:J23))/2</f>
        <v>9.6153530852715996E-2</v>
      </c>
      <c r="Q23" s="45">
        <f t="shared" ref="Q23:Q31" si="15">SUM(C23:F23)/4</f>
        <v>8.2730700353279549E-2</v>
      </c>
      <c r="R23" s="45">
        <f t="shared" ref="R23:R31" si="16">SUM(G23:J23)/4</f>
        <v>9.1051594852928783E-2</v>
      </c>
    </row>
    <row r="24" spans="1:18" x14ac:dyDescent="0.25">
      <c r="A24" s="130" t="s">
        <v>53</v>
      </c>
      <c r="B24" s="216">
        <f t="shared" si="9"/>
        <v>0.19777692602529706</v>
      </c>
      <c r="C24" s="48">
        <f t="shared" si="12"/>
        <v>0.20030250648228176</v>
      </c>
      <c r="D24" s="48">
        <f t="shared" si="12"/>
        <v>0.19624084103217584</v>
      </c>
      <c r="E24" s="48">
        <f t="shared" si="12"/>
        <v>0.22332421340629274</v>
      </c>
      <c r="F24" s="48">
        <f t="shared" si="12"/>
        <v>0.21788914702953865</v>
      </c>
      <c r="G24" s="48">
        <f t="shared" si="12"/>
        <v>0.23603672532517214</v>
      </c>
      <c r="H24" s="48">
        <f t="shared" si="12"/>
        <v>0.21973599484867998</v>
      </c>
      <c r="I24" s="48">
        <f t="shared" si="12"/>
        <v>0.23852922690131992</v>
      </c>
      <c r="J24" s="217">
        <f t="shared" si="11"/>
        <v>0.24856950521709861</v>
      </c>
      <c r="L24" s="45">
        <f t="shared" si="13"/>
        <v>0.22060668021791568</v>
      </c>
      <c r="M24" s="45">
        <f t="shared" si="14"/>
        <v>0.24354936605920927</v>
      </c>
      <c r="Q24" s="45">
        <f t="shared" si="15"/>
        <v>0.20943917698757225</v>
      </c>
      <c r="R24" s="45">
        <f t="shared" si="16"/>
        <v>0.23571786307306766</v>
      </c>
    </row>
    <row r="25" spans="1:18" ht="26.25" x14ac:dyDescent="0.25">
      <c r="A25" s="130" t="s">
        <v>54</v>
      </c>
      <c r="B25" s="216">
        <f t="shared" si="9"/>
        <v>3.6029129934840934E-2</v>
      </c>
      <c r="C25" s="48">
        <f t="shared" si="12"/>
        <v>3.7165082108902334E-2</v>
      </c>
      <c r="D25" s="48">
        <f t="shared" si="12"/>
        <v>3.5043007327174261E-2</v>
      </c>
      <c r="E25" s="48">
        <f t="shared" si="12"/>
        <v>3.4541723666210673E-2</v>
      </c>
      <c r="F25" s="48">
        <f t="shared" si="12"/>
        <v>3.9661466976435446E-2</v>
      </c>
      <c r="G25" s="48">
        <f t="shared" si="12"/>
        <v>3.8829380260137721E-2</v>
      </c>
      <c r="H25" s="48">
        <f t="shared" si="12"/>
        <v>4.2176432710882165E-2</v>
      </c>
      <c r="I25" s="48">
        <f t="shared" si="12"/>
        <v>5.106851037083595E-2</v>
      </c>
      <c r="J25" s="217">
        <f t="shared" si="11"/>
        <v>6.529787950185123E-2</v>
      </c>
      <c r="L25" s="45">
        <f t="shared" si="13"/>
        <v>3.710159532132306E-2</v>
      </c>
      <c r="M25" s="45">
        <f t="shared" si="14"/>
        <v>5.8183194936343594E-2</v>
      </c>
      <c r="N25" s="81"/>
      <c r="Q25" s="45">
        <f t="shared" si="15"/>
        <v>3.6602820019680675E-2</v>
      </c>
      <c r="R25" s="45">
        <f t="shared" si="16"/>
        <v>4.9343050710926768E-2</v>
      </c>
    </row>
    <row r="26" spans="1:18" x14ac:dyDescent="0.25">
      <c r="A26" s="130" t="s">
        <v>55</v>
      </c>
      <c r="B26" s="216">
        <f t="shared" si="9"/>
        <v>0.19413568417018015</v>
      </c>
      <c r="C26" s="48">
        <f t="shared" si="12"/>
        <v>0.18668971477960242</v>
      </c>
      <c r="D26" s="48">
        <f t="shared" si="12"/>
        <v>0.19767441860465115</v>
      </c>
      <c r="E26" s="48">
        <f t="shared" si="12"/>
        <v>0.21152530779753762</v>
      </c>
      <c r="F26" s="48">
        <f t="shared" si="12"/>
        <v>0.21573182874211749</v>
      </c>
      <c r="G26" s="48">
        <f t="shared" si="12"/>
        <v>0.20715378729915837</v>
      </c>
      <c r="H26" s="48">
        <f t="shared" si="12"/>
        <v>0.21313586606567933</v>
      </c>
      <c r="I26" s="48">
        <f t="shared" si="12"/>
        <v>0.21621621621621623</v>
      </c>
      <c r="J26" s="217">
        <f t="shared" si="11"/>
        <v>0.23678895994614607</v>
      </c>
      <c r="L26" s="45">
        <f t="shared" si="13"/>
        <v>0.21362856826982757</v>
      </c>
      <c r="M26" s="45">
        <f t="shared" si="14"/>
        <v>0.22650258808118115</v>
      </c>
      <c r="Q26" s="45">
        <f t="shared" si="15"/>
        <v>0.20290531748097718</v>
      </c>
      <c r="R26" s="45">
        <f t="shared" si="16"/>
        <v>0.21832370738180001</v>
      </c>
    </row>
    <row r="27" spans="1:18" x14ac:dyDescent="0.25">
      <c r="A27" s="130" t="s">
        <v>56</v>
      </c>
      <c r="B27" s="216">
        <f t="shared" si="9"/>
        <v>7.9915676504407826E-2</v>
      </c>
      <c r="C27" s="48">
        <f t="shared" si="12"/>
        <v>8.1676750216076052E-2</v>
      </c>
      <c r="D27" s="48">
        <f t="shared" si="12"/>
        <v>7.0086014654348522E-2</v>
      </c>
      <c r="E27" s="48">
        <f t="shared" si="12"/>
        <v>8.464432284541723E-2</v>
      </c>
      <c r="F27" s="48">
        <f t="shared" si="12"/>
        <v>8.0982409558579493E-2</v>
      </c>
      <c r="G27" s="48">
        <f t="shared" si="12"/>
        <v>8.5692425401683245E-2</v>
      </c>
      <c r="H27" s="48">
        <f t="shared" si="12"/>
        <v>8.3065035415325172E-2</v>
      </c>
      <c r="I27" s="48">
        <f t="shared" si="12"/>
        <v>9.506599622878692E-2</v>
      </c>
      <c r="J27" s="217">
        <f t="shared" si="11"/>
        <v>9.4076068663749582E-2</v>
      </c>
      <c r="L27" s="45">
        <f t="shared" si="13"/>
        <v>8.2813366201998362E-2</v>
      </c>
      <c r="M27" s="45">
        <f t="shared" si="14"/>
        <v>9.4571032446268244E-2</v>
      </c>
      <c r="Q27" s="45">
        <f t="shared" si="15"/>
        <v>7.9347374318605321E-2</v>
      </c>
      <c r="R27" s="45">
        <f t="shared" si="16"/>
        <v>8.947488142738623E-2</v>
      </c>
    </row>
    <row r="28" spans="1:18" x14ac:dyDescent="0.25">
      <c r="A28" s="130" t="s">
        <v>57</v>
      </c>
      <c r="B28" s="216">
        <f t="shared" si="9"/>
        <v>0.13970870065159066</v>
      </c>
      <c r="C28" s="48">
        <f t="shared" si="12"/>
        <v>0.15017286084701814</v>
      </c>
      <c r="D28" s="48">
        <f t="shared" si="12"/>
        <v>0.13029627269831157</v>
      </c>
      <c r="E28" s="48">
        <f t="shared" si="12"/>
        <v>0.13662790697674418</v>
      </c>
      <c r="F28" s="48">
        <f t="shared" si="12"/>
        <v>0.1372386325921009</v>
      </c>
      <c r="G28" s="48">
        <f t="shared" si="12"/>
        <v>0.14231063504208111</v>
      </c>
      <c r="H28" s="48">
        <f t="shared" si="12"/>
        <v>0.13634900193174501</v>
      </c>
      <c r="I28" s="48">
        <f t="shared" si="12"/>
        <v>0.12460716530483973</v>
      </c>
      <c r="J28" s="217">
        <f t="shared" si="11"/>
        <v>0.12706159542241668</v>
      </c>
      <c r="L28" s="45">
        <f t="shared" si="13"/>
        <v>0.13693326978442255</v>
      </c>
      <c r="M28" s="45">
        <f t="shared" si="14"/>
        <v>0.12583438036362821</v>
      </c>
      <c r="Q28" s="45">
        <f t="shared" si="15"/>
        <v>0.13858391827854369</v>
      </c>
      <c r="R28" s="45">
        <f t="shared" si="16"/>
        <v>0.13258209942527063</v>
      </c>
    </row>
    <row r="29" spans="1:18" x14ac:dyDescent="0.25">
      <c r="A29" s="130" t="s">
        <v>58</v>
      </c>
      <c r="B29" s="216">
        <f t="shared" si="9"/>
        <v>0.12150249137600613</v>
      </c>
      <c r="C29" s="48">
        <f t="shared" si="12"/>
        <v>0.12683664649956786</v>
      </c>
      <c r="D29" s="48">
        <f t="shared" si="12"/>
        <v>0.11165976425613253</v>
      </c>
      <c r="E29" s="48">
        <f t="shared" si="12"/>
        <v>0.12602599179206567</v>
      </c>
      <c r="F29" s="48">
        <f t="shared" si="12"/>
        <v>0.12246929970129439</v>
      </c>
      <c r="G29" s="48">
        <f t="shared" si="12"/>
        <v>0.13217291507268553</v>
      </c>
      <c r="H29" s="48">
        <f t="shared" si="12"/>
        <v>0.12878300064391501</v>
      </c>
      <c r="I29" s="48">
        <f t="shared" si="12"/>
        <v>0.12649277184160906</v>
      </c>
      <c r="J29" s="217">
        <f t="shared" si="11"/>
        <v>0.12975429148434869</v>
      </c>
      <c r="L29" s="45">
        <f t="shared" si="13"/>
        <v>0.12424764574668003</v>
      </c>
      <c r="M29" s="45">
        <f t="shared" si="14"/>
        <v>0.12812353166297888</v>
      </c>
      <c r="Q29" s="45">
        <f t="shared" si="15"/>
        <v>0.1217479255622651</v>
      </c>
      <c r="R29" s="45">
        <f t="shared" si="16"/>
        <v>0.12930074476063957</v>
      </c>
    </row>
    <row r="30" spans="1:18" ht="39" x14ac:dyDescent="0.25">
      <c r="A30" s="130" t="s">
        <v>118</v>
      </c>
      <c r="B30" s="216">
        <f t="shared" si="9"/>
        <v>0.44461479494059025</v>
      </c>
      <c r="C30" s="48">
        <f t="shared" si="12"/>
        <v>0.44187554019014691</v>
      </c>
      <c r="D30" s="48">
        <f t="shared" si="12"/>
        <v>0.43883402357438672</v>
      </c>
      <c r="E30" s="48">
        <f t="shared" si="12"/>
        <v>0.41621067031463749</v>
      </c>
      <c r="F30" s="48">
        <f t="shared" si="12"/>
        <v>0.43146365748423499</v>
      </c>
      <c r="G30" s="48">
        <f t="shared" si="12"/>
        <v>0.42195868400918135</v>
      </c>
      <c r="H30" s="48">
        <f t="shared" si="12"/>
        <v>0.42063747585318739</v>
      </c>
      <c r="I30" s="48">
        <f t="shared" si="12"/>
        <v>0.43698931489629161</v>
      </c>
      <c r="J30" s="217">
        <f t="shared" si="11"/>
        <v>0.43470212049814877</v>
      </c>
      <c r="L30" s="45">
        <f t="shared" si="13"/>
        <v>0.42383716389943626</v>
      </c>
      <c r="M30" s="45">
        <f t="shared" si="14"/>
        <v>0.43584571769722019</v>
      </c>
      <c r="Q30" s="45">
        <f t="shared" si="15"/>
        <v>0.43209597289085155</v>
      </c>
      <c r="R30" s="45">
        <f t="shared" si="16"/>
        <v>0.42857189881420227</v>
      </c>
    </row>
    <row r="31" spans="1:18" x14ac:dyDescent="0.25">
      <c r="A31" s="153" t="s">
        <v>59</v>
      </c>
      <c r="B31" s="218">
        <f t="shared" si="9"/>
        <v>2.1464162514373324E-2</v>
      </c>
      <c r="C31" s="219">
        <f t="shared" si="12"/>
        <v>2.2904062229904928E-2</v>
      </c>
      <c r="D31" s="219">
        <f t="shared" si="12"/>
        <v>1.5928639694170119E-2</v>
      </c>
      <c r="E31" s="219">
        <f t="shared" si="12"/>
        <v>1.6586867305061561E-2</v>
      </c>
      <c r="F31" s="219">
        <f t="shared" si="12"/>
        <v>1.3607699966810488E-2</v>
      </c>
      <c r="G31" s="219">
        <f t="shared" si="12"/>
        <v>1.090283091048202E-2</v>
      </c>
      <c r="H31" s="219">
        <f t="shared" si="12"/>
        <v>1.28783000643915E-2</v>
      </c>
      <c r="I31" s="219">
        <f t="shared" si="12"/>
        <v>1.3513513513513514E-2</v>
      </c>
      <c r="J31" s="220">
        <f t="shared" si="11"/>
        <v>1.0602490743857287E-2</v>
      </c>
      <c r="L31" s="75">
        <f t="shared" si="13"/>
        <v>1.5097283635936026E-2</v>
      </c>
      <c r="M31" s="75">
        <f t="shared" si="14"/>
        <v>1.2058002128685401E-2</v>
      </c>
      <c r="Q31" s="75">
        <f t="shared" si="15"/>
        <v>1.7256817298986777E-2</v>
      </c>
      <c r="R31" s="75">
        <f t="shared" si="16"/>
        <v>1.197428380806108E-2</v>
      </c>
    </row>
  </sheetData>
  <mergeCells count="8">
    <mergeCell ref="N2:O2"/>
    <mergeCell ref="S2:T2"/>
    <mergeCell ref="B20:C20"/>
    <mergeCell ref="D20:G20"/>
    <mergeCell ref="H20:J20"/>
    <mergeCell ref="B2:C2"/>
    <mergeCell ref="D2:G2"/>
    <mergeCell ref="H2:J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13" workbookViewId="0"/>
  </sheetViews>
  <sheetFormatPr defaultRowHeight="15" x14ac:dyDescent="0.25"/>
  <cols>
    <col min="1" max="1" width="23.85546875" customWidth="1"/>
    <col min="14" max="14" width="2.28515625" customWidth="1"/>
    <col min="15" max="16" width="10.5703125" customWidth="1"/>
    <col min="17" max="17" width="12" customWidth="1"/>
    <col min="257" max="257" width="23.85546875" customWidth="1"/>
    <col min="270" max="270" width="2.28515625" customWidth="1"/>
    <col min="271" max="272" width="10.5703125" customWidth="1"/>
    <col min="273" max="273" width="12" customWidth="1"/>
    <col min="513" max="513" width="23.85546875" customWidth="1"/>
    <col min="526" max="526" width="2.28515625" customWidth="1"/>
    <col min="527" max="528" width="10.5703125" customWidth="1"/>
    <col min="529" max="529" width="12" customWidth="1"/>
    <col min="769" max="769" width="23.85546875" customWidth="1"/>
    <col min="782" max="782" width="2.28515625" customWidth="1"/>
    <col min="783" max="784" width="10.5703125" customWidth="1"/>
    <col min="785" max="785" width="12" customWidth="1"/>
    <col min="1025" max="1025" width="23.85546875" customWidth="1"/>
    <col min="1038" max="1038" width="2.28515625" customWidth="1"/>
    <col min="1039" max="1040" width="10.5703125" customWidth="1"/>
    <col min="1041" max="1041" width="12" customWidth="1"/>
    <col min="1281" max="1281" width="23.85546875" customWidth="1"/>
    <col min="1294" max="1294" width="2.28515625" customWidth="1"/>
    <col min="1295" max="1296" width="10.5703125" customWidth="1"/>
    <col min="1297" max="1297" width="12" customWidth="1"/>
    <col min="1537" max="1537" width="23.85546875" customWidth="1"/>
    <col min="1550" max="1550" width="2.28515625" customWidth="1"/>
    <col min="1551" max="1552" width="10.5703125" customWidth="1"/>
    <col min="1553" max="1553" width="12" customWidth="1"/>
    <col min="1793" max="1793" width="23.85546875" customWidth="1"/>
    <col min="1806" max="1806" width="2.28515625" customWidth="1"/>
    <col min="1807" max="1808" width="10.5703125" customWidth="1"/>
    <col min="1809" max="1809" width="12" customWidth="1"/>
    <col min="2049" max="2049" width="23.85546875" customWidth="1"/>
    <col min="2062" max="2062" width="2.28515625" customWidth="1"/>
    <col min="2063" max="2064" width="10.5703125" customWidth="1"/>
    <col min="2065" max="2065" width="12" customWidth="1"/>
    <col min="2305" max="2305" width="23.85546875" customWidth="1"/>
    <col min="2318" max="2318" width="2.28515625" customWidth="1"/>
    <col min="2319" max="2320" width="10.5703125" customWidth="1"/>
    <col min="2321" max="2321" width="12" customWidth="1"/>
    <col min="2561" max="2561" width="23.85546875" customWidth="1"/>
    <col min="2574" max="2574" width="2.28515625" customWidth="1"/>
    <col min="2575" max="2576" width="10.5703125" customWidth="1"/>
    <col min="2577" max="2577" width="12" customWidth="1"/>
    <col min="2817" max="2817" width="23.85546875" customWidth="1"/>
    <col min="2830" max="2830" width="2.28515625" customWidth="1"/>
    <col min="2831" max="2832" width="10.5703125" customWidth="1"/>
    <col min="2833" max="2833" width="12" customWidth="1"/>
    <col min="3073" max="3073" width="23.85546875" customWidth="1"/>
    <col min="3086" max="3086" width="2.28515625" customWidth="1"/>
    <col min="3087" max="3088" width="10.5703125" customWidth="1"/>
    <col min="3089" max="3089" width="12" customWidth="1"/>
    <col min="3329" max="3329" width="23.85546875" customWidth="1"/>
    <col min="3342" max="3342" width="2.28515625" customWidth="1"/>
    <col min="3343" max="3344" width="10.5703125" customWidth="1"/>
    <col min="3345" max="3345" width="12" customWidth="1"/>
    <col min="3585" max="3585" width="23.85546875" customWidth="1"/>
    <col min="3598" max="3598" width="2.28515625" customWidth="1"/>
    <col min="3599" max="3600" width="10.5703125" customWidth="1"/>
    <col min="3601" max="3601" width="12" customWidth="1"/>
    <col min="3841" max="3841" width="23.85546875" customWidth="1"/>
    <col min="3854" max="3854" width="2.28515625" customWidth="1"/>
    <col min="3855" max="3856" width="10.5703125" customWidth="1"/>
    <col min="3857" max="3857" width="12" customWidth="1"/>
    <col min="4097" max="4097" width="23.85546875" customWidth="1"/>
    <col min="4110" max="4110" width="2.28515625" customWidth="1"/>
    <col min="4111" max="4112" width="10.5703125" customWidth="1"/>
    <col min="4113" max="4113" width="12" customWidth="1"/>
    <col min="4353" max="4353" width="23.85546875" customWidth="1"/>
    <col min="4366" max="4366" width="2.28515625" customWidth="1"/>
    <col min="4367" max="4368" width="10.5703125" customWidth="1"/>
    <col min="4369" max="4369" width="12" customWidth="1"/>
    <col min="4609" max="4609" width="23.85546875" customWidth="1"/>
    <col min="4622" max="4622" width="2.28515625" customWidth="1"/>
    <col min="4623" max="4624" width="10.5703125" customWidth="1"/>
    <col min="4625" max="4625" width="12" customWidth="1"/>
    <col min="4865" max="4865" width="23.85546875" customWidth="1"/>
    <col min="4878" max="4878" width="2.28515625" customWidth="1"/>
    <col min="4879" max="4880" width="10.5703125" customWidth="1"/>
    <col min="4881" max="4881" width="12" customWidth="1"/>
    <col min="5121" max="5121" width="23.85546875" customWidth="1"/>
    <col min="5134" max="5134" width="2.28515625" customWidth="1"/>
    <col min="5135" max="5136" width="10.5703125" customWidth="1"/>
    <col min="5137" max="5137" width="12" customWidth="1"/>
    <col min="5377" max="5377" width="23.85546875" customWidth="1"/>
    <col min="5390" max="5390" width="2.28515625" customWidth="1"/>
    <col min="5391" max="5392" width="10.5703125" customWidth="1"/>
    <col min="5393" max="5393" width="12" customWidth="1"/>
    <col min="5633" max="5633" width="23.85546875" customWidth="1"/>
    <col min="5646" max="5646" width="2.28515625" customWidth="1"/>
    <col min="5647" max="5648" width="10.5703125" customWidth="1"/>
    <col min="5649" max="5649" width="12" customWidth="1"/>
    <col min="5889" max="5889" width="23.85546875" customWidth="1"/>
    <col min="5902" max="5902" width="2.28515625" customWidth="1"/>
    <col min="5903" max="5904" width="10.5703125" customWidth="1"/>
    <col min="5905" max="5905" width="12" customWidth="1"/>
    <col min="6145" max="6145" width="23.85546875" customWidth="1"/>
    <col min="6158" max="6158" width="2.28515625" customWidth="1"/>
    <col min="6159" max="6160" width="10.5703125" customWidth="1"/>
    <col min="6161" max="6161" width="12" customWidth="1"/>
    <col min="6401" max="6401" width="23.85546875" customWidth="1"/>
    <col min="6414" max="6414" width="2.28515625" customWidth="1"/>
    <col min="6415" max="6416" width="10.5703125" customWidth="1"/>
    <col min="6417" max="6417" width="12" customWidth="1"/>
    <col min="6657" max="6657" width="23.85546875" customWidth="1"/>
    <col min="6670" max="6670" width="2.28515625" customWidth="1"/>
    <col min="6671" max="6672" width="10.5703125" customWidth="1"/>
    <col min="6673" max="6673" width="12" customWidth="1"/>
    <col min="6913" max="6913" width="23.85546875" customWidth="1"/>
    <col min="6926" max="6926" width="2.28515625" customWidth="1"/>
    <col min="6927" max="6928" width="10.5703125" customWidth="1"/>
    <col min="6929" max="6929" width="12" customWidth="1"/>
    <col min="7169" max="7169" width="23.85546875" customWidth="1"/>
    <col min="7182" max="7182" width="2.28515625" customWidth="1"/>
    <col min="7183" max="7184" width="10.5703125" customWidth="1"/>
    <col min="7185" max="7185" width="12" customWidth="1"/>
    <col min="7425" max="7425" width="23.85546875" customWidth="1"/>
    <col min="7438" max="7438" width="2.28515625" customWidth="1"/>
    <col min="7439" max="7440" width="10.5703125" customWidth="1"/>
    <col min="7441" max="7441" width="12" customWidth="1"/>
    <col min="7681" max="7681" width="23.85546875" customWidth="1"/>
    <col min="7694" max="7694" width="2.28515625" customWidth="1"/>
    <col min="7695" max="7696" width="10.5703125" customWidth="1"/>
    <col min="7697" max="7697" width="12" customWidth="1"/>
    <col min="7937" max="7937" width="23.85546875" customWidth="1"/>
    <col min="7950" max="7950" width="2.28515625" customWidth="1"/>
    <col min="7951" max="7952" width="10.5703125" customWidth="1"/>
    <col min="7953" max="7953" width="12" customWidth="1"/>
    <col min="8193" max="8193" width="23.85546875" customWidth="1"/>
    <col min="8206" max="8206" width="2.28515625" customWidth="1"/>
    <col min="8207" max="8208" width="10.5703125" customWidth="1"/>
    <col min="8209" max="8209" width="12" customWidth="1"/>
    <col min="8449" max="8449" width="23.85546875" customWidth="1"/>
    <col min="8462" max="8462" width="2.28515625" customWidth="1"/>
    <col min="8463" max="8464" width="10.5703125" customWidth="1"/>
    <col min="8465" max="8465" width="12" customWidth="1"/>
    <col min="8705" max="8705" width="23.85546875" customWidth="1"/>
    <col min="8718" max="8718" width="2.28515625" customWidth="1"/>
    <col min="8719" max="8720" width="10.5703125" customWidth="1"/>
    <col min="8721" max="8721" width="12" customWidth="1"/>
    <col min="8961" max="8961" width="23.85546875" customWidth="1"/>
    <col min="8974" max="8974" width="2.28515625" customWidth="1"/>
    <col min="8975" max="8976" width="10.5703125" customWidth="1"/>
    <col min="8977" max="8977" width="12" customWidth="1"/>
    <col min="9217" max="9217" width="23.85546875" customWidth="1"/>
    <col min="9230" max="9230" width="2.28515625" customWidth="1"/>
    <col min="9231" max="9232" width="10.5703125" customWidth="1"/>
    <col min="9233" max="9233" width="12" customWidth="1"/>
    <col min="9473" max="9473" width="23.85546875" customWidth="1"/>
    <col min="9486" max="9486" width="2.28515625" customWidth="1"/>
    <col min="9487" max="9488" width="10.5703125" customWidth="1"/>
    <col min="9489" max="9489" width="12" customWidth="1"/>
    <col min="9729" max="9729" width="23.85546875" customWidth="1"/>
    <col min="9742" max="9742" width="2.28515625" customWidth="1"/>
    <col min="9743" max="9744" width="10.5703125" customWidth="1"/>
    <col min="9745" max="9745" width="12" customWidth="1"/>
    <col min="9985" max="9985" width="23.85546875" customWidth="1"/>
    <col min="9998" max="9998" width="2.28515625" customWidth="1"/>
    <col min="9999" max="10000" width="10.5703125" customWidth="1"/>
    <col min="10001" max="10001" width="12" customWidth="1"/>
    <col min="10241" max="10241" width="23.85546875" customWidth="1"/>
    <col min="10254" max="10254" width="2.28515625" customWidth="1"/>
    <col min="10255" max="10256" width="10.5703125" customWidth="1"/>
    <col min="10257" max="10257" width="12" customWidth="1"/>
    <col min="10497" max="10497" width="23.85546875" customWidth="1"/>
    <col min="10510" max="10510" width="2.28515625" customWidth="1"/>
    <col min="10511" max="10512" width="10.5703125" customWidth="1"/>
    <col min="10513" max="10513" width="12" customWidth="1"/>
    <col min="10753" max="10753" width="23.85546875" customWidth="1"/>
    <col min="10766" max="10766" width="2.28515625" customWidth="1"/>
    <col min="10767" max="10768" width="10.5703125" customWidth="1"/>
    <col min="10769" max="10769" width="12" customWidth="1"/>
    <col min="11009" max="11009" width="23.85546875" customWidth="1"/>
    <col min="11022" max="11022" width="2.28515625" customWidth="1"/>
    <col min="11023" max="11024" width="10.5703125" customWidth="1"/>
    <col min="11025" max="11025" width="12" customWidth="1"/>
    <col min="11265" max="11265" width="23.85546875" customWidth="1"/>
    <col min="11278" max="11278" width="2.28515625" customWidth="1"/>
    <col min="11279" max="11280" width="10.5703125" customWidth="1"/>
    <col min="11281" max="11281" width="12" customWidth="1"/>
    <col min="11521" max="11521" width="23.85546875" customWidth="1"/>
    <col min="11534" max="11534" width="2.28515625" customWidth="1"/>
    <col min="11535" max="11536" width="10.5703125" customWidth="1"/>
    <col min="11537" max="11537" width="12" customWidth="1"/>
    <col min="11777" max="11777" width="23.85546875" customWidth="1"/>
    <col min="11790" max="11790" width="2.28515625" customWidth="1"/>
    <col min="11791" max="11792" width="10.5703125" customWidth="1"/>
    <col min="11793" max="11793" width="12" customWidth="1"/>
    <col min="12033" max="12033" width="23.85546875" customWidth="1"/>
    <col min="12046" max="12046" width="2.28515625" customWidth="1"/>
    <col min="12047" max="12048" width="10.5703125" customWidth="1"/>
    <col min="12049" max="12049" width="12" customWidth="1"/>
    <col min="12289" max="12289" width="23.85546875" customWidth="1"/>
    <col min="12302" max="12302" width="2.28515625" customWidth="1"/>
    <col min="12303" max="12304" width="10.5703125" customWidth="1"/>
    <col min="12305" max="12305" width="12" customWidth="1"/>
    <col min="12545" max="12545" width="23.85546875" customWidth="1"/>
    <col min="12558" max="12558" width="2.28515625" customWidth="1"/>
    <col min="12559" max="12560" width="10.5703125" customWidth="1"/>
    <col min="12561" max="12561" width="12" customWidth="1"/>
    <col min="12801" max="12801" width="23.85546875" customWidth="1"/>
    <col min="12814" max="12814" width="2.28515625" customWidth="1"/>
    <col min="12815" max="12816" width="10.5703125" customWidth="1"/>
    <col min="12817" max="12817" width="12" customWidth="1"/>
    <col min="13057" max="13057" width="23.85546875" customWidth="1"/>
    <col min="13070" max="13070" width="2.28515625" customWidth="1"/>
    <col min="13071" max="13072" width="10.5703125" customWidth="1"/>
    <col min="13073" max="13073" width="12" customWidth="1"/>
    <col min="13313" max="13313" width="23.85546875" customWidth="1"/>
    <col min="13326" max="13326" width="2.28515625" customWidth="1"/>
    <col min="13327" max="13328" width="10.5703125" customWidth="1"/>
    <col min="13329" max="13329" width="12" customWidth="1"/>
    <col min="13569" max="13569" width="23.85546875" customWidth="1"/>
    <col min="13582" max="13582" width="2.28515625" customWidth="1"/>
    <col min="13583" max="13584" width="10.5703125" customWidth="1"/>
    <col min="13585" max="13585" width="12" customWidth="1"/>
    <col min="13825" max="13825" width="23.85546875" customWidth="1"/>
    <col min="13838" max="13838" width="2.28515625" customWidth="1"/>
    <col min="13839" max="13840" width="10.5703125" customWidth="1"/>
    <col min="13841" max="13841" width="12" customWidth="1"/>
    <col min="14081" max="14081" width="23.85546875" customWidth="1"/>
    <col min="14094" max="14094" width="2.28515625" customWidth="1"/>
    <col min="14095" max="14096" width="10.5703125" customWidth="1"/>
    <col min="14097" max="14097" width="12" customWidth="1"/>
    <col min="14337" max="14337" width="23.85546875" customWidth="1"/>
    <col min="14350" max="14350" width="2.28515625" customWidth="1"/>
    <col min="14351" max="14352" width="10.5703125" customWidth="1"/>
    <col min="14353" max="14353" width="12" customWidth="1"/>
    <col min="14593" max="14593" width="23.85546875" customWidth="1"/>
    <col min="14606" max="14606" width="2.28515625" customWidth="1"/>
    <col min="14607" max="14608" width="10.5703125" customWidth="1"/>
    <col min="14609" max="14609" width="12" customWidth="1"/>
    <col min="14849" max="14849" width="23.85546875" customWidth="1"/>
    <col min="14862" max="14862" width="2.28515625" customWidth="1"/>
    <col min="14863" max="14864" width="10.5703125" customWidth="1"/>
    <col min="14865" max="14865" width="12" customWidth="1"/>
    <col min="15105" max="15105" width="23.85546875" customWidth="1"/>
    <col min="15118" max="15118" width="2.28515625" customWidth="1"/>
    <col min="15119" max="15120" width="10.5703125" customWidth="1"/>
    <col min="15121" max="15121" width="12" customWidth="1"/>
    <col min="15361" max="15361" width="23.85546875" customWidth="1"/>
    <col min="15374" max="15374" width="2.28515625" customWidth="1"/>
    <col min="15375" max="15376" width="10.5703125" customWidth="1"/>
    <col min="15377" max="15377" width="12" customWidth="1"/>
    <col min="15617" max="15617" width="23.85546875" customWidth="1"/>
    <col min="15630" max="15630" width="2.28515625" customWidth="1"/>
    <col min="15631" max="15632" width="10.5703125" customWidth="1"/>
    <col min="15633" max="15633" width="12" customWidth="1"/>
    <col min="15873" max="15873" width="23.85546875" customWidth="1"/>
    <col min="15886" max="15886" width="2.28515625" customWidth="1"/>
    <col min="15887" max="15888" width="10.5703125" customWidth="1"/>
    <col min="15889" max="15889" width="12" customWidth="1"/>
    <col min="16129" max="16129" width="23.85546875" customWidth="1"/>
    <col min="16142" max="16142" width="2.28515625" customWidth="1"/>
    <col min="16143" max="16144" width="10.5703125" customWidth="1"/>
    <col min="16145" max="16145" width="12" customWidth="1"/>
  </cols>
  <sheetData>
    <row r="1" spans="1:17" x14ac:dyDescent="0.25">
      <c r="A1" s="1" t="s">
        <v>146</v>
      </c>
    </row>
    <row r="2" spans="1:17" ht="33.75" customHeight="1" x14ac:dyDescent="0.25">
      <c r="A2" s="88"/>
      <c r="B2" s="546" t="s">
        <v>147</v>
      </c>
      <c r="C2" s="547"/>
      <c r="D2" s="547"/>
      <c r="E2" s="548"/>
      <c r="F2" s="546" t="s">
        <v>148</v>
      </c>
      <c r="G2" s="547"/>
      <c r="H2" s="547"/>
      <c r="I2" s="548"/>
      <c r="J2" s="546" t="s">
        <v>149</v>
      </c>
      <c r="K2" s="547"/>
      <c r="L2" s="547"/>
      <c r="M2" s="548"/>
      <c r="O2" s="549" t="s">
        <v>133</v>
      </c>
      <c r="P2" s="550"/>
      <c r="Q2" s="551"/>
    </row>
    <row r="3" spans="1:17" ht="66" customHeight="1" x14ac:dyDescent="0.25">
      <c r="A3" s="108"/>
      <c r="B3" s="554" t="s">
        <v>153</v>
      </c>
      <c r="C3" s="554"/>
      <c r="D3" s="554" t="s">
        <v>154</v>
      </c>
      <c r="E3" s="554"/>
      <c r="F3" s="555" t="s">
        <v>153</v>
      </c>
      <c r="G3" s="555"/>
      <c r="H3" s="555" t="s">
        <v>154</v>
      </c>
      <c r="I3" s="555"/>
      <c r="J3" s="554" t="s">
        <v>153</v>
      </c>
      <c r="K3" s="554"/>
      <c r="L3" s="554" t="s">
        <v>154</v>
      </c>
      <c r="M3" s="554"/>
      <c r="O3" s="83" t="s">
        <v>150</v>
      </c>
      <c r="P3" s="86" t="s">
        <v>151</v>
      </c>
      <c r="Q3" s="227" t="s">
        <v>152</v>
      </c>
    </row>
    <row r="4" spans="1:17" x14ac:dyDescent="0.25">
      <c r="A4" s="333" t="s">
        <v>145</v>
      </c>
      <c r="B4" s="92">
        <v>7860</v>
      </c>
      <c r="C4" s="313"/>
      <c r="D4" s="92">
        <v>7385</v>
      </c>
      <c r="E4" s="313"/>
      <c r="F4" s="135">
        <v>400</v>
      </c>
      <c r="G4" s="93"/>
      <c r="H4" s="135">
        <v>400</v>
      </c>
      <c r="I4" s="94"/>
      <c r="J4" s="336">
        <f>F4/B4</f>
        <v>5.0890585241730277E-2</v>
      </c>
      <c r="K4" s="337"/>
      <c r="L4" s="336">
        <f>H4/D4</f>
        <v>5.4163845633039949E-2</v>
      </c>
      <c r="M4" s="40"/>
      <c r="O4" s="37">
        <f>SUM(B4:D4)</f>
        <v>15245</v>
      </c>
      <c r="P4" s="94">
        <f>SUM(F4:H4)</f>
        <v>800</v>
      </c>
      <c r="Q4" s="338">
        <f>P4/O4</f>
        <v>5.2476221712036732E-2</v>
      </c>
    </row>
    <row r="5" spans="1:17" ht="17.25" customHeight="1" x14ac:dyDescent="0.25">
      <c r="A5" s="104" t="s">
        <v>5</v>
      </c>
      <c r="B5" s="108">
        <v>360</v>
      </c>
      <c r="C5" s="9"/>
      <c r="D5" s="339">
        <v>345</v>
      </c>
      <c r="E5" s="340"/>
      <c r="F5" s="105">
        <v>15</v>
      </c>
      <c r="G5" s="107"/>
      <c r="H5" s="105">
        <v>20</v>
      </c>
      <c r="I5" s="105"/>
      <c r="J5" s="341">
        <f t="shared" ref="J5:J36" si="0">F5/B5</f>
        <v>4.1666666666666664E-2</v>
      </c>
      <c r="K5" s="342"/>
      <c r="L5" s="341">
        <f t="shared" ref="L5:L36" si="1">H5/D5</f>
        <v>5.7971014492753624E-2</v>
      </c>
      <c r="M5" s="343"/>
      <c r="O5" s="290">
        <f t="shared" ref="O5:O36" si="2">SUM(B5:D5)</f>
        <v>705</v>
      </c>
      <c r="P5" s="334">
        <f t="shared" ref="P5:P36" si="3">SUM(F5:H5)</f>
        <v>35</v>
      </c>
      <c r="Q5" s="344">
        <f t="shared" ref="Q5:Q36" si="4">P5/O5</f>
        <v>4.9645390070921988E-2</v>
      </c>
    </row>
    <row r="6" spans="1:17" x14ac:dyDescent="0.25">
      <c r="A6" s="104" t="s">
        <v>6</v>
      </c>
      <c r="B6" s="108">
        <v>260</v>
      </c>
      <c r="C6" s="9"/>
      <c r="D6" s="345">
        <v>235</v>
      </c>
      <c r="E6" s="346"/>
      <c r="F6" s="105">
        <v>20</v>
      </c>
      <c r="G6" s="107"/>
      <c r="H6" s="105">
        <v>10</v>
      </c>
      <c r="I6" s="105"/>
      <c r="J6" s="341">
        <f t="shared" si="0"/>
        <v>7.6923076923076927E-2</v>
      </c>
      <c r="K6" s="342"/>
      <c r="L6" s="341">
        <f t="shared" si="1"/>
        <v>4.2553191489361701E-2</v>
      </c>
      <c r="M6" s="343"/>
      <c r="O6" s="290">
        <f t="shared" si="2"/>
        <v>495</v>
      </c>
      <c r="P6" s="334">
        <f t="shared" si="3"/>
        <v>30</v>
      </c>
      <c r="Q6" s="344">
        <f t="shared" si="4"/>
        <v>6.0606060606060608E-2</v>
      </c>
    </row>
    <row r="7" spans="1:17" x14ac:dyDescent="0.25">
      <c r="A7" s="104" t="s">
        <v>7</v>
      </c>
      <c r="B7" s="108">
        <v>165</v>
      </c>
      <c r="C7" s="9"/>
      <c r="D7" s="345">
        <v>125</v>
      </c>
      <c r="E7" s="346"/>
      <c r="F7" s="105">
        <v>20</v>
      </c>
      <c r="G7" s="107"/>
      <c r="H7" s="105">
        <v>10</v>
      </c>
      <c r="I7" s="105"/>
      <c r="J7" s="341">
        <f t="shared" si="0"/>
        <v>0.12121212121212122</v>
      </c>
      <c r="K7" s="342"/>
      <c r="L7" s="341">
        <f t="shared" si="1"/>
        <v>0.08</v>
      </c>
      <c r="M7" s="343"/>
      <c r="O7" s="290">
        <f t="shared" si="2"/>
        <v>290</v>
      </c>
      <c r="P7" s="334">
        <f t="shared" si="3"/>
        <v>30</v>
      </c>
      <c r="Q7" s="344">
        <f t="shared" si="4"/>
        <v>0.10344827586206896</v>
      </c>
    </row>
    <row r="8" spans="1:17" x14ac:dyDescent="0.25">
      <c r="A8" s="104" t="s">
        <v>8</v>
      </c>
      <c r="B8" s="108">
        <v>65</v>
      </c>
      <c r="C8" s="9"/>
      <c r="D8" s="345">
        <v>85</v>
      </c>
      <c r="E8" s="346"/>
      <c r="F8" s="105">
        <v>5</v>
      </c>
      <c r="G8" s="107"/>
      <c r="H8" s="105">
        <v>5</v>
      </c>
      <c r="I8" s="105"/>
      <c r="J8" s="341">
        <f t="shared" si="0"/>
        <v>7.6923076923076927E-2</v>
      </c>
      <c r="K8" s="342"/>
      <c r="L8" s="341">
        <f t="shared" si="1"/>
        <v>5.8823529411764705E-2</v>
      </c>
      <c r="M8" s="343"/>
      <c r="O8" s="290">
        <f t="shared" si="2"/>
        <v>150</v>
      </c>
      <c r="P8" s="334">
        <f t="shared" si="3"/>
        <v>10</v>
      </c>
      <c r="Q8" s="344">
        <f t="shared" si="4"/>
        <v>6.6666666666666666E-2</v>
      </c>
    </row>
    <row r="9" spans="1:17" ht="18" customHeight="1" x14ac:dyDescent="0.25">
      <c r="A9" s="104" t="s">
        <v>9</v>
      </c>
      <c r="B9" s="108">
        <v>110</v>
      </c>
      <c r="C9" s="9"/>
      <c r="D9" s="345">
        <v>145</v>
      </c>
      <c r="E9" s="346"/>
      <c r="F9" s="105">
        <v>15</v>
      </c>
      <c r="G9" s="107"/>
      <c r="H9" s="105">
        <v>15</v>
      </c>
      <c r="I9" s="105"/>
      <c r="J9" s="341">
        <f t="shared" si="0"/>
        <v>0.13636363636363635</v>
      </c>
      <c r="K9" s="342"/>
      <c r="L9" s="341">
        <f t="shared" si="1"/>
        <v>0.10344827586206896</v>
      </c>
      <c r="M9" s="343"/>
      <c r="O9" s="290">
        <f t="shared" si="2"/>
        <v>255</v>
      </c>
      <c r="P9" s="334">
        <f t="shared" si="3"/>
        <v>30</v>
      </c>
      <c r="Q9" s="344">
        <f t="shared" si="4"/>
        <v>0.11764705882352941</v>
      </c>
    </row>
    <row r="10" spans="1:17" x14ac:dyDescent="0.25">
      <c r="A10" s="104" t="s">
        <v>10</v>
      </c>
      <c r="B10" s="108">
        <v>190</v>
      </c>
      <c r="C10" s="9"/>
      <c r="D10" s="345">
        <v>185</v>
      </c>
      <c r="E10" s="346"/>
      <c r="F10" s="105">
        <v>10</v>
      </c>
      <c r="G10" s="107"/>
      <c r="H10" s="105">
        <v>5</v>
      </c>
      <c r="I10" s="105"/>
      <c r="J10" s="341">
        <f t="shared" si="0"/>
        <v>5.2631578947368418E-2</v>
      </c>
      <c r="K10" s="342"/>
      <c r="L10" s="341">
        <f t="shared" si="1"/>
        <v>2.7027027027027029E-2</v>
      </c>
      <c r="M10" s="343"/>
      <c r="O10" s="290">
        <f t="shared" si="2"/>
        <v>375</v>
      </c>
      <c r="P10" s="334">
        <f t="shared" si="3"/>
        <v>15</v>
      </c>
      <c r="Q10" s="344">
        <f t="shared" si="4"/>
        <v>0.04</v>
      </c>
    </row>
    <row r="11" spans="1:17" x14ac:dyDescent="0.25">
      <c r="A11" s="104" t="s">
        <v>11</v>
      </c>
      <c r="B11" s="108">
        <v>285</v>
      </c>
      <c r="C11" s="9"/>
      <c r="D11" s="345">
        <v>245</v>
      </c>
      <c r="E11" s="346"/>
      <c r="F11" s="105">
        <v>5</v>
      </c>
      <c r="G11" s="107"/>
      <c r="H11" s="105">
        <v>5</v>
      </c>
      <c r="I11" s="105"/>
      <c r="J11" s="341">
        <f t="shared" si="0"/>
        <v>1.7543859649122806E-2</v>
      </c>
      <c r="K11" s="342"/>
      <c r="L11" s="341">
        <f t="shared" si="1"/>
        <v>2.0408163265306121E-2</v>
      </c>
      <c r="M11" s="343"/>
      <c r="O11" s="290">
        <f t="shared" si="2"/>
        <v>530</v>
      </c>
      <c r="P11" s="334">
        <f t="shared" si="3"/>
        <v>10</v>
      </c>
      <c r="Q11" s="344">
        <f t="shared" si="4"/>
        <v>1.8867924528301886E-2</v>
      </c>
    </row>
    <row r="12" spans="1:17" x14ac:dyDescent="0.25">
      <c r="A12" s="104" t="s">
        <v>12</v>
      </c>
      <c r="B12" s="108">
        <v>160</v>
      </c>
      <c r="C12" s="9"/>
      <c r="D12" s="345">
        <v>165</v>
      </c>
      <c r="E12" s="346"/>
      <c r="F12" s="105">
        <v>5</v>
      </c>
      <c r="G12" s="107"/>
      <c r="H12" s="105">
        <v>10</v>
      </c>
      <c r="I12" s="105"/>
      <c r="J12" s="341">
        <f t="shared" si="0"/>
        <v>3.125E-2</v>
      </c>
      <c r="K12" s="342"/>
      <c r="L12" s="341">
        <f t="shared" si="1"/>
        <v>6.0606060606060608E-2</v>
      </c>
      <c r="M12" s="343"/>
      <c r="O12" s="290">
        <f t="shared" si="2"/>
        <v>325</v>
      </c>
      <c r="P12" s="334">
        <f t="shared" si="3"/>
        <v>15</v>
      </c>
      <c r="Q12" s="344">
        <f t="shared" si="4"/>
        <v>4.6153846153846156E-2</v>
      </c>
    </row>
    <row r="13" spans="1:17" ht="18" customHeight="1" x14ac:dyDescent="0.25">
      <c r="A13" s="104" t="s">
        <v>13</v>
      </c>
      <c r="B13" s="108">
        <v>90</v>
      </c>
      <c r="C13" s="9"/>
      <c r="D13" s="345">
        <v>80</v>
      </c>
      <c r="E13" s="346"/>
      <c r="F13" s="105">
        <v>0</v>
      </c>
      <c r="G13" s="107"/>
      <c r="H13" s="105">
        <v>10</v>
      </c>
      <c r="I13" s="105"/>
      <c r="J13" s="341">
        <f t="shared" si="0"/>
        <v>0</v>
      </c>
      <c r="K13" s="342"/>
      <c r="L13" s="341">
        <f t="shared" si="1"/>
        <v>0.125</v>
      </c>
      <c r="M13" s="343"/>
      <c r="O13" s="290">
        <f t="shared" si="2"/>
        <v>170</v>
      </c>
      <c r="P13" s="334">
        <f t="shared" si="3"/>
        <v>10</v>
      </c>
      <c r="Q13" s="344">
        <f t="shared" si="4"/>
        <v>5.8823529411764705E-2</v>
      </c>
    </row>
    <row r="14" spans="1:17" x14ac:dyDescent="0.25">
      <c r="A14" s="104" t="s">
        <v>14</v>
      </c>
      <c r="B14" s="108">
        <v>165</v>
      </c>
      <c r="C14" s="9"/>
      <c r="D14" s="345">
        <v>150</v>
      </c>
      <c r="E14" s="346"/>
      <c r="F14" s="105">
        <v>15</v>
      </c>
      <c r="G14" s="107"/>
      <c r="H14" s="105">
        <v>15</v>
      </c>
      <c r="I14" s="105"/>
      <c r="J14" s="341">
        <f t="shared" si="0"/>
        <v>9.0909090909090912E-2</v>
      </c>
      <c r="K14" s="342"/>
      <c r="L14" s="341">
        <f t="shared" si="1"/>
        <v>0.1</v>
      </c>
      <c r="M14" s="343"/>
      <c r="O14" s="290">
        <f t="shared" si="2"/>
        <v>315</v>
      </c>
      <c r="P14" s="334">
        <f t="shared" si="3"/>
        <v>30</v>
      </c>
      <c r="Q14" s="344">
        <f t="shared" si="4"/>
        <v>9.5238095238095233E-2</v>
      </c>
    </row>
    <row r="15" spans="1:17" x14ac:dyDescent="0.25">
      <c r="A15" s="104" t="s">
        <v>15</v>
      </c>
      <c r="B15" s="108">
        <v>85</v>
      </c>
      <c r="C15" s="9"/>
      <c r="D15" s="345">
        <v>60</v>
      </c>
      <c r="E15" s="346"/>
      <c r="F15" s="105">
        <v>10</v>
      </c>
      <c r="G15" s="107"/>
      <c r="H15" s="105">
        <v>5</v>
      </c>
      <c r="I15" s="105"/>
      <c r="J15" s="341">
        <f t="shared" si="0"/>
        <v>0.11764705882352941</v>
      </c>
      <c r="K15" s="342"/>
      <c r="L15" s="341">
        <f t="shared" si="1"/>
        <v>8.3333333333333329E-2</v>
      </c>
      <c r="M15" s="343"/>
      <c r="O15" s="290">
        <f t="shared" si="2"/>
        <v>145</v>
      </c>
      <c r="P15" s="334">
        <f t="shared" si="3"/>
        <v>15</v>
      </c>
      <c r="Q15" s="344">
        <f t="shared" si="4"/>
        <v>0.10344827586206896</v>
      </c>
    </row>
    <row r="16" spans="1:17" x14ac:dyDescent="0.25">
      <c r="A16" s="104" t="s">
        <v>16</v>
      </c>
      <c r="B16" s="108">
        <v>880</v>
      </c>
      <c r="C16" s="9"/>
      <c r="D16" s="345">
        <v>720</v>
      </c>
      <c r="E16" s="346"/>
      <c r="F16" s="105">
        <v>15</v>
      </c>
      <c r="G16" s="107"/>
      <c r="H16" s="105">
        <v>15</v>
      </c>
      <c r="I16" s="105"/>
      <c r="J16" s="341">
        <f t="shared" si="0"/>
        <v>1.7045454545454544E-2</v>
      </c>
      <c r="K16" s="342"/>
      <c r="L16" s="341">
        <f t="shared" si="1"/>
        <v>2.0833333333333332E-2</v>
      </c>
      <c r="M16" s="343"/>
      <c r="O16" s="290">
        <f t="shared" si="2"/>
        <v>1600</v>
      </c>
      <c r="P16" s="334">
        <f t="shared" si="3"/>
        <v>30</v>
      </c>
      <c r="Q16" s="344">
        <f t="shared" si="4"/>
        <v>1.8749999999999999E-2</v>
      </c>
    </row>
    <row r="17" spans="1:17" ht="18" customHeight="1" x14ac:dyDescent="0.25">
      <c r="A17" s="104" t="s">
        <v>17</v>
      </c>
      <c r="B17" s="108">
        <v>25</v>
      </c>
      <c r="C17" s="9"/>
      <c r="D17" s="345">
        <v>30</v>
      </c>
      <c r="E17" s="346"/>
      <c r="F17" s="105">
        <v>0</v>
      </c>
      <c r="G17" s="107"/>
      <c r="H17" s="105">
        <v>5</v>
      </c>
      <c r="I17" s="105"/>
      <c r="J17" s="341">
        <f t="shared" si="0"/>
        <v>0</v>
      </c>
      <c r="K17" s="342"/>
      <c r="L17" s="341">
        <f t="shared" si="1"/>
        <v>0.16666666666666666</v>
      </c>
      <c r="M17" s="343"/>
      <c r="O17" s="290">
        <f t="shared" si="2"/>
        <v>55</v>
      </c>
      <c r="P17" s="334">
        <f t="shared" si="3"/>
        <v>5</v>
      </c>
      <c r="Q17" s="344">
        <f t="shared" si="4"/>
        <v>9.0909090909090912E-2</v>
      </c>
    </row>
    <row r="18" spans="1:17" x14ac:dyDescent="0.25">
      <c r="A18" s="104" t="s">
        <v>18</v>
      </c>
      <c r="B18" s="108">
        <v>235</v>
      </c>
      <c r="C18" s="9"/>
      <c r="D18" s="345">
        <v>210</v>
      </c>
      <c r="E18" s="346"/>
      <c r="F18" s="105">
        <v>40</v>
      </c>
      <c r="G18" s="107"/>
      <c r="H18" s="105">
        <v>40</v>
      </c>
      <c r="I18" s="105"/>
      <c r="J18" s="341">
        <f t="shared" si="0"/>
        <v>0.1702127659574468</v>
      </c>
      <c r="K18" s="342"/>
      <c r="L18" s="341">
        <f t="shared" si="1"/>
        <v>0.19047619047619047</v>
      </c>
      <c r="M18" s="343"/>
      <c r="O18" s="290">
        <f t="shared" si="2"/>
        <v>445</v>
      </c>
      <c r="P18" s="334">
        <f t="shared" si="3"/>
        <v>80</v>
      </c>
      <c r="Q18" s="344">
        <f t="shared" si="4"/>
        <v>0.1797752808988764</v>
      </c>
    </row>
    <row r="19" spans="1:17" x14ac:dyDescent="0.25">
      <c r="A19" s="104" t="s">
        <v>19</v>
      </c>
      <c r="B19" s="108">
        <v>565</v>
      </c>
      <c r="C19" s="9"/>
      <c r="D19" s="345">
        <v>360</v>
      </c>
      <c r="E19" s="346"/>
      <c r="F19" s="105">
        <v>50</v>
      </c>
      <c r="G19" s="107"/>
      <c r="H19" s="105">
        <v>35</v>
      </c>
      <c r="I19" s="105"/>
      <c r="J19" s="341">
        <f t="shared" si="0"/>
        <v>8.8495575221238937E-2</v>
      </c>
      <c r="K19" s="342"/>
      <c r="L19" s="341">
        <f t="shared" si="1"/>
        <v>9.7222222222222224E-2</v>
      </c>
      <c r="M19" s="343"/>
      <c r="O19" s="290">
        <f t="shared" si="2"/>
        <v>925</v>
      </c>
      <c r="P19" s="334">
        <f t="shared" si="3"/>
        <v>85</v>
      </c>
      <c r="Q19" s="344">
        <f t="shared" si="4"/>
        <v>9.1891891891891897E-2</v>
      </c>
    </row>
    <row r="20" spans="1:17" x14ac:dyDescent="0.25">
      <c r="A20" s="104" t="s">
        <v>20</v>
      </c>
      <c r="B20" s="108">
        <v>1100</v>
      </c>
      <c r="C20" s="9"/>
      <c r="D20" s="345">
        <v>1150</v>
      </c>
      <c r="E20" s="346"/>
      <c r="F20" s="105">
        <v>20</v>
      </c>
      <c r="G20" s="107"/>
      <c r="H20" s="105">
        <v>35</v>
      </c>
      <c r="I20" s="105"/>
      <c r="J20" s="341">
        <f t="shared" si="0"/>
        <v>1.8181818181818181E-2</v>
      </c>
      <c r="K20" s="342"/>
      <c r="L20" s="341">
        <f t="shared" si="1"/>
        <v>3.0434782608695653E-2</v>
      </c>
      <c r="M20" s="343"/>
      <c r="O20" s="290">
        <f t="shared" si="2"/>
        <v>2250</v>
      </c>
      <c r="P20" s="334">
        <f t="shared" si="3"/>
        <v>55</v>
      </c>
      <c r="Q20" s="344">
        <f t="shared" si="4"/>
        <v>2.4444444444444446E-2</v>
      </c>
    </row>
    <row r="21" spans="1:17" ht="18" customHeight="1" x14ac:dyDescent="0.25">
      <c r="A21" s="104" t="s">
        <v>21</v>
      </c>
      <c r="B21" s="108">
        <v>310</v>
      </c>
      <c r="C21" s="9"/>
      <c r="D21" s="345">
        <v>245</v>
      </c>
      <c r="E21" s="346"/>
      <c r="F21" s="105">
        <v>15</v>
      </c>
      <c r="G21" s="107"/>
      <c r="H21" s="105">
        <v>5</v>
      </c>
      <c r="I21" s="105"/>
      <c r="J21" s="341">
        <f t="shared" si="0"/>
        <v>4.8387096774193547E-2</v>
      </c>
      <c r="K21" s="342"/>
      <c r="L21" s="341">
        <f t="shared" si="1"/>
        <v>2.0408163265306121E-2</v>
      </c>
      <c r="M21" s="343"/>
      <c r="O21" s="290">
        <f t="shared" si="2"/>
        <v>555</v>
      </c>
      <c r="P21" s="334">
        <f t="shared" si="3"/>
        <v>20</v>
      </c>
      <c r="Q21" s="344">
        <f t="shared" si="4"/>
        <v>3.6036036036036036E-2</v>
      </c>
    </row>
    <row r="22" spans="1:17" x14ac:dyDescent="0.25">
      <c r="A22" s="104" t="s">
        <v>22</v>
      </c>
      <c r="B22" s="108">
        <v>35</v>
      </c>
      <c r="C22" s="9"/>
      <c r="D22" s="345">
        <v>40</v>
      </c>
      <c r="E22" s="346"/>
      <c r="F22" s="105">
        <v>0</v>
      </c>
      <c r="G22" s="107"/>
      <c r="H22" s="105">
        <v>5</v>
      </c>
      <c r="I22" s="105"/>
      <c r="J22" s="341">
        <f t="shared" si="0"/>
        <v>0</v>
      </c>
      <c r="K22" s="342"/>
      <c r="L22" s="341">
        <f t="shared" si="1"/>
        <v>0.125</v>
      </c>
      <c r="M22" s="343"/>
      <c r="O22" s="290">
        <f t="shared" si="2"/>
        <v>75</v>
      </c>
      <c r="P22" s="334">
        <f t="shared" si="3"/>
        <v>5</v>
      </c>
      <c r="Q22" s="344">
        <f t="shared" si="4"/>
        <v>6.6666666666666666E-2</v>
      </c>
    </row>
    <row r="23" spans="1:17" x14ac:dyDescent="0.25">
      <c r="A23" s="104" t="s">
        <v>23</v>
      </c>
      <c r="B23" s="108">
        <v>120</v>
      </c>
      <c r="C23" s="9"/>
      <c r="D23" s="345">
        <v>125</v>
      </c>
      <c r="E23" s="346"/>
      <c r="F23" s="105">
        <v>5</v>
      </c>
      <c r="G23" s="107"/>
      <c r="H23" s="105">
        <v>5</v>
      </c>
      <c r="I23" s="105"/>
      <c r="J23" s="341">
        <f t="shared" si="0"/>
        <v>4.1666666666666664E-2</v>
      </c>
      <c r="K23" s="342"/>
      <c r="L23" s="341">
        <f t="shared" si="1"/>
        <v>0.04</v>
      </c>
      <c r="M23" s="343"/>
      <c r="O23" s="290">
        <f t="shared" si="2"/>
        <v>245</v>
      </c>
      <c r="P23" s="334">
        <f t="shared" si="3"/>
        <v>10</v>
      </c>
      <c r="Q23" s="344">
        <f t="shared" si="4"/>
        <v>4.0816326530612242E-2</v>
      </c>
    </row>
    <row r="24" spans="1:17" x14ac:dyDescent="0.25">
      <c r="A24" s="104" t="s">
        <v>24</v>
      </c>
      <c r="B24" s="108">
        <v>100</v>
      </c>
      <c r="C24" s="9"/>
      <c r="D24" s="345">
        <v>90</v>
      </c>
      <c r="E24" s="346"/>
      <c r="F24" s="105">
        <v>10</v>
      </c>
      <c r="G24" s="107"/>
      <c r="H24" s="105">
        <v>15</v>
      </c>
      <c r="I24" s="105"/>
      <c r="J24" s="341">
        <f t="shared" si="0"/>
        <v>0.1</v>
      </c>
      <c r="K24" s="342"/>
      <c r="L24" s="341">
        <f t="shared" si="1"/>
        <v>0.16666666666666666</v>
      </c>
      <c r="M24" s="343"/>
      <c r="O24" s="290">
        <f t="shared" si="2"/>
        <v>190</v>
      </c>
      <c r="P24" s="334">
        <f t="shared" si="3"/>
        <v>25</v>
      </c>
      <c r="Q24" s="344">
        <f t="shared" si="4"/>
        <v>0.13157894736842105</v>
      </c>
    </row>
    <row r="25" spans="1:17" ht="18" customHeight="1" x14ac:dyDescent="0.25">
      <c r="A25" s="104" t="s">
        <v>25</v>
      </c>
      <c r="B25" s="108">
        <v>210</v>
      </c>
      <c r="C25" s="9"/>
      <c r="D25" s="345">
        <v>195</v>
      </c>
      <c r="E25" s="346"/>
      <c r="F25" s="105">
        <v>5</v>
      </c>
      <c r="G25" s="107"/>
      <c r="H25" s="105">
        <v>5</v>
      </c>
      <c r="I25" s="105"/>
      <c r="J25" s="341">
        <f t="shared" si="0"/>
        <v>2.3809523809523808E-2</v>
      </c>
      <c r="K25" s="342"/>
      <c r="L25" s="341">
        <f t="shared" si="1"/>
        <v>2.564102564102564E-2</v>
      </c>
      <c r="M25" s="343"/>
      <c r="O25" s="290">
        <f t="shared" si="2"/>
        <v>405</v>
      </c>
      <c r="P25" s="334">
        <f t="shared" si="3"/>
        <v>10</v>
      </c>
      <c r="Q25" s="344">
        <f t="shared" si="4"/>
        <v>2.4691358024691357E-2</v>
      </c>
    </row>
    <row r="26" spans="1:17" x14ac:dyDescent="0.25">
      <c r="A26" s="104" t="s">
        <v>26</v>
      </c>
      <c r="B26" s="108">
        <v>505</v>
      </c>
      <c r="C26" s="9"/>
      <c r="D26" s="345">
        <v>560</v>
      </c>
      <c r="E26" s="346"/>
      <c r="F26" s="105">
        <v>35</v>
      </c>
      <c r="G26" s="107"/>
      <c r="H26" s="105">
        <v>40</v>
      </c>
      <c r="I26" s="105"/>
      <c r="J26" s="341">
        <f t="shared" si="0"/>
        <v>6.9306930693069313E-2</v>
      </c>
      <c r="K26" s="342"/>
      <c r="L26" s="341">
        <f t="shared" si="1"/>
        <v>7.1428571428571425E-2</v>
      </c>
      <c r="M26" s="343"/>
      <c r="O26" s="290">
        <f t="shared" si="2"/>
        <v>1065</v>
      </c>
      <c r="P26" s="334">
        <f t="shared" si="3"/>
        <v>75</v>
      </c>
      <c r="Q26" s="344">
        <f t="shared" si="4"/>
        <v>7.0422535211267609E-2</v>
      </c>
    </row>
    <row r="27" spans="1:17" x14ac:dyDescent="0.25">
      <c r="A27" s="104" t="s">
        <v>27</v>
      </c>
      <c r="B27" s="108">
        <v>25</v>
      </c>
      <c r="C27" s="9"/>
      <c r="D27" s="345">
        <v>25</v>
      </c>
      <c r="E27" s="346"/>
      <c r="F27" s="105">
        <v>0</v>
      </c>
      <c r="G27" s="107"/>
      <c r="H27" s="105">
        <v>0</v>
      </c>
      <c r="I27" s="105"/>
      <c r="J27" s="341">
        <f t="shared" si="0"/>
        <v>0</v>
      </c>
      <c r="K27" s="342"/>
      <c r="L27" s="341">
        <f t="shared" si="1"/>
        <v>0</v>
      </c>
      <c r="M27" s="343"/>
      <c r="O27" s="290">
        <f t="shared" si="2"/>
        <v>50</v>
      </c>
      <c r="P27" s="334">
        <f t="shared" si="3"/>
        <v>0</v>
      </c>
      <c r="Q27" s="344">
        <f t="shared" si="4"/>
        <v>0</v>
      </c>
    </row>
    <row r="28" spans="1:17" x14ac:dyDescent="0.25">
      <c r="A28" s="104" t="s">
        <v>28</v>
      </c>
      <c r="B28" s="108">
        <v>205</v>
      </c>
      <c r="C28" s="9"/>
      <c r="D28" s="345">
        <v>220</v>
      </c>
      <c r="E28" s="346"/>
      <c r="F28" s="105">
        <v>10</v>
      </c>
      <c r="G28" s="107"/>
      <c r="H28" s="105">
        <v>20</v>
      </c>
      <c r="I28" s="105"/>
      <c r="J28" s="341">
        <f t="shared" si="0"/>
        <v>4.878048780487805E-2</v>
      </c>
      <c r="K28" s="342"/>
      <c r="L28" s="341">
        <f t="shared" si="1"/>
        <v>9.0909090909090912E-2</v>
      </c>
      <c r="M28" s="343"/>
      <c r="O28" s="290">
        <f t="shared" si="2"/>
        <v>425</v>
      </c>
      <c r="P28" s="334">
        <f t="shared" si="3"/>
        <v>30</v>
      </c>
      <c r="Q28" s="344">
        <f t="shared" si="4"/>
        <v>7.0588235294117646E-2</v>
      </c>
    </row>
    <row r="29" spans="1:17" ht="18" customHeight="1" x14ac:dyDescent="0.25">
      <c r="A29" s="104" t="s">
        <v>29</v>
      </c>
      <c r="B29" s="108">
        <v>200</v>
      </c>
      <c r="C29" s="9"/>
      <c r="D29" s="345">
        <v>190</v>
      </c>
      <c r="E29" s="346"/>
      <c r="F29" s="105">
        <v>5</v>
      </c>
      <c r="G29" s="107"/>
      <c r="H29" s="105">
        <v>0</v>
      </c>
      <c r="I29" s="105"/>
      <c r="J29" s="341">
        <f t="shared" si="0"/>
        <v>2.5000000000000001E-2</v>
      </c>
      <c r="K29" s="342"/>
      <c r="L29" s="341">
        <f t="shared" si="1"/>
        <v>0</v>
      </c>
      <c r="M29" s="343"/>
      <c r="O29" s="290">
        <f t="shared" si="2"/>
        <v>390</v>
      </c>
      <c r="P29" s="334">
        <f t="shared" si="3"/>
        <v>5</v>
      </c>
      <c r="Q29" s="344">
        <f t="shared" si="4"/>
        <v>1.282051282051282E-2</v>
      </c>
    </row>
    <row r="30" spans="1:17" x14ac:dyDescent="0.25">
      <c r="A30" s="104" t="s">
        <v>30</v>
      </c>
      <c r="B30" s="108">
        <v>180</v>
      </c>
      <c r="C30" s="9"/>
      <c r="D30" s="345">
        <v>145</v>
      </c>
      <c r="E30" s="346"/>
      <c r="F30" s="105">
        <v>5</v>
      </c>
      <c r="G30" s="107"/>
      <c r="H30" s="105">
        <v>5</v>
      </c>
      <c r="I30" s="105"/>
      <c r="J30" s="341">
        <f t="shared" si="0"/>
        <v>2.7777777777777776E-2</v>
      </c>
      <c r="K30" s="342"/>
      <c r="L30" s="341">
        <f t="shared" si="1"/>
        <v>3.4482758620689655E-2</v>
      </c>
      <c r="M30" s="343"/>
      <c r="O30" s="290">
        <f t="shared" si="2"/>
        <v>325</v>
      </c>
      <c r="P30" s="334">
        <f t="shared" si="3"/>
        <v>10</v>
      </c>
      <c r="Q30" s="344">
        <f t="shared" si="4"/>
        <v>3.0769230769230771E-2</v>
      </c>
    </row>
    <row r="31" spans="1:17" x14ac:dyDescent="0.25">
      <c r="A31" s="104" t="s">
        <v>31</v>
      </c>
      <c r="B31" s="108">
        <v>25</v>
      </c>
      <c r="C31" s="9"/>
      <c r="D31" s="345">
        <v>25</v>
      </c>
      <c r="E31" s="346"/>
      <c r="F31" s="105">
        <v>0</v>
      </c>
      <c r="G31" s="107"/>
      <c r="H31" s="105">
        <v>0</v>
      </c>
      <c r="I31" s="105"/>
      <c r="J31" s="341">
        <f t="shared" si="0"/>
        <v>0</v>
      </c>
      <c r="K31" s="342"/>
      <c r="L31" s="341">
        <f t="shared" si="1"/>
        <v>0</v>
      </c>
      <c r="M31" s="343"/>
      <c r="O31" s="290">
        <f t="shared" si="2"/>
        <v>50</v>
      </c>
      <c r="P31" s="334">
        <f t="shared" si="3"/>
        <v>0</v>
      </c>
      <c r="Q31" s="344">
        <f t="shared" si="4"/>
        <v>0</v>
      </c>
    </row>
    <row r="32" spans="1:17" x14ac:dyDescent="0.25">
      <c r="A32" s="104" t="s">
        <v>32</v>
      </c>
      <c r="B32" s="108">
        <v>135</v>
      </c>
      <c r="C32" s="9"/>
      <c r="D32" s="345">
        <v>185</v>
      </c>
      <c r="E32" s="346"/>
      <c r="F32" s="105">
        <v>5</v>
      </c>
      <c r="G32" s="107"/>
      <c r="H32" s="105">
        <v>5</v>
      </c>
      <c r="I32" s="105"/>
      <c r="J32" s="341">
        <f t="shared" si="0"/>
        <v>3.7037037037037035E-2</v>
      </c>
      <c r="K32" s="342"/>
      <c r="L32" s="341">
        <f t="shared" si="1"/>
        <v>2.7027027027027029E-2</v>
      </c>
      <c r="M32" s="343"/>
      <c r="O32" s="290">
        <f t="shared" si="2"/>
        <v>320</v>
      </c>
      <c r="P32" s="334">
        <f t="shared" si="3"/>
        <v>10</v>
      </c>
      <c r="Q32" s="344">
        <f t="shared" si="4"/>
        <v>3.125E-2</v>
      </c>
    </row>
    <row r="33" spans="1:17" ht="18" customHeight="1" x14ac:dyDescent="0.25">
      <c r="A33" s="104" t="s">
        <v>33</v>
      </c>
      <c r="B33" s="108">
        <v>410</v>
      </c>
      <c r="C33" s="9"/>
      <c r="D33" s="345">
        <v>405</v>
      </c>
      <c r="E33" s="346"/>
      <c r="F33" s="105">
        <v>10</v>
      </c>
      <c r="G33" s="107"/>
      <c r="H33" s="105">
        <v>10</v>
      </c>
      <c r="I33" s="105"/>
      <c r="J33" s="341">
        <f t="shared" si="0"/>
        <v>2.4390243902439025E-2</v>
      </c>
      <c r="K33" s="342"/>
      <c r="L33" s="341">
        <f t="shared" si="1"/>
        <v>2.4691358024691357E-2</v>
      </c>
      <c r="M33" s="343"/>
      <c r="O33" s="290">
        <f t="shared" si="2"/>
        <v>815</v>
      </c>
      <c r="P33" s="334">
        <f t="shared" si="3"/>
        <v>20</v>
      </c>
      <c r="Q33" s="344">
        <f t="shared" si="4"/>
        <v>2.4539877300613498E-2</v>
      </c>
    </row>
    <row r="34" spans="1:17" x14ac:dyDescent="0.25">
      <c r="A34" s="104" t="s">
        <v>34</v>
      </c>
      <c r="B34" s="108">
        <v>125</v>
      </c>
      <c r="C34" s="9"/>
      <c r="D34" s="345">
        <v>100</v>
      </c>
      <c r="E34" s="346"/>
      <c r="F34" s="105">
        <v>20</v>
      </c>
      <c r="G34" s="107"/>
      <c r="H34" s="105">
        <v>5</v>
      </c>
      <c r="I34" s="105"/>
      <c r="J34" s="341">
        <f t="shared" si="0"/>
        <v>0.16</v>
      </c>
      <c r="K34" s="342"/>
      <c r="L34" s="341">
        <f t="shared" si="1"/>
        <v>0.05</v>
      </c>
      <c r="M34" s="343"/>
      <c r="O34" s="290">
        <f t="shared" si="2"/>
        <v>225</v>
      </c>
      <c r="P34" s="334">
        <f t="shared" si="3"/>
        <v>25</v>
      </c>
      <c r="Q34" s="344">
        <f t="shared" si="4"/>
        <v>0.1111111111111111</v>
      </c>
    </row>
    <row r="35" spans="1:17" x14ac:dyDescent="0.25">
      <c r="A35" s="104" t="s">
        <v>35</v>
      </c>
      <c r="B35" s="108">
        <v>245</v>
      </c>
      <c r="C35" s="9"/>
      <c r="D35" s="345">
        <v>230</v>
      </c>
      <c r="E35" s="346"/>
      <c r="F35" s="105">
        <v>20</v>
      </c>
      <c r="G35" s="107"/>
      <c r="H35" s="105">
        <v>20</v>
      </c>
      <c r="I35" s="105"/>
      <c r="J35" s="341">
        <f t="shared" si="0"/>
        <v>8.1632653061224483E-2</v>
      </c>
      <c r="K35" s="342"/>
      <c r="L35" s="341">
        <f t="shared" si="1"/>
        <v>8.6956521739130432E-2</v>
      </c>
      <c r="M35" s="343"/>
      <c r="O35" s="290">
        <f t="shared" si="2"/>
        <v>475</v>
      </c>
      <c r="P35" s="334">
        <f t="shared" si="3"/>
        <v>40</v>
      </c>
      <c r="Q35" s="344">
        <f t="shared" si="4"/>
        <v>8.4210526315789472E-2</v>
      </c>
    </row>
    <row r="36" spans="1:17" x14ac:dyDescent="0.25">
      <c r="A36" s="116" t="s">
        <v>36</v>
      </c>
      <c r="B36" s="3">
        <v>290</v>
      </c>
      <c r="C36" s="8"/>
      <c r="D36" s="347">
        <v>300</v>
      </c>
      <c r="E36" s="348"/>
      <c r="F36" s="117">
        <v>10</v>
      </c>
      <c r="G36" s="118"/>
      <c r="H36" s="117">
        <v>15</v>
      </c>
      <c r="I36" s="117"/>
      <c r="J36" s="349">
        <f t="shared" si="0"/>
        <v>3.4482758620689655E-2</v>
      </c>
      <c r="K36" s="350"/>
      <c r="L36" s="349">
        <f t="shared" si="1"/>
        <v>0.05</v>
      </c>
      <c r="M36" s="351"/>
      <c r="O36" s="301">
        <f t="shared" si="2"/>
        <v>590</v>
      </c>
      <c r="P36" s="335">
        <f t="shared" si="3"/>
        <v>25</v>
      </c>
      <c r="Q36" s="352">
        <f t="shared" si="4"/>
        <v>4.2372881355932202E-2</v>
      </c>
    </row>
    <row r="38" spans="1:17" x14ac:dyDescent="0.25">
      <c r="A38" s="13" t="s">
        <v>155</v>
      </c>
    </row>
    <row r="39" spans="1:17" ht="14.25" customHeight="1" x14ac:dyDescent="0.25">
      <c r="A39" s="552" t="s">
        <v>156</v>
      </c>
      <c r="B39" s="553"/>
      <c r="C39" s="553"/>
      <c r="D39" s="553"/>
      <c r="E39" s="553"/>
      <c r="F39" s="553"/>
      <c r="G39" s="553"/>
      <c r="H39" s="553"/>
      <c r="I39" s="553"/>
      <c r="J39" s="553"/>
      <c r="K39" s="553"/>
      <c r="L39" s="553"/>
      <c r="M39" s="553"/>
      <c r="N39" s="553"/>
      <c r="O39" s="553"/>
      <c r="P39" s="553"/>
      <c r="Q39" s="553"/>
    </row>
  </sheetData>
  <mergeCells count="11">
    <mergeCell ref="B2:E2"/>
    <mergeCell ref="F2:I2"/>
    <mergeCell ref="J2:M2"/>
    <mergeCell ref="O2:Q2"/>
    <mergeCell ref="A39:Q39"/>
    <mergeCell ref="B3:C3"/>
    <mergeCell ref="D3:E3"/>
    <mergeCell ref="F3:G3"/>
    <mergeCell ref="H3:I3"/>
    <mergeCell ref="J3:K3"/>
    <mergeCell ref="L3:M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34" workbookViewId="0"/>
  </sheetViews>
  <sheetFormatPr defaultRowHeight="15" x14ac:dyDescent="0.25"/>
  <cols>
    <col min="1" max="1" width="30.42578125" style="225" customWidth="1"/>
    <col min="2" max="12" width="10.7109375" style="225" customWidth="1"/>
    <col min="13" max="14" width="0" style="225" hidden="1" customWidth="1"/>
    <col min="15" max="15" width="9.140625" style="225"/>
    <col min="16" max="16" width="20.7109375" style="225" customWidth="1"/>
    <col min="17" max="250" width="9.140625" style="225"/>
    <col min="251" max="251" width="23.140625" style="225" customWidth="1"/>
    <col min="252" max="262" width="10.7109375" style="225" customWidth="1"/>
    <col min="263" max="264" width="0" style="225" hidden="1" customWidth="1"/>
    <col min="265" max="265" width="9.140625" style="225"/>
    <col min="266" max="266" width="20.7109375" style="225" customWidth="1"/>
    <col min="267" max="506" width="9.140625" style="225"/>
    <col min="507" max="507" width="23.140625" style="225" customWidth="1"/>
    <col min="508" max="518" width="10.7109375" style="225" customWidth="1"/>
    <col min="519" max="520" width="0" style="225" hidden="1" customWidth="1"/>
    <col min="521" max="521" width="9.140625" style="225"/>
    <col min="522" max="522" width="20.7109375" style="225" customWidth="1"/>
    <col min="523" max="762" width="9.140625" style="225"/>
    <col min="763" max="763" width="23.140625" style="225" customWidth="1"/>
    <col min="764" max="774" width="10.7109375" style="225" customWidth="1"/>
    <col min="775" max="776" width="0" style="225" hidden="1" customWidth="1"/>
    <col min="777" max="777" width="9.140625" style="225"/>
    <col min="778" max="778" width="20.7109375" style="225" customWidth="1"/>
    <col min="779" max="1018" width="9.140625" style="225"/>
    <col min="1019" max="1019" width="23.140625" style="225" customWidth="1"/>
    <col min="1020" max="1030" width="10.7109375" style="225" customWidth="1"/>
    <col min="1031" max="1032" width="0" style="225" hidden="1" customWidth="1"/>
    <col min="1033" max="1033" width="9.140625" style="225"/>
    <col min="1034" max="1034" width="20.7109375" style="225" customWidth="1"/>
    <col min="1035" max="1274" width="9.140625" style="225"/>
    <col min="1275" max="1275" width="23.140625" style="225" customWidth="1"/>
    <col min="1276" max="1286" width="10.7109375" style="225" customWidth="1"/>
    <col min="1287" max="1288" width="0" style="225" hidden="1" customWidth="1"/>
    <col min="1289" max="1289" width="9.140625" style="225"/>
    <col min="1290" max="1290" width="20.7109375" style="225" customWidth="1"/>
    <col min="1291" max="1530" width="9.140625" style="225"/>
    <col min="1531" max="1531" width="23.140625" style="225" customWidth="1"/>
    <col min="1532" max="1542" width="10.7109375" style="225" customWidth="1"/>
    <col min="1543" max="1544" width="0" style="225" hidden="1" customWidth="1"/>
    <col min="1545" max="1545" width="9.140625" style="225"/>
    <col min="1546" max="1546" width="20.7109375" style="225" customWidth="1"/>
    <col min="1547" max="1786" width="9.140625" style="225"/>
    <col min="1787" max="1787" width="23.140625" style="225" customWidth="1"/>
    <col min="1788" max="1798" width="10.7109375" style="225" customWidth="1"/>
    <col min="1799" max="1800" width="0" style="225" hidden="1" customWidth="1"/>
    <col min="1801" max="1801" width="9.140625" style="225"/>
    <col min="1802" max="1802" width="20.7109375" style="225" customWidth="1"/>
    <col min="1803" max="2042" width="9.140625" style="225"/>
    <col min="2043" max="2043" width="23.140625" style="225" customWidth="1"/>
    <col min="2044" max="2054" width="10.7109375" style="225" customWidth="1"/>
    <col min="2055" max="2056" width="0" style="225" hidden="1" customWidth="1"/>
    <col min="2057" max="2057" width="9.140625" style="225"/>
    <col min="2058" max="2058" width="20.7109375" style="225" customWidth="1"/>
    <col min="2059" max="2298" width="9.140625" style="225"/>
    <col min="2299" max="2299" width="23.140625" style="225" customWidth="1"/>
    <col min="2300" max="2310" width="10.7109375" style="225" customWidth="1"/>
    <col min="2311" max="2312" width="0" style="225" hidden="1" customWidth="1"/>
    <col min="2313" max="2313" width="9.140625" style="225"/>
    <col min="2314" max="2314" width="20.7109375" style="225" customWidth="1"/>
    <col min="2315" max="2554" width="9.140625" style="225"/>
    <col min="2555" max="2555" width="23.140625" style="225" customWidth="1"/>
    <col min="2556" max="2566" width="10.7109375" style="225" customWidth="1"/>
    <col min="2567" max="2568" width="0" style="225" hidden="1" customWidth="1"/>
    <col min="2569" max="2569" width="9.140625" style="225"/>
    <col min="2570" max="2570" width="20.7109375" style="225" customWidth="1"/>
    <col min="2571" max="2810" width="9.140625" style="225"/>
    <col min="2811" max="2811" width="23.140625" style="225" customWidth="1"/>
    <col min="2812" max="2822" width="10.7109375" style="225" customWidth="1"/>
    <col min="2823" max="2824" width="0" style="225" hidden="1" customWidth="1"/>
    <col min="2825" max="2825" width="9.140625" style="225"/>
    <col min="2826" max="2826" width="20.7109375" style="225" customWidth="1"/>
    <col min="2827" max="3066" width="9.140625" style="225"/>
    <col min="3067" max="3067" width="23.140625" style="225" customWidth="1"/>
    <col min="3068" max="3078" width="10.7109375" style="225" customWidth="1"/>
    <col min="3079" max="3080" width="0" style="225" hidden="1" customWidth="1"/>
    <col min="3081" max="3081" width="9.140625" style="225"/>
    <col min="3082" max="3082" width="20.7109375" style="225" customWidth="1"/>
    <col min="3083" max="3322" width="9.140625" style="225"/>
    <col min="3323" max="3323" width="23.140625" style="225" customWidth="1"/>
    <col min="3324" max="3334" width="10.7109375" style="225" customWidth="1"/>
    <col min="3335" max="3336" width="0" style="225" hidden="1" customWidth="1"/>
    <col min="3337" max="3337" width="9.140625" style="225"/>
    <col min="3338" max="3338" width="20.7109375" style="225" customWidth="1"/>
    <col min="3339" max="3578" width="9.140625" style="225"/>
    <col min="3579" max="3579" width="23.140625" style="225" customWidth="1"/>
    <col min="3580" max="3590" width="10.7109375" style="225" customWidth="1"/>
    <col min="3591" max="3592" width="0" style="225" hidden="1" customWidth="1"/>
    <col min="3593" max="3593" width="9.140625" style="225"/>
    <col min="3594" max="3594" width="20.7109375" style="225" customWidth="1"/>
    <col min="3595" max="3834" width="9.140625" style="225"/>
    <col min="3835" max="3835" width="23.140625" style="225" customWidth="1"/>
    <col min="3836" max="3846" width="10.7109375" style="225" customWidth="1"/>
    <col min="3847" max="3848" width="0" style="225" hidden="1" customWidth="1"/>
    <col min="3849" max="3849" width="9.140625" style="225"/>
    <col min="3850" max="3850" width="20.7109375" style="225" customWidth="1"/>
    <col min="3851" max="4090" width="9.140625" style="225"/>
    <col min="4091" max="4091" width="23.140625" style="225" customWidth="1"/>
    <col min="4092" max="4102" width="10.7109375" style="225" customWidth="1"/>
    <col min="4103" max="4104" width="0" style="225" hidden="1" customWidth="1"/>
    <col min="4105" max="4105" width="9.140625" style="225"/>
    <col min="4106" max="4106" width="20.7109375" style="225" customWidth="1"/>
    <col min="4107" max="4346" width="9.140625" style="225"/>
    <col min="4347" max="4347" width="23.140625" style="225" customWidth="1"/>
    <col min="4348" max="4358" width="10.7109375" style="225" customWidth="1"/>
    <col min="4359" max="4360" width="0" style="225" hidden="1" customWidth="1"/>
    <col min="4361" max="4361" width="9.140625" style="225"/>
    <col min="4362" max="4362" width="20.7109375" style="225" customWidth="1"/>
    <col min="4363" max="4602" width="9.140625" style="225"/>
    <col min="4603" max="4603" width="23.140625" style="225" customWidth="1"/>
    <col min="4604" max="4614" width="10.7109375" style="225" customWidth="1"/>
    <col min="4615" max="4616" width="0" style="225" hidden="1" customWidth="1"/>
    <col min="4617" max="4617" width="9.140625" style="225"/>
    <col min="4618" max="4618" width="20.7109375" style="225" customWidth="1"/>
    <col min="4619" max="4858" width="9.140625" style="225"/>
    <col min="4859" max="4859" width="23.140625" style="225" customWidth="1"/>
    <col min="4860" max="4870" width="10.7109375" style="225" customWidth="1"/>
    <col min="4871" max="4872" width="0" style="225" hidden="1" customWidth="1"/>
    <col min="4873" max="4873" width="9.140625" style="225"/>
    <col min="4874" max="4874" width="20.7109375" style="225" customWidth="1"/>
    <col min="4875" max="5114" width="9.140625" style="225"/>
    <col min="5115" max="5115" width="23.140625" style="225" customWidth="1"/>
    <col min="5116" max="5126" width="10.7109375" style="225" customWidth="1"/>
    <col min="5127" max="5128" width="0" style="225" hidden="1" customWidth="1"/>
    <col min="5129" max="5129" width="9.140625" style="225"/>
    <col min="5130" max="5130" width="20.7109375" style="225" customWidth="1"/>
    <col min="5131" max="5370" width="9.140625" style="225"/>
    <col min="5371" max="5371" width="23.140625" style="225" customWidth="1"/>
    <col min="5372" max="5382" width="10.7109375" style="225" customWidth="1"/>
    <col min="5383" max="5384" width="0" style="225" hidden="1" customWidth="1"/>
    <col min="5385" max="5385" width="9.140625" style="225"/>
    <col min="5386" max="5386" width="20.7109375" style="225" customWidth="1"/>
    <col min="5387" max="5626" width="9.140625" style="225"/>
    <col min="5627" max="5627" width="23.140625" style="225" customWidth="1"/>
    <col min="5628" max="5638" width="10.7109375" style="225" customWidth="1"/>
    <col min="5639" max="5640" width="0" style="225" hidden="1" customWidth="1"/>
    <col min="5641" max="5641" width="9.140625" style="225"/>
    <col min="5642" max="5642" width="20.7109375" style="225" customWidth="1"/>
    <col min="5643" max="5882" width="9.140625" style="225"/>
    <col min="5883" max="5883" width="23.140625" style="225" customWidth="1"/>
    <col min="5884" max="5894" width="10.7109375" style="225" customWidth="1"/>
    <col min="5895" max="5896" width="0" style="225" hidden="1" customWidth="1"/>
    <col min="5897" max="5897" width="9.140625" style="225"/>
    <col min="5898" max="5898" width="20.7109375" style="225" customWidth="1"/>
    <col min="5899" max="6138" width="9.140625" style="225"/>
    <col min="6139" max="6139" width="23.140625" style="225" customWidth="1"/>
    <col min="6140" max="6150" width="10.7109375" style="225" customWidth="1"/>
    <col min="6151" max="6152" width="0" style="225" hidden="1" customWidth="1"/>
    <col min="6153" max="6153" width="9.140625" style="225"/>
    <col min="6154" max="6154" width="20.7109375" style="225" customWidth="1"/>
    <col min="6155" max="6394" width="9.140625" style="225"/>
    <col min="6395" max="6395" width="23.140625" style="225" customWidth="1"/>
    <col min="6396" max="6406" width="10.7109375" style="225" customWidth="1"/>
    <col min="6407" max="6408" width="0" style="225" hidden="1" customWidth="1"/>
    <col min="6409" max="6409" width="9.140625" style="225"/>
    <col min="6410" max="6410" width="20.7109375" style="225" customWidth="1"/>
    <col min="6411" max="6650" width="9.140625" style="225"/>
    <col min="6651" max="6651" width="23.140625" style="225" customWidth="1"/>
    <col min="6652" max="6662" width="10.7109375" style="225" customWidth="1"/>
    <col min="6663" max="6664" width="0" style="225" hidden="1" customWidth="1"/>
    <col min="6665" max="6665" width="9.140625" style="225"/>
    <col min="6666" max="6666" width="20.7109375" style="225" customWidth="1"/>
    <col min="6667" max="6906" width="9.140625" style="225"/>
    <col min="6907" max="6907" width="23.140625" style="225" customWidth="1"/>
    <col min="6908" max="6918" width="10.7109375" style="225" customWidth="1"/>
    <col min="6919" max="6920" width="0" style="225" hidden="1" customWidth="1"/>
    <col min="6921" max="6921" width="9.140625" style="225"/>
    <col min="6922" max="6922" width="20.7109375" style="225" customWidth="1"/>
    <col min="6923" max="7162" width="9.140625" style="225"/>
    <col min="7163" max="7163" width="23.140625" style="225" customWidth="1"/>
    <col min="7164" max="7174" width="10.7109375" style="225" customWidth="1"/>
    <col min="7175" max="7176" width="0" style="225" hidden="1" customWidth="1"/>
    <col min="7177" max="7177" width="9.140625" style="225"/>
    <col min="7178" max="7178" width="20.7109375" style="225" customWidth="1"/>
    <col min="7179" max="7418" width="9.140625" style="225"/>
    <col min="7419" max="7419" width="23.140625" style="225" customWidth="1"/>
    <col min="7420" max="7430" width="10.7109375" style="225" customWidth="1"/>
    <col min="7431" max="7432" width="0" style="225" hidden="1" customWidth="1"/>
    <col min="7433" max="7433" width="9.140625" style="225"/>
    <col min="7434" max="7434" width="20.7109375" style="225" customWidth="1"/>
    <col min="7435" max="7674" width="9.140625" style="225"/>
    <col min="7675" max="7675" width="23.140625" style="225" customWidth="1"/>
    <col min="7676" max="7686" width="10.7109375" style="225" customWidth="1"/>
    <col min="7687" max="7688" width="0" style="225" hidden="1" customWidth="1"/>
    <col min="7689" max="7689" width="9.140625" style="225"/>
    <col min="7690" max="7690" width="20.7109375" style="225" customWidth="1"/>
    <col min="7691" max="7930" width="9.140625" style="225"/>
    <col min="7931" max="7931" width="23.140625" style="225" customWidth="1"/>
    <col min="7932" max="7942" width="10.7109375" style="225" customWidth="1"/>
    <col min="7943" max="7944" width="0" style="225" hidden="1" customWidth="1"/>
    <col min="7945" max="7945" width="9.140625" style="225"/>
    <col min="7946" max="7946" width="20.7109375" style="225" customWidth="1"/>
    <col min="7947" max="8186" width="9.140625" style="225"/>
    <col min="8187" max="8187" width="23.140625" style="225" customWidth="1"/>
    <col min="8188" max="8198" width="10.7109375" style="225" customWidth="1"/>
    <col min="8199" max="8200" width="0" style="225" hidden="1" customWidth="1"/>
    <col min="8201" max="8201" width="9.140625" style="225"/>
    <col min="8202" max="8202" width="20.7109375" style="225" customWidth="1"/>
    <col min="8203" max="8442" width="9.140625" style="225"/>
    <col min="8443" max="8443" width="23.140625" style="225" customWidth="1"/>
    <col min="8444" max="8454" width="10.7109375" style="225" customWidth="1"/>
    <col min="8455" max="8456" width="0" style="225" hidden="1" customWidth="1"/>
    <col min="8457" max="8457" width="9.140625" style="225"/>
    <col min="8458" max="8458" width="20.7109375" style="225" customWidth="1"/>
    <col min="8459" max="8698" width="9.140625" style="225"/>
    <col min="8699" max="8699" width="23.140625" style="225" customWidth="1"/>
    <col min="8700" max="8710" width="10.7109375" style="225" customWidth="1"/>
    <col min="8711" max="8712" width="0" style="225" hidden="1" customWidth="1"/>
    <col min="8713" max="8713" width="9.140625" style="225"/>
    <col min="8714" max="8714" width="20.7109375" style="225" customWidth="1"/>
    <col min="8715" max="8954" width="9.140625" style="225"/>
    <col min="8955" max="8955" width="23.140625" style="225" customWidth="1"/>
    <col min="8956" max="8966" width="10.7109375" style="225" customWidth="1"/>
    <col min="8967" max="8968" width="0" style="225" hidden="1" customWidth="1"/>
    <col min="8969" max="8969" width="9.140625" style="225"/>
    <col min="8970" max="8970" width="20.7109375" style="225" customWidth="1"/>
    <col min="8971" max="9210" width="9.140625" style="225"/>
    <col min="9211" max="9211" width="23.140625" style="225" customWidth="1"/>
    <col min="9212" max="9222" width="10.7109375" style="225" customWidth="1"/>
    <col min="9223" max="9224" width="0" style="225" hidden="1" customWidth="1"/>
    <col min="9225" max="9225" width="9.140625" style="225"/>
    <col min="9226" max="9226" width="20.7109375" style="225" customWidth="1"/>
    <col min="9227" max="9466" width="9.140625" style="225"/>
    <col min="9467" max="9467" width="23.140625" style="225" customWidth="1"/>
    <col min="9468" max="9478" width="10.7109375" style="225" customWidth="1"/>
    <col min="9479" max="9480" width="0" style="225" hidden="1" customWidth="1"/>
    <col min="9481" max="9481" width="9.140625" style="225"/>
    <col min="9482" max="9482" width="20.7109375" style="225" customWidth="1"/>
    <col min="9483" max="9722" width="9.140625" style="225"/>
    <col min="9723" max="9723" width="23.140625" style="225" customWidth="1"/>
    <col min="9724" max="9734" width="10.7109375" style="225" customWidth="1"/>
    <col min="9735" max="9736" width="0" style="225" hidden="1" customWidth="1"/>
    <col min="9737" max="9737" width="9.140625" style="225"/>
    <col min="9738" max="9738" width="20.7109375" style="225" customWidth="1"/>
    <col min="9739" max="9978" width="9.140625" style="225"/>
    <col min="9979" max="9979" width="23.140625" style="225" customWidth="1"/>
    <col min="9980" max="9990" width="10.7109375" style="225" customWidth="1"/>
    <col min="9991" max="9992" width="0" style="225" hidden="1" customWidth="1"/>
    <col min="9993" max="9993" width="9.140625" style="225"/>
    <col min="9994" max="9994" width="20.7109375" style="225" customWidth="1"/>
    <col min="9995" max="10234" width="9.140625" style="225"/>
    <col min="10235" max="10235" width="23.140625" style="225" customWidth="1"/>
    <col min="10236" max="10246" width="10.7109375" style="225" customWidth="1"/>
    <col min="10247" max="10248" width="0" style="225" hidden="1" customWidth="1"/>
    <col min="10249" max="10249" width="9.140625" style="225"/>
    <col min="10250" max="10250" width="20.7109375" style="225" customWidth="1"/>
    <col min="10251" max="10490" width="9.140625" style="225"/>
    <col min="10491" max="10491" width="23.140625" style="225" customWidth="1"/>
    <col min="10492" max="10502" width="10.7109375" style="225" customWidth="1"/>
    <col min="10503" max="10504" width="0" style="225" hidden="1" customWidth="1"/>
    <col min="10505" max="10505" width="9.140625" style="225"/>
    <col min="10506" max="10506" width="20.7109375" style="225" customWidth="1"/>
    <col min="10507" max="10746" width="9.140625" style="225"/>
    <col min="10747" max="10747" width="23.140625" style="225" customWidth="1"/>
    <col min="10748" max="10758" width="10.7109375" style="225" customWidth="1"/>
    <col min="10759" max="10760" width="0" style="225" hidden="1" customWidth="1"/>
    <col min="10761" max="10761" width="9.140625" style="225"/>
    <col min="10762" max="10762" width="20.7109375" style="225" customWidth="1"/>
    <col min="10763" max="11002" width="9.140625" style="225"/>
    <col min="11003" max="11003" width="23.140625" style="225" customWidth="1"/>
    <col min="11004" max="11014" width="10.7109375" style="225" customWidth="1"/>
    <col min="11015" max="11016" width="0" style="225" hidden="1" customWidth="1"/>
    <col min="11017" max="11017" width="9.140625" style="225"/>
    <col min="11018" max="11018" width="20.7109375" style="225" customWidth="1"/>
    <col min="11019" max="11258" width="9.140625" style="225"/>
    <col min="11259" max="11259" width="23.140625" style="225" customWidth="1"/>
    <col min="11260" max="11270" width="10.7109375" style="225" customWidth="1"/>
    <col min="11271" max="11272" width="0" style="225" hidden="1" customWidth="1"/>
    <col min="11273" max="11273" width="9.140625" style="225"/>
    <col min="11274" max="11274" width="20.7109375" style="225" customWidth="1"/>
    <col min="11275" max="11514" width="9.140625" style="225"/>
    <col min="11515" max="11515" width="23.140625" style="225" customWidth="1"/>
    <col min="11516" max="11526" width="10.7109375" style="225" customWidth="1"/>
    <col min="11527" max="11528" width="0" style="225" hidden="1" customWidth="1"/>
    <col min="11529" max="11529" width="9.140625" style="225"/>
    <col min="11530" max="11530" width="20.7109375" style="225" customWidth="1"/>
    <col min="11531" max="11770" width="9.140625" style="225"/>
    <col min="11771" max="11771" width="23.140625" style="225" customWidth="1"/>
    <col min="11772" max="11782" width="10.7109375" style="225" customWidth="1"/>
    <col min="11783" max="11784" width="0" style="225" hidden="1" customWidth="1"/>
    <col min="11785" max="11785" width="9.140625" style="225"/>
    <col min="11786" max="11786" width="20.7109375" style="225" customWidth="1"/>
    <col min="11787" max="12026" width="9.140625" style="225"/>
    <col min="12027" max="12027" width="23.140625" style="225" customWidth="1"/>
    <col min="12028" max="12038" width="10.7109375" style="225" customWidth="1"/>
    <col min="12039" max="12040" width="0" style="225" hidden="1" customWidth="1"/>
    <col min="12041" max="12041" width="9.140625" style="225"/>
    <col min="12042" max="12042" width="20.7109375" style="225" customWidth="1"/>
    <col min="12043" max="12282" width="9.140625" style="225"/>
    <col min="12283" max="12283" width="23.140625" style="225" customWidth="1"/>
    <col min="12284" max="12294" width="10.7109375" style="225" customWidth="1"/>
    <col min="12295" max="12296" width="0" style="225" hidden="1" customWidth="1"/>
    <col min="12297" max="12297" width="9.140625" style="225"/>
    <col min="12298" max="12298" width="20.7109375" style="225" customWidth="1"/>
    <col min="12299" max="12538" width="9.140625" style="225"/>
    <col min="12539" max="12539" width="23.140625" style="225" customWidth="1"/>
    <col min="12540" max="12550" width="10.7109375" style="225" customWidth="1"/>
    <col min="12551" max="12552" width="0" style="225" hidden="1" customWidth="1"/>
    <col min="12553" max="12553" width="9.140625" style="225"/>
    <col min="12554" max="12554" width="20.7109375" style="225" customWidth="1"/>
    <col min="12555" max="12794" width="9.140625" style="225"/>
    <col min="12795" max="12795" width="23.140625" style="225" customWidth="1"/>
    <col min="12796" max="12806" width="10.7109375" style="225" customWidth="1"/>
    <col min="12807" max="12808" width="0" style="225" hidden="1" customWidth="1"/>
    <col min="12809" max="12809" width="9.140625" style="225"/>
    <col min="12810" max="12810" width="20.7109375" style="225" customWidth="1"/>
    <col min="12811" max="13050" width="9.140625" style="225"/>
    <col min="13051" max="13051" width="23.140625" style="225" customWidth="1"/>
    <col min="13052" max="13062" width="10.7109375" style="225" customWidth="1"/>
    <col min="13063" max="13064" width="0" style="225" hidden="1" customWidth="1"/>
    <col min="13065" max="13065" width="9.140625" style="225"/>
    <col min="13066" max="13066" width="20.7109375" style="225" customWidth="1"/>
    <col min="13067" max="13306" width="9.140625" style="225"/>
    <col min="13307" max="13307" width="23.140625" style="225" customWidth="1"/>
    <col min="13308" max="13318" width="10.7109375" style="225" customWidth="1"/>
    <col min="13319" max="13320" width="0" style="225" hidden="1" customWidth="1"/>
    <col min="13321" max="13321" width="9.140625" style="225"/>
    <col min="13322" max="13322" width="20.7109375" style="225" customWidth="1"/>
    <col min="13323" max="13562" width="9.140625" style="225"/>
    <col min="13563" max="13563" width="23.140625" style="225" customWidth="1"/>
    <col min="13564" max="13574" width="10.7109375" style="225" customWidth="1"/>
    <col min="13575" max="13576" width="0" style="225" hidden="1" customWidth="1"/>
    <col min="13577" max="13577" width="9.140625" style="225"/>
    <col min="13578" max="13578" width="20.7109375" style="225" customWidth="1"/>
    <col min="13579" max="13818" width="9.140625" style="225"/>
    <col min="13819" max="13819" width="23.140625" style="225" customWidth="1"/>
    <col min="13820" max="13830" width="10.7109375" style="225" customWidth="1"/>
    <col min="13831" max="13832" width="0" style="225" hidden="1" customWidth="1"/>
    <col min="13833" max="13833" width="9.140625" style="225"/>
    <col min="13834" max="13834" width="20.7109375" style="225" customWidth="1"/>
    <col min="13835" max="14074" width="9.140625" style="225"/>
    <col min="14075" max="14075" width="23.140625" style="225" customWidth="1"/>
    <col min="14076" max="14086" width="10.7109375" style="225" customWidth="1"/>
    <col min="14087" max="14088" width="0" style="225" hidden="1" customWidth="1"/>
    <col min="14089" max="14089" width="9.140625" style="225"/>
    <col min="14090" max="14090" width="20.7109375" style="225" customWidth="1"/>
    <col min="14091" max="14330" width="9.140625" style="225"/>
    <col min="14331" max="14331" width="23.140625" style="225" customWidth="1"/>
    <col min="14332" max="14342" width="10.7109375" style="225" customWidth="1"/>
    <col min="14343" max="14344" width="0" style="225" hidden="1" customWidth="1"/>
    <col min="14345" max="14345" width="9.140625" style="225"/>
    <col min="14346" max="14346" width="20.7109375" style="225" customWidth="1"/>
    <col min="14347" max="14586" width="9.140625" style="225"/>
    <col min="14587" max="14587" width="23.140625" style="225" customWidth="1"/>
    <col min="14588" max="14598" width="10.7109375" style="225" customWidth="1"/>
    <col min="14599" max="14600" width="0" style="225" hidden="1" customWidth="1"/>
    <col min="14601" max="14601" width="9.140625" style="225"/>
    <col min="14602" max="14602" width="20.7109375" style="225" customWidth="1"/>
    <col min="14603" max="14842" width="9.140625" style="225"/>
    <col min="14843" max="14843" width="23.140625" style="225" customWidth="1"/>
    <col min="14844" max="14854" width="10.7109375" style="225" customWidth="1"/>
    <col min="14855" max="14856" width="0" style="225" hidden="1" customWidth="1"/>
    <col min="14857" max="14857" width="9.140625" style="225"/>
    <col min="14858" max="14858" width="20.7109375" style="225" customWidth="1"/>
    <col min="14859" max="15098" width="9.140625" style="225"/>
    <col min="15099" max="15099" width="23.140625" style="225" customWidth="1"/>
    <col min="15100" max="15110" width="10.7109375" style="225" customWidth="1"/>
    <col min="15111" max="15112" width="0" style="225" hidden="1" customWidth="1"/>
    <col min="15113" max="15113" width="9.140625" style="225"/>
    <col min="15114" max="15114" width="20.7109375" style="225" customWidth="1"/>
    <col min="15115" max="15354" width="9.140625" style="225"/>
    <col min="15355" max="15355" width="23.140625" style="225" customWidth="1"/>
    <col min="15356" max="15366" width="10.7109375" style="225" customWidth="1"/>
    <col min="15367" max="15368" width="0" style="225" hidden="1" customWidth="1"/>
    <col min="15369" max="15369" width="9.140625" style="225"/>
    <col min="15370" max="15370" width="20.7109375" style="225" customWidth="1"/>
    <col min="15371" max="15610" width="9.140625" style="225"/>
    <col min="15611" max="15611" width="23.140625" style="225" customWidth="1"/>
    <col min="15612" max="15622" width="10.7109375" style="225" customWidth="1"/>
    <col min="15623" max="15624" width="0" style="225" hidden="1" customWidth="1"/>
    <col min="15625" max="15625" width="9.140625" style="225"/>
    <col min="15626" max="15626" width="20.7109375" style="225" customWidth="1"/>
    <col min="15627" max="15866" width="9.140625" style="225"/>
    <col min="15867" max="15867" width="23.140625" style="225" customWidth="1"/>
    <col min="15868" max="15878" width="10.7109375" style="225" customWidth="1"/>
    <col min="15879" max="15880" width="0" style="225" hidden="1" customWidth="1"/>
    <col min="15881" max="15881" width="9.140625" style="225"/>
    <col min="15882" max="15882" width="20.7109375" style="225" customWidth="1"/>
    <col min="15883" max="16122" width="9.140625" style="225"/>
    <col min="16123" max="16123" width="23.140625" style="225" customWidth="1"/>
    <col min="16124" max="16134" width="10.7109375" style="225" customWidth="1"/>
    <col min="16135" max="16136" width="0" style="225" hidden="1" customWidth="1"/>
    <col min="16137" max="16137" width="9.140625" style="225"/>
    <col min="16138" max="16138" width="20.7109375" style="225" customWidth="1"/>
    <col min="16139" max="16384" width="9.140625" style="225"/>
  </cols>
  <sheetData>
    <row r="1" spans="1:16" ht="16.5" customHeight="1" x14ac:dyDescent="0.25">
      <c r="A1" s="87" t="s">
        <v>256</v>
      </c>
      <c r="B1" s="369"/>
      <c r="C1" s="369"/>
      <c r="D1" s="369"/>
      <c r="E1" s="369"/>
      <c r="F1" s="369"/>
      <c r="G1" s="369"/>
      <c r="H1" s="369"/>
      <c r="I1" s="369"/>
      <c r="J1" s="369"/>
      <c r="K1" s="369"/>
      <c r="L1" s="369"/>
      <c r="M1" s="261"/>
      <c r="N1" s="261"/>
    </row>
    <row r="2" spans="1:16" ht="12.75" customHeight="1" x14ac:dyDescent="0.25">
      <c r="A2" s="221"/>
      <c r="B2" s="560" t="s">
        <v>166</v>
      </c>
      <c r="C2" s="561"/>
      <c r="D2" s="561"/>
      <c r="E2" s="561"/>
      <c r="F2" s="561"/>
      <c r="G2" s="562"/>
      <c r="H2" s="563" t="s">
        <v>166</v>
      </c>
      <c r="I2" s="564"/>
      <c r="J2" s="564"/>
      <c r="K2" s="564"/>
      <c r="L2" s="565"/>
      <c r="M2" s="222"/>
      <c r="N2" s="223"/>
    </row>
    <row r="3" spans="1:16" ht="51" x14ac:dyDescent="0.25">
      <c r="A3" s="226"/>
      <c r="B3" s="90" t="s">
        <v>158</v>
      </c>
      <c r="C3" s="90" t="s">
        <v>159</v>
      </c>
      <c r="D3" s="90" t="s">
        <v>160</v>
      </c>
      <c r="E3" s="30" t="s">
        <v>163</v>
      </c>
      <c r="F3" s="90" t="s">
        <v>161</v>
      </c>
      <c r="G3" s="90" t="s">
        <v>157</v>
      </c>
      <c r="H3" s="354" t="s">
        <v>158</v>
      </c>
      <c r="I3" s="354" t="s">
        <v>159</v>
      </c>
      <c r="J3" s="354" t="s">
        <v>160</v>
      </c>
      <c r="K3" s="354" t="s">
        <v>163</v>
      </c>
      <c r="L3" s="354" t="s">
        <v>164</v>
      </c>
      <c r="M3" s="90"/>
      <c r="N3" s="223"/>
    </row>
    <row r="4" spans="1:16" x14ac:dyDescent="0.25">
      <c r="A4" s="226"/>
      <c r="B4" s="353" t="s">
        <v>162</v>
      </c>
      <c r="C4" s="353" t="s">
        <v>162</v>
      </c>
      <c r="D4" s="353" t="s">
        <v>162</v>
      </c>
      <c r="E4" s="355" t="s">
        <v>162</v>
      </c>
      <c r="F4" s="353" t="s">
        <v>162</v>
      </c>
      <c r="G4" s="353" t="s">
        <v>162</v>
      </c>
      <c r="H4" s="356" t="s">
        <v>165</v>
      </c>
      <c r="I4" s="356" t="s">
        <v>165</v>
      </c>
      <c r="J4" s="356" t="s">
        <v>165</v>
      </c>
      <c r="K4" s="356" t="s">
        <v>165</v>
      </c>
      <c r="L4" s="356" t="s">
        <v>165</v>
      </c>
      <c r="M4" s="357">
        <v>41182</v>
      </c>
      <c r="N4" s="232">
        <v>41274</v>
      </c>
    </row>
    <row r="5" spans="1:16" x14ac:dyDescent="0.25">
      <c r="A5" s="262" t="s">
        <v>145</v>
      </c>
      <c r="B5" s="262">
        <v>5250</v>
      </c>
      <c r="C5" s="238">
        <v>3290</v>
      </c>
      <c r="D5" s="238">
        <v>595</v>
      </c>
      <c r="E5" s="238">
        <v>220</v>
      </c>
      <c r="F5" s="238">
        <v>9360</v>
      </c>
      <c r="G5" s="238">
        <v>11480</v>
      </c>
      <c r="H5" s="358">
        <f>B5/$G5</f>
        <v>0.45731707317073172</v>
      </c>
      <c r="I5" s="359">
        <f>C5/$G5</f>
        <v>0.28658536585365851</v>
      </c>
      <c r="J5" s="359">
        <f>D5/$G5</f>
        <v>5.1829268292682924E-2</v>
      </c>
      <c r="K5" s="359">
        <f>E5/$G5</f>
        <v>1.9163763066202089E-2</v>
      </c>
      <c r="L5" s="360">
        <f>F5/$G5</f>
        <v>0.81533101045296164</v>
      </c>
      <c r="M5" s="238"/>
      <c r="N5" s="239"/>
    </row>
    <row r="6" spans="1:16" ht="18" customHeight="1" x14ac:dyDescent="0.25">
      <c r="A6" s="253" t="s">
        <v>5</v>
      </c>
      <c r="B6" s="253">
        <v>375</v>
      </c>
      <c r="C6" s="251">
        <v>110</v>
      </c>
      <c r="D6" s="251">
        <v>25</v>
      </c>
      <c r="E6" s="251">
        <v>30</v>
      </c>
      <c r="F6" s="251">
        <v>540</v>
      </c>
      <c r="G6" s="251">
        <v>615</v>
      </c>
      <c r="H6" s="361">
        <f t="shared" ref="H6:L37" si="0">B6/$G6</f>
        <v>0.6097560975609756</v>
      </c>
      <c r="I6" s="362">
        <f t="shared" si="0"/>
        <v>0.17886178861788618</v>
      </c>
      <c r="J6" s="362">
        <f t="shared" si="0"/>
        <v>4.065040650406504E-2</v>
      </c>
      <c r="K6" s="362">
        <f t="shared" si="0"/>
        <v>4.878048780487805E-2</v>
      </c>
      <c r="L6" s="363">
        <f t="shared" si="0"/>
        <v>0.87804878048780488</v>
      </c>
      <c r="M6" s="246"/>
      <c r="N6" s="247"/>
    </row>
    <row r="7" spans="1:16" x14ac:dyDescent="0.25">
      <c r="A7" s="253" t="s">
        <v>6</v>
      </c>
      <c r="B7" s="253">
        <v>210</v>
      </c>
      <c r="C7" s="251">
        <v>85</v>
      </c>
      <c r="D7" s="251">
        <v>30</v>
      </c>
      <c r="E7" s="251">
        <v>0</v>
      </c>
      <c r="F7" s="251">
        <v>325</v>
      </c>
      <c r="G7" s="251">
        <v>420</v>
      </c>
      <c r="H7" s="361">
        <f t="shared" si="0"/>
        <v>0.5</v>
      </c>
      <c r="I7" s="362">
        <f t="shared" si="0"/>
        <v>0.20238095238095238</v>
      </c>
      <c r="J7" s="362">
        <f t="shared" si="0"/>
        <v>7.1428571428571425E-2</v>
      </c>
      <c r="K7" s="362">
        <f t="shared" si="0"/>
        <v>0</v>
      </c>
      <c r="L7" s="363">
        <f t="shared" si="0"/>
        <v>0.77380952380952384</v>
      </c>
      <c r="M7" s="246"/>
      <c r="N7" s="247"/>
    </row>
    <row r="8" spans="1:16" x14ac:dyDescent="0.25">
      <c r="A8" s="253" t="s">
        <v>7</v>
      </c>
      <c r="B8" s="253">
        <v>120</v>
      </c>
      <c r="C8" s="251">
        <v>25</v>
      </c>
      <c r="D8" s="251">
        <v>10</v>
      </c>
      <c r="E8" s="251">
        <v>0</v>
      </c>
      <c r="F8" s="251">
        <v>155</v>
      </c>
      <c r="G8" s="251">
        <v>175</v>
      </c>
      <c r="H8" s="361">
        <f t="shared" si="0"/>
        <v>0.68571428571428572</v>
      </c>
      <c r="I8" s="362">
        <f t="shared" si="0"/>
        <v>0.14285714285714285</v>
      </c>
      <c r="J8" s="362">
        <f t="shared" si="0"/>
        <v>5.7142857142857141E-2</v>
      </c>
      <c r="K8" s="362">
        <f t="shared" si="0"/>
        <v>0</v>
      </c>
      <c r="L8" s="363">
        <f t="shared" si="0"/>
        <v>0.88571428571428568</v>
      </c>
      <c r="M8" s="246"/>
      <c r="N8" s="247"/>
    </row>
    <row r="9" spans="1:16" x14ac:dyDescent="0.25">
      <c r="A9" s="253" t="s">
        <v>8</v>
      </c>
      <c r="B9" s="253">
        <v>0</v>
      </c>
      <c r="C9" s="251">
        <v>55</v>
      </c>
      <c r="D9" s="251">
        <v>10</v>
      </c>
      <c r="E9" s="251">
        <v>0</v>
      </c>
      <c r="F9" s="251">
        <v>65</v>
      </c>
      <c r="G9" s="251">
        <v>90</v>
      </c>
      <c r="H9" s="361">
        <f t="shared" si="0"/>
        <v>0</v>
      </c>
      <c r="I9" s="362">
        <f t="shared" si="0"/>
        <v>0.61111111111111116</v>
      </c>
      <c r="J9" s="362">
        <f t="shared" si="0"/>
        <v>0.1111111111111111</v>
      </c>
      <c r="K9" s="362">
        <f t="shared" si="0"/>
        <v>0</v>
      </c>
      <c r="L9" s="363">
        <f t="shared" si="0"/>
        <v>0.72222222222222221</v>
      </c>
      <c r="M9" s="246"/>
      <c r="N9" s="247"/>
    </row>
    <row r="10" spans="1:16" ht="18" customHeight="1" x14ac:dyDescent="0.25">
      <c r="A10" s="253" t="s">
        <v>9</v>
      </c>
      <c r="B10" s="253">
        <v>110</v>
      </c>
      <c r="C10" s="251">
        <v>35</v>
      </c>
      <c r="D10" s="251">
        <v>5</v>
      </c>
      <c r="E10" s="251">
        <v>0</v>
      </c>
      <c r="F10" s="251">
        <v>145</v>
      </c>
      <c r="G10" s="251">
        <v>185</v>
      </c>
      <c r="H10" s="361">
        <f t="shared" si="0"/>
        <v>0.59459459459459463</v>
      </c>
      <c r="I10" s="362">
        <f t="shared" si="0"/>
        <v>0.1891891891891892</v>
      </c>
      <c r="J10" s="362">
        <f t="shared" si="0"/>
        <v>2.7027027027027029E-2</v>
      </c>
      <c r="K10" s="362">
        <f t="shared" si="0"/>
        <v>0</v>
      </c>
      <c r="L10" s="363">
        <f t="shared" si="0"/>
        <v>0.78378378378378377</v>
      </c>
      <c r="M10" s="246"/>
      <c r="N10" s="247"/>
    </row>
    <row r="11" spans="1:16" x14ac:dyDescent="0.25">
      <c r="A11" s="253" t="s">
        <v>10</v>
      </c>
      <c r="B11" s="253">
        <v>0</v>
      </c>
      <c r="C11" s="251">
        <v>220</v>
      </c>
      <c r="D11" s="251">
        <v>15</v>
      </c>
      <c r="E11" s="251">
        <v>0</v>
      </c>
      <c r="F11" s="251">
        <v>235</v>
      </c>
      <c r="G11" s="251">
        <v>270</v>
      </c>
      <c r="H11" s="361">
        <f t="shared" si="0"/>
        <v>0</v>
      </c>
      <c r="I11" s="362">
        <f t="shared" si="0"/>
        <v>0.81481481481481477</v>
      </c>
      <c r="J11" s="362">
        <f t="shared" si="0"/>
        <v>5.5555555555555552E-2</v>
      </c>
      <c r="K11" s="362">
        <f t="shared" si="0"/>
        <v>0</v>
      </c>
      <c r="L11" s="363">
        <f t="shared" si="0"/>
        <v>0.87037037037037035</v>
      </c>
      <c r="M11" s="246"/>
      <c r="N11" s="247"/>
      <c r="P11" s="517">
        <f>MAX(L5:L37)</f>
        <v>0.92307692307692313</v>
      </c>
    </row>
    <row r="12" spans="1:16" x14ac:dyDescent="0.25">
      <c r="A12" s="253" t="s">
        <v>11</v>
      </c>
      <c r="B12" s="253">
        <v>245</v>
      </c>
      <c r="C12" s="251">
        <v>95</v>
      </c>
      <c r="D12" s="251">
        <v>25</v>
      </c>
      <c r="E12" s="251">
        <v>0</v>
      </c>
      <c r="F12" s="251">
        <v>365</v>
      </c>
      <c r="G12" s="251">
        <v>415</v>
      </c>
      <c r="H12" s="361">
        <f t="shared" si="0"/>
        <v>0.59036144578313254</v>
      </c>
      <c r="I12" s="362">
        <f t="shared" si="0"/>
        <v>0.2289156626506024</v>
      </c>
      <c r="J12" s="362">
        <f t="shared" si="0"/>
        <v>6.0240963855421686E-2</v>
      </c>
      <c r="K12" s="362">
        <f t="shared" si="0"/>
        <v>0</v>
      </c>
      <c r="L12" s="363">
        <f t="shared" si="0"/>
        <v>0.87951807228915657</v>
      </c>
      <c r="M12" s="246"/>
      <c r="N12" s="247"/>
    </row>
    <row r="13" spans="1:16" x14ac:dyDescent="0.25">
      <c r="A13" s="253" t="s">
        <v>12</v>
      </c>
      <c r="B13" s="253">
        <v>155</v>
      </c>
      <c r="C13" s="251">
        <v>30</v>
      </c>
      <c r="D13" s="251">
        <v>10</v>
      </c>
      <c r="E13" s="251">
        <v>0</v>
      </c>
      <c r="F13" s="251">
        <v>200</v>
      </c>
      <c r="G13" s="251">
        <v>265</v>
      </c>
      <c r="H13" s="361">
        <f t="shared" si="0"/>
        <v>0.58490566037735847</v>
      </c>
      <c r="I13" s="362">
        <f t="shared" si="0"/>
        <v>0.11320754716981132</v>
      </c>
      <c r="J13" s="362">
        <f t="shared" si="0"/>
        <v>3.7735849056603772E-2</v>
      </c>
      <c r="K13" s="362">
        <f t="shared" si="0"/>
        <v>0</v>
      </c>
      <c r="L13" s="363">
        <f t="shared" si="0"/>
        <v>0.75471698113207553</v>
      </c>
      <c r="M13" s="246"/>
      <c r="N13" s="247"/>
    </row>
    <row r="14" spans="1:16" ht="18" customHeight="1" x14ac:dyDescent="0.25">
      <c r="A14" s="253" t="s">
        <v>13</v>
      </c>
      <c r="B14" s="253">
        <v>25</v>
      </c>
      <c r="C14" s="251">
        <v>10</v>
      </c>
      <c r="D14" s="251">
        <v>5</v>
      </c>
      <c r="E14" s="251">
        <v>0</v>
      </c>
      <c r="F14" s="251">
        <v>45</v>
      </c>
      <c r="G14" s="251">
        <v>60</v>
      </c>
      <c r="H14" s="361">
        <f t="shared" si="0"/>
        <v>0.41666666666666669</v>
      </c>
      <c r="I14" s="362">
        <f t="shared" si="0"/>
        <v>0.16666666666666666</v>
      </c>
      <c r="J14" s="362">
        <f t="shared" si="0"/>
        <v>8.3333333333333329E-2</v>
      </c>
      <c r="K14" s="362">
        <f t="shared" si="0"/>
        <v>0</v>
      </c>
      <c r="L14" s="363">
        <f t="shared" si="0"/>
        <v>0.75</v>
      </c>
      <c r="M14" s="246"/>
      <c r="N14" s="247"/>
    </row>
    <row r="15" spans="1:16" x14ac:dyDescent="0.25">
      <c r="A15" s="253" t="s">
        <v>14</v>
      </c>
      <c r="B15" s="253">
        <v>140</v>
      </c>
      <c r="C15" s="251">
        <v>45</v>
      </c>
      <c r="D15" s="251">
        <v>5</v>
      </c>
      <c r="E15" s="251">
        <v>0</v>
      </c>
      <c r="F15" s="251">
        <v>195</v>
      </c>
      <c r="G15" s="251">
        <v>215</v>
      </c>
      <c r="H15" s="361">
        <f t="shared" si="0"/>
        <v>0.65116279069767447</v>
      </c>
      <c r="I15" s="362">
        <f t="shared" si="0"/>
        <v>0.20930232558139536</v>
      </c>
      <c r="J15" s="362">
        <f t="shared" si="0"/>
        <v>2.3255813953488372E-2</v>
      </c>
      <c r="K15" s="362">
        <f t="shared" si="0"/>
        <v>0</v>
      </c>
      <c r="L15" s="363">
        <f t="shared" si="0"/>
        <v>0.90697674418604646</v>
      </c>
      <c r="M15" s="246"/>
      <c r="N15" s="247"/>
    </row>
    <row r="16" spans="1:16" x14ac:dyDescent="0.25">
      <c r="A16" s="253" t="s">
        <v>15</v>
      </c>
      <c r="B16" s="253">
        <v>50</v>
      </c>
      <c r="C16" s="251">
        <v>10</v>
      </c>
      <c r="D16" s="251">
        <v>5</v>
      </c>
      <c r="E16" s="251">
        <v>0</v>
      </c>
      <c r="F16" s="251">
        <v>65</v>
      </c>
      <c r="G16" s="251">
        <v>90</v>
      </c>
      <c r="H16" s="361">
        <f t="shared" si="0"/>
        <v>0.55555555555555558</v>
      </c>
      <c r="I16" s="362">
        <f t="shared" si="0"/>
        <v>0.1111111111111111</v>
      </c>
      <c r="J16" s="362">
        <f t="shared" si="0"/>
        <v>5.5555555555555552E-2</v>
      </c>
      <c r="K16" s="362">
        <f t="shared" si="0"/>
        <v>0</v>
      </c>
      <c r="L16" s="363">
        <f t="shared" si="0"/>
        <v>0.72222222222222221</v>
      </c>
      <c r="M16" s="246"/>
      <c r="N16" s="247"/>
    </row>
    <row r="17" spans="1:14" x14ac:dyDescent="0.25">
      <c r="A17" s="253" t="s">
        <v>16</v>
      </c>
      <c r="B17" s="253">
        <v>500</v>
      </c>
      <c r="C17" s="251">
        <v>210</v>
      </c>
      <c r="D17" s="251">
        <v>175</v>
      </c>
      <c r="E17" s="251">
        <v>15</v>
      </c>
      <c r="F17" s="251">
        <v>900</v>
      </c>
      <c r="G17" s="251">
        <v>1055</v>
      </c>
      <c r="H17" s="361">
        <f t="shared" si="0"/>
        <v>0.47393364928909953</v>
      </c>
      <c r="I17" s="362">
        <f t="shared" si="0"/>
        <v>0.1990521327014218</v>
      </c>
      <c r="J17" s="362">
        <f>D17/$G17</f>
        <v>0.16587677725118483</v>
      </c>
      <c r="K17" s="362">
        <f t="shared" si="0"/>
        <v>1.4218009478672985E-2</v>
      </c>
      <c r="L17" s="363">
        <f t="shared" si="0"/>
        <v>0.85308056872037918</v>
      </c>
      <c r="M17" s="246"/>
      <c r="N17" s="247"/>
    </row>
    <row r="18" spans="1:14" ht="18" customHeight="1" x14ac:dyDescent="0.25">
      <c r="A18" s="253" t="s">
        <v>17</v>
      </c>
      <c r="B18" s="253">
        <v>0</v>
      </c>
      <c r="C18" s="251">
        <v>25</v>
      </c>
      <c r="D18" s="251">
        <v>0</v>
      </c>
      <c r="E18" s="251">
        <v>0</v>
      </c>
      <c r="F18" s="251">
        <v>25</v>
      </c>
      <c r="G18" s="251">
        <v>35</v>
      </c>
      <c r="H18" s="361">
        <f t="shared" si="0"/>
        <v>0</v>
      </c>
      <c r="I18" s="362">
        <f t="shared" si="0"/>
        <v>0.7142857142857143</v>
      </c>
      <c r="J18" s="362">
        <f t="shared" si="0"/>
        <v>0</v>
      </c>
      <c r="K18" s="362">
        <f t="shared" si="0"/>
        <v>0</v>
      </c>
      <c r="L18" s="363">
        <f t="shared" si="0"/>
        <v>0.7142857142857143</v>
      </c>
      <c r="M18" s="246"/>
      <c r="N18" s="247"/>
    </row>
    <row r="19" spans="1:14" x14ac:dyDescent="0.25">
      <c r="A19" s="253" t="s">
        <v>18</v>
      </c>
      <c r="B19" s="253">
        <v>230</v>
      </c>
      <c r="C19" s="251">
        <v>40</v>
      </c>
      <c r="D19" s="251">
        <v>10</v>
      </c>
      <c r="E19" s="251">
        <v>0</v>
      </c>
      <c r="F19" s="251">
        <v>275</v>
      </c>
      <c r="G19" s="251">
        <v>360</v>
      </c>
      <c r="H19" s="361">
        <f t="shared" si="0"/>
        <v>0.63888888888888884</v>
      </c>
      <c r="I19" s="362">
        <f t="shared" si="0"/>
        <v>0.1111111111111111</v>
      </c>
      <c r="J19" s="362">
        <f t="shared" si="0"/>
        <v>2.7777777777777776E-2</v>
      </c>
      <c r="K19" s="362">
        <f t="shared" si="0"/>
        <v>0</v>
      </c>
      <c r="L19" s="363">
        <f t="shared" si="0"/>
        <v>0.76388888888888884</v>
      </c>
      <c r="M19" s="246"/>
      <c r="N19" s="247"/>
    </row>
    <row r="20" spans="1:14" x14ac:dyDescent="0.25">
      <c r="A20" s="253" t="s">
        <v>19</v>
      </c>
      <c r="B20" s="253">
        <v>365</v>
      </c>
      <c r="C20" s="251">
        <v>40</v>
      </c>
      <c r="D20" s="251">
        <v>45</v>
      </c>
      <c r="E20" s="251">
        <v>0</v>
      </c>
      <c r="F20" s="251">
        <v>450</v>
      </c>
      <c r="G20" s="251">
        <v>555</v>
      </c>
      <c r="H20" s="361">
        <f t="shared" si="0"/>
        <v>0.65765765765765771</v>
      </c>
      <c r="I20" s="362">
        <f t="shared" si="0"/>
        <v>7.2072072072072071E-2</v>
      </c>
      <c r="J20" s="362">
        <f t="shared" si="0"/>
        <v>8.1081081081081086E-2</v>
      </c>
      <c r="K20" s="362">
        <f t="shared" si="0"/>
        <v>0</v>
      </c>
      <c r="L20" s="363">
        <f t="shared" si="0"/>
        <v>0.81081081081081086</v>
      </c>
      <c r="M20" s="246"/>
      <c r="N20" s="247"/>
    </row>
    <row r="21" spans="1:14" x14ac:dyDescent="0.25">
      <c r="A21" s="253" t="s">
        <v>20</v>
      </c>
      <c r="B21" s="253">
        <v>20</v>
      </c>
      <c r="C21" s="251">
        <v>1175</v>
      </c>
      <c r="D21" s="251">
        <v>50</v>
      </c>
      <c r="E21" s="251">
        <v>145</v>
      </c>
      <c r="F21" s="251">
        <v>1385</v>
      </c>
      <c r="G21" s="251">
        <v>1735</v>
      </c>
      <c r="H21" s="364">
        <f t="shared" si="0"/>
        <v>1.1527377521613832E-2</v>
      </c>
      <c r="I21" s="362">
        <f t="shared" si="0"/>
        <v>0.67723342939481268</v>
      </c>
      <c r="J21" s="362">
        <f t="shared" si="0"/>
        <v>2.8818443804034581E-2</v>
      </c>
      <c r="K21" s="362">
        <f t="shared" si="0"/>
        <v>8.3573487031700283E-2</v>
      </c>
      <c r="L21" s="363">
        <f t="shared" si="0"/>
        <v>0.79827089337175794</v>
      </c>
      <c r="M21" s="251"/>
      <c r="N21" s="252"/>
    </row>
    <row r="22" spans="1:14" ht="18" customHeight="1" x14ac:dyDescent="0.25">
      <c r="A22" s="253" t="s">
        <v>21</v>
      </c>
      <c r="B22" s="253">
        <v>220</v>
      </c>
      <c r="C22" s="251">
        <v>155</v>
      </c>
      <c r="D22" s="251">
        <v>15</v>
      </c>
      <c r="E22" s="251">
        <v>0</v>
      </c>
      <c r="F22" s="251">
        <v>395</v>
      </c>
      <c r="G22" s="251">
        <v>460</v>
      </c>
      <c r="H22" s="361">
        <f t="shared" si="0"/>
        <v>0.47826086956521741</v>
      </c>
      <c r="I22" s="362">
        <f t="shared" si="0"/>
        <v>0.33695652173913043</v>
      </c>
      <c r="J22" s="362">
        <f t="shared" si="0"/>
        <v>3.2608695652173912E-2</v>
      </c>
      <c r="K22" s="362">
        <f t="shared" si="0"/>
        <v>0</v>
      </c>
      <c r="L22" s="363">
        <f t="shared" si="0"/>
        <v>0.85869565217391308</v>
      </c>
      <c r="M22" s="246"/>
      <c r="N22" s="247"/>
    </row>
    <row r="23" spans="1:14" x14ac:dyDescent="0.25">
      <c r="A23" s="253" t="s">
        <v>22</v>
      </c>
      <c r="B23" s="253">
        <v>0</v>
      </c>
      <c r="C23" s="251">
        <v>50</v>
      </c>
      <c r="D23" s="251">
        <v>5</v>
      </c>
      <c r="E23" s="251">
        <v>0</v>
      </c>
      <c r="F23" s="251">
        <v>60</v>
      </c>
      <c r="G23" s="251">
        <v>65</v>
      </c>
      <c r="H23" s="361">
        <f t="shared" si="0"/>
        <v>0</v>
      </c>
      <c r="I23" s="362">
        <f t="shared" si="0"/>
        <v>0.76923076923076927</v>
      </c>
      <c r="J23" s="362">
        <f t="shared" si="0"/>
        <v>7.6923076923076927E-2</v>
      </c>
      <c r="K23" s="362">
        <f t="shared" si="0"/>
        <v>0</v>
      </c>
      <c r="L23" s="363">
        <f t="shared" si="0"/>
        <v>0.92307692307692313</v>
      </c>
      <c r="M23" s="246"/>
      <c r="N23" s="247"/>
    </row>
    <row r="24" spans="1:14" x14ac:dyDescent="0.25">
      <c r="A24" s="253" t="s">
        <v>23</v>
      </c>
      <c r="B24" s="253">
        <v>85</v>
      </c>
      <c r="C24" s="251">
        <v>70</v>
      </c>
      <c r="D24" s="251">
        <v>20</v>
      </c>
      <c r="E24" s="251">
        <v>0</v>
      </c>
      <c r="F24" s="251">
        <v>175</v>
      </c>
      <c r="G24" s="251">
        <v>220</v>
      </c>
      <c r="H24" s="361">
        <f t="shared" si="0"/>
        <v>0.38636363636363635</v>
      </c>
      <c r="I24" s="362">
        <f t="shared" si="0"/>
        <v>0.31818181818181818</v>
      </c>
      <c r="J24" s="362">
        <f t="shared" si="0"/>
        <v>9.0909090909090912E-2</v>
      </c>
      <c r="K24" s="362">
        <f t="shared" si="0"/>
        <v>0</v>
      </c>
      <c r="L24" s="363">
        <f t="shared" si="0"/>
        <v>0.79545454545454541</v>
      </c>
      <c r="M24" s="246"/>
      <c r="N24" s="247"/>
    </row>
    <row r="25" spans="1:14" x14ac:dyDescent="0.25">
      <c r="A25" s="253" t="s">
        <v>24</v>
      </c>
      <c r="B25" s="253">
        <v>70</v>
      </c>
      <c r="C25" s="251">
        <v>35</v>
      </c>
      <c r="D25" s="251">
        <v>5</v>
      </c>
      <c r="E25" s="251">
        <v>0</v>
      </c>
      <c r="F25" s="251">
        <v>110</v>
      </c>
      <c r="G25" s="251">
        <v>140</v>
      </c>
      <c r="H25" s="361">
        <f t="shared" si="0"/>
        <v>0.5</v>
      </c>
      <c r="I25" s="362">
        <f t="shared" si="0"/>
        <v>0.25</v>
      </c>
      <c r="J25" s="362">
        <f t="shared" si="0"/>
        <v>3.5714285714285712E-2</v>
      </c>
      <c r="K25" s="362">
        <f t="shared" si="0"/>
        <v>0</v>
      </c>
      <c r="L25" s="363">
        <f t="shared" si="0"/>
        <v>0.7857142857142857</v>
      </c>
      <c r="M25" s="246"/>
      <c r="N25" s="247"/>
    </row>
    <row r="26" spans="1:14" ht="18" customHeight="1" x14ac:dyDescent="0.25">
      <c r="A26" s="253" t="s">
        <v>25</v>
      </c>
      <c r="B26" s="253">
        <v>115</v>
      </c>
      <c r="C26" s="251">
        <v>65</v>
      </c>
      <c r="D26" s="251">
        <v>15</v>
      </c>
      <c r="E26" s="251">
        <v>0</v>
      </c>
      <c r="F26" s="251">
        <v>200</v>
      </c>
      <c r="G26" s="251">
        <v>275</v>
      </c>
      <c r="H26" s="361">
        <f t="shared" si="0"/>
        <v>0.41818181818181815</v>
      </c>
      <c r="I26" s="362">
        <f t="shared" si="0"/>
        <v>0.23636363636363636</v>
      </c>
      <c r="J26" s="362">
        <f t="shared" si="0"/>
        <v>5.4545454545454543E-2</v>
      </c>
      <c r="K26" s="362">
        <f t="shared" si="0"/>
        <v>0</v>
      </c>
      <c r="L26" s="363">
        <f t="shared" si="0"/>
        <v>0.72727272727272729</v>
      </c>
      <c r="M26" s="246"/>
      <c r="N26" s="247"/>
    </row>
    <row r="27" spans="1:14" x14ac:dyDescent="0.25">
      <c r="A27" s="253" t="s">
        <v>26</v>
      </c>
      <c r="B27" s="253">
        <v>670</v>
      </c>
      <c r="C27" s="251">
        <v>50</v>
      </c>
      <c r="D27" s="251">
        <v>25</v>
      </c>
      <c r="E27" s="251">
        <v>10</v>
      </c>
      <c r="F27" s="251">
        <v>750</v>
      </c>
      <c r="G27" s="251">
        <v>890</v>
      </c>
      <c r="H27" s="361">
        <f t="shared" si="0"/>
        <v>0.7528089887640449</v>
      </c>
      <c r="I27" s="362">
        <f t="shared" si="0"/>
        <v>5.6179775280898875E-2</v>
      </c>
      <c r="J27" s="362">
        <f t="shared" si="0"/>
        <v>2.8089887640449437E-2</v>
      </c>
      <c r="K27" s="362">
        <f t="shared" si="0"/>
        <v>1.1235955056179775E-2</v>
      </c>
      <c r="L27" s="363">
        <f t="shared" si="0"/>
        <v>0.84269662921348309</v>
      </c>
      <c r="M27" s="246"/>
      <c r="N27" s="247"/>
    </row>
    <row r="28" spans="1:14" x14ac:dyDescent="0.25">
      <c r="A28" s="253" t="s">
        <v>27</v>
      </c>
      <c r="B28" s="253">
        <v>15</v>
      </c>
      <c r="C28" s="251">
        <v>15</v>
      </c>
      <c r="D28" s="251">
        <v>0</v>
      </c>
      <c r="E28" s="251">
        <v>0</v>
      </c>
      <c r="F28" s="251">
        <v>30</v>
      </c>
      <c r="G28" s="251">
        <v>35</v>
      </c>
      <c r="H28" s="361">
        <f t="shared" si="0"/>
        <v>0.42857142857142855</v>
      </c>
      <c r="I28" s="362">
        <f t="shared" si="0"/>
        <v>0.42857142857142855</v>
      </c>
      <c r="J28" s="362">
        <f t="shared" si="0"/>
        <v>0</v>
      </c>
      <c r="K28" s="362">
        <f t="shared" si="0"/>
        <v>0</v>
      </c>
      <c r="L28" s="363">
        <f t="shared" si="0"/>
        <v>0.8571428571428571</v>
      </c>
      <c r="M28" s="246"/>
      <c r="N28" s="247"/>
    </row>
    <row r="29" spans="1:14" x14ac:dyDescent="0.25">
      <c r="A29" s="253" t="s">
        <v>28</v>
      </c>
      <c r="B29" s="253">
        <v>185</v>
      </c>
      <c r="C29" s="251">
        <v>80</v>
      </c>
      <c r="D29" s="251">
        <v>10</v>
      </c>
      <c r="E29" s="251">
        <v>20</v>
      </c>
      <c r="F29" s="251">
        <v>295</v>
      </c>
      <c r="G29" s="251">
        <v>325</v>
      </c>
      <c r="H29" s="361">
        <f t="shared" si="0"/>
        <v>0.56923076923076921</v>
      </c>
      <c r="I29" s="362">
        <f t="shared" si="0"/>
        <v>0.24615384615384617</v>
      </c>
      <c r="J29" s="362">
        <f t="shared" si="0"/>
        <v>3.0769230769230771E-2</v>
      </c>
      <c r="K29" s="362">
        <f t="shared" si="0"/>
        <v>6.1538461538461542E-2</v>
      </c>
      <c r="L29" s="363">
        <f t="shared" si="0"/>
        <v>0.90769230769230769</v>
      </c>
      <c r="M29" s="246"/>
      <c r="N29" s="247"/>
    </row>
    <row r="30" spans="1:14" ht="18" customHeight="1" x14ac:dyDescent="0.25">
      <c r="A30" s="253" t="s">
        <v>29</v>
      </c>
      <c r="B30" s="253">
        <v>180</v>
      </c>
      <c r="C30" s="251">
        <v>70</v>
      </c>
      <c r="D30" s="251">
        <v>10</v>
      </c>
      <c r="E30" s="251">
        <v>0</v>
      </c>
      <c r="F30" s="251">
        <v>260</v>
      </c>
      <c r="G30" s="251">
        <v>325</v>
      </c>
      <c r="H30" s="361">
        <f t="shared" si="0"/>
        <v>0.55384615384615388</v>
      </c>
      <c r="I30" s="362">
        <f t="shared" si="0"/>
        <v>0.2153846153846154</v>
      </c>
      <c r="J30" s="362">
        <f t="shared" si="0"/>
        <v>3.0769230769230771E-2</v>
      </c>
      <c r="K30" s="362">
        <f t="shared" si="0"/>
        <v>0</v>
      </c>
      <c r="L30" s="363">
        <f t="shared" si="0"/>
        <v>0.8</v>
      </c>
      <c r="M30" s="246"/>
      <c r="N30" s="247"/>
    </row>
    <row r="31" spans="1:14" x14ac:dyDescent="0.25">
      <c r="A31" s="253" t="s">
        <v>30</v>
      </c>
      <c r="B31" s="253">
        <v>0</v>
      </c>
      <c r="C31" s="251">
        <v>195</v>
      </c>
      <c r="D31" s="251">
        <v>20</v>
      </c>
      <c r="E31" s="251">
        <v>0</v>
      </c>
      <c r="F31" s="251">
        <v>215</v>
      </c>
      <c r="G31" s="251">
        <v>240</v>
      </c>
      <c r="H31" s="361">
        <f t="shared" si="0"/>
        <v>0</v>
      </c>
      <c r="I31" s="362">
        <f t="shared" si="0"/>
        <v>0.8125</v>
      </c>
      <c r="J31" s="362">
        <f t="shared" si="0"/>
        <v>8.3333333333333329E-2</v>
      </c>
      <c r="K31" s="362">
        <f t="shared" si="0"/>
        <v>0</v>
      </c>
      <c r="L31" s="363">
        <f t="shared" si="0"/>
        <v>0.89583333333333337</v>
      </c>
      <c r="M31" s="246"/>
      <c r="N31" s="247"/>
    </row>
    <row r="32" spans="1:14" x14ac:dyDescent="0.25">
      <c r="A32" s="253" t="s">
        <v>31</v>
      </c>
      <c r="B32" s="253">
        <v>30</v>
      </c>
      <c r="C32" s="251">
        <v>15</v>
      </c>
      <c r="D32" s="251">
        <v>0</v>
      </c>
      <c r="E32" s="251">
        <v>0</v>
      </c>
      <c r="F32" s="251">
        <v>45</v>
      </c>
      <c r="G32" s="251">
        <v>50</v>
      </c>
      <c r="H32" s="361">
        <f t="shared" si="0"/>
        <v>0.6</v>
      </c>
      <c r="I32" s="362">
        <f t="shared" si="0"/>
        <v>0.3</v>
      </c>
      <c r="J32" s="362">
        <f t="shared" si="0"/>
        <v>0</v>
      </c>
      <c r="K32" s="362">
        <f t="shared" si="0"/>
        <v>0</v>
      </c>
      <c r="L32" s="363">
        <f t="shared" si="0"/>
        <v>0.9</v>
      </c>
      <c r="M32" s="246"/>
      <c r="N32" s="247"/>
    </row>
    <row r="33" spans="1:16" x14ac:dyDescent="0.25">
      <c r="A33" s="253" t="s">
        <v>32</v>
      </c>
      <c r="B33" s="253">
        <v>185</v>
      </c>
      <c r="C33" s="251">
        <v>20</v>
      </c>
      <c r="D33" s="251">
        <v>10</v>
      </c>
      <c r="E33" s="251">
        <v>0</v>
      </c>
      <c r="F33" s="251">
        <v>215</v>
      </c>
      <c r="G33" s="251">
        <v>265</v>
      </c>
      <c r="H33" s="361">
        <f t="shared" si="0"/>
        <v>0.69811320754716977</v>
      </c>
      <c r="I33" s="362">
        <f t="shared" si="0"/>
        <v>7.5471698113207544E-2</v>
      </c>
      <c r="J33" s="362">
        <f t="shared" si="0"/>
        <v>3.7735849056603772E-2</v>
      </c>
      <c r="K33" s="362">
        <f t="shared" si="0"/>
        <v>0</v>
      </c>
      <c r="L33" s="363">
        <f t="shared" si="0"/>
        <v>0.81132075471698117</v>
      </c>
      <c r="M33" s="246"/>
      <c r="N33" s="247"/>
    </row>
    <row r="34" spans="1:16" ht="18" customHeight="1" x14ac:dyDescent="0.25">
      <c r="A34" s="253" t="s">
        <v>33</v>
      </c>
      <c r="B34" s="253">
        <v>400</v>
      </c>
      <c r="C34" s="251">
        <v>65</v>
      </c>
      <c r="D34" s="251">
        <v>15</v>
      </c>
      <c r="E34" s="251">
        <v>0</v>
      </c>
      <c r="F34" s="251">
        <v>480</v>
      </c>
      <c r="G34" s="251">
        <v>655</v>
      </c>
      <c r="H34" s="361">
        <f t="shared" si="0"/>
        <v>0.61068702290076338</v>
      </c>
      <c r="I34" s="362">
        <f t="shared" si="0"/>
        <v>9.9236641221374045E-2</v>
      </c>
      <c r="J34" s="362">
        <f t="shared" si="0"/>
        <v>2.2900763358778626E-2</v>
      </c>
      <c r="K34" s="362">
        <f t="shared" si="0"/>
        <v>0</v>
      </c>
      <c r="L34" s="363">
        <f t="shared" si="0"/>
        <v>0.73282442748091603</v>
      </c>
      <c r="M34" s="246"/>
      <c r="N34" s="247"/>
    </row>
    <row r="35" spans="1:16" x14ac:dyDescent="0.25">
      <c r="A35" s="253" t="s">
        <v>34</v>
      </c>
      <c r="B35" s="253">
        <v>95</v>
      </c>
      <c r="C35" s="251">
        <v>25</v>
      </c>
      <c r="D35" s="251">
        <v>5</v>
      </c>
      <c r="E35" s="251">
        <v>0</v>
      </c>
      <c r="F35" s="251">
        <v>130</v>
      </c>
      <c r="G35" s="251">
        <v>185</v>
      </c>
      <c r="H35" s="361">
        <f t="shared" si="0"/>
        <v>0.51351351351351349</v>
      </c>
      <c r="I35" s="362">
        <f t="shared" si="0"/>
        <v>0.13513513513513514</v>
      </c>
      <c r="J35" s="362">
        <f t="shared" si="0"/>
        <v>2.7027027027027029E-2</v>
      </c>
      <c r="K35" s="362">
        <f t="shared" si="0"/>
        <v>0</v>
      </c>
      <c r="L35" s="363">
        <f t="shared" si="0"/>
        <v>0.70270270270270274</v>
      </c>
      <c r="M35" s="246"/>
      <c r="N35" s="247"/>
    </row>
    <row r="36" spans="1:16" x14ac:dyDescent="0.25">
      <c r="A36" s="253" t="s">
        <v>35</v>
      </c>
      <c r="B36" s="253">
        <v>190</v>
      </c>
      <c r="C36" s="251">
        <v>120</v>
      </c>
      <c r="D36" s="251">
        <v>5</v>
      </c>
      <c r="E36" s="251">
        <v>0</v>
      </c>
      <c r="F36" s="251">
        <v>315</v>
      </c>
      <c r="G36" s="251">
        <v>370</v>
      </c>
      <c r="H36" s="361">
        <f t="shared" si="0"/>
        <v>0.51351351351351349</v>
      </c>
      <c r="I36" s="362">
        <f t="shared" si="0"/>
        <v>0.32432432432432434</v>
      </c>
      <c r="J36" s="362">
        <f t="shared" si="0"/>
        <v>1.3513513513513514E-2</v>
      </c>
      <c r="K36" s="362">
        <f t="shared" si="0"/>
        <v>0</v>
      </c>
      <c r="L36" s="363">
        <f t="shared" si="0"/>
        <v>0.85135135135135132</v>
      </c>
      <c r="M36" s="246"/>
      <c r="N36" s="247"/>
    </row>
    <row r="37" spans="1:16" x14ac:dyDescent="0.25">
      <c r="A37" s="266" t="s">
        <v>36</v>
      </c>
      <c r="B37" s="266">
        <v>250</v>
      </c>
      <c r="C37" s="365">
        <v>60</v>
      </c>
      <c r="D37" s="365">
        <v>15</v>
      </c>
      <c r="E37" s="365">
        <v>0</v>
      </c>
      <c r="F37" s="365">
        <v>320</v>
      </c>
      <c r="G37" s="365">
        <v>430</v>
      </c>
      <c r="H37" s="366">
        <f t="shared" si="0"/>
        <v>0.58139534883720934</v>
      </c>
      <c r="I37" s="367">
        <f t="shared" si="0"/>
        <v>0.13953488372093023</v>
      </c>
      <c r="J37" s="367">
        <f t="shared" si="0"/>
        <v>3.4883720930232558E-2</v>
      </c>
      <c r="K37" s="367">
        <f t="shared" si="0"/>
        <v>0</v>
      </c>
      <c r="L37" s="368">
        <f t="shared" si="0"/>
        <v>0.7441860465116279</v>
      </c>
      <c r="M37" s="257"/>
      <c r="N37" s="258"/>
    </row>
    <row r="39" spans="1:16" x14ac:dyDescent="0.25">
      <c r="A39" s="558" t="s">
        <v>171</v>
      </c>
      <c r="B39" s="559"/>
      <c r="C39" s="559"/>
      <c r="D39" s="559"/>
      <c r="E39" s="559"/>
      <c r="F39" s="559"/>
      <c r="G39" s="559"/>
      <c r="H39" s="559"/>
      <c r="I39" s="559"/>
      <c r="J39" s="559"/>
      <c r="K39" s="559"/>
      <c r="L39" s="559"/>
      <c r="M39" s="81"/>
      <c r="N39" s="81"/>
      <c r="O39" s="81"/>
    </row>
    <row r="40" spans="1:16" x14ac:dyDescent="0.25">
      <c r="A40" s="566" t="s">
        <v>172</v>
      </c>
      <c r="B40" s="559"/>
      <c r="C40" s="559"/>
      <c r="D40" s="559"/>
      <c r="E40" s="559"/>
      <c r="F40" s="559"/>
      <c r="G40" s="559"/>
      <c r="H40" s="559"/>
      <c r="I40" s="559"/>
      <c r="J40" s="559"/>
      <c r="K40" s="559"/>
      <c r="L40" s="559"/>
      <c r="M40" s="81"/>
      <c r="N40" s="81"/>
      <c r="O40" s="81"/>
    </row>
    <row r="41" spans="1:16" x14ac:dyDescent="0.25">
      <c r="A41" s="558" t="s">
        <v>173</v>
      </c>
      <c r="B41" s="559"/>
      <c r="C41" s="559"/>
      <c r="D41" s="559"/>
      <c r="E41" s="559"/>
      <c r="F41" s="559"/>
      <c r="G41" s="559"/>
      <c r="H41" s="559"/>
      <c r="I41" s="559"/>
      <c r="J41" s="559"/>
      <c r="K41" s="559"/>
      <c r="L41" s="559"/>
    </row>
    <row r="42" spans="1:16" ht="24" customHeight="1" x14ac:dyDescent="0.25">
      <c r="A42" s="558" t="s">
        <v>174</v>
      </c>
      <c r="B42" s="559"/>
      <c r="C42" s="559"/>
      <c r="D42" s="559"/>
      <c r="E42" s="559"/>
      <c r="F42" s="559"/>
      <c r="G42" s="559"/>
      <c r="H42" s="559"/>
      <c r="I42" s="559"/>
      <c r="J42" s="559"/>
      <c r="K42" s="559"/>
      <c r="L42" s="559"/>
    </row>
    <row r="43" spans="1:16" ht="14.25" customHeight="1" x14ac:dyDescent="0.25">
      <c r="A43" s="558" t="s">
        <v>175</v>
      </c>
      <c r="B43" s="559"/>
      <c r="C43" s="559"/>
      <c r="D43" s="559"/>
      <c r="E43" s="559"/>
      <c r="F43" s="559"/>
      <c r="G43" s="559"/>
      <c r="H43" s="559"/>
      <c r="I43" s="559"/>
      <c r="J43" s="559"/>
      <c r="K43" s="559"/>
      <c r="L43" s="559"/>
    </row>
    <row r="44" spans="1:16" ht="14.25" customHeight="1" x14ac:dyDescent="0.25">
      <c r="A44" s="552" t="s">
        <v>176</v>
      </c>
      <c r="B44" s="553"/>
      <c r="C44" s="553"/>
      <c r="D44" s="553"/>
      <c r="E44" s="553"/>
      <c r="F44" s="553"/>
      <c r="G44" s="553"/>
      <c r="H44" s="553"/>
      <c r="I44" s="553"/>
      <c r="J44" s="553"/>
      <c r="K44" s="553"/>
      <c r="L44" s="553"/>
      <c r="M44" s="553"/>
      <c r="N44" s="553"/>
      <c r="O44" s="553"/>
      <c r="P44" s="553"/>
    </row>
    <row r="47" spans="1:16" x14ac:dyDescent="0.25">
      <c r="A47" s="87" t="s">
        <v>257</v>
      </c>
    </row>
    <row r="49" spans="1:5" x14ac:dyDescent="0.25">
      <c r="A49" s="7"/>
      <c r="B49" s="537">
        <v>2018</v>
      </c>
      <c r="C49" s="539"/>
    </row>
    <row r="50" spans="1:5" x14ac:dyDescent="0.25">
      <c r="A50" s="8"/>
      <c r="B50" s="20" t="s">
        <v>101</v>
      </c>
      <c r="C50" s="20" t="s">
        <v>98</v>
      </c>
      <c r="D50" s="556" t="s">
        <v>61</v>
      </c>
      <c r="E50" s="557"/>
    </row>
    <row r="51" spans="1:5" s="81" customFormat="1" ht="28.5" customHeight="1" x14ac:dyDescent="0.25">
      <c r="A51" s="491" t="s">
        <v>84</v>
      </c>
      <c r="B51" s="505">
        <v>4346</v>
      </c>
      <c r="C51" s="506">
        <v>4193</v>
      </c>
      <c r="D51" s="513">
        <f>SUM(B51:C51)</f>
        <v>8539</v>
      </c>
      <c r="E51" s="514">
        <f>D51/D$59</f>
        <v>0.74368576902978578</v>
      </c>
    </row>
    <row r="52" spans="1:5" s="81" customFormat="1" ht="28.5" customHeight="1" x14ac:dyDescent="0.25">
      <c r="A52" s="491" t="s">
        <v>85</v>
      </c>
      <c r="B52" s="509">
        <v>306</v>
      </c>
      <c r="C52" s="506">
        <v>291</v>
      </c>
      <c r="D52" s="507">
        <f t="shared" ref="D52:D59" si="1">SUM(B52:C52)</f>
        <v>597</v>
      </c>
      <c r="E52" s="508">
        <f t="shared" ref="E52:E59" si="2">D52/D$59</f>
        <v>5.1994426058178014E-2</v>
      </c>
    </row>
    <row r="53" spans="1:5" s="81" customFormat="1" ht="28.5" customHeight="1" x14ac:dyDescent="0.25">
      <c r="A53" s="491" t="s">
        <v>93</v>
      </c>
      <c r="B53" s="509">
        <v>113</v>
      </c>
      <c r="C53" s="506">
        <v>109</v>
      </c>
      <c r="D53" s="507">
        <f t="shared" si="1"/>
        <v>222</v>
      </c>
      <c r="E53" s="508">
        <f t="shared" si="2"/>
        <v>1.9334610695000871E-2</v>
      </c>
    </row>
    <row r="54" spans="1:5" s="81" customFormat="1" ht="28.5" customHeight="1" x14ac:dyDescent="0.25">
      <c r="A54" s="491" t="s">
        <v>86</v>
      </c>
      <c r="B54" s="509">
        <v>22</v>
      </c>
      <c r="C54" s="506">
        <v>15</v>
      </c>
      <c r="D54" s="507">
        <f t="shared" si="1"/>
        <v>37</v>
      </c>
      <c r="E54" s="508">
        <f t="shared" si="2"/>
        <v>3.2224351158334783E-3</v>
      </c>
    </row>
    <row r="55" spans="1:5" s="81" customFormat="1" ht="28.5" customHeight="1" x14ac:dyDescent="0.25">
      <c r="A55" s="491" t="s">
        <v>87</v>
      </c>
      <c r="B55" s="509">
        <v>242</v>
      </c>
      <c r="C55" s="506">
        <v>269</v>
      </c>
      <c r="D55" s="507">
        <f t="shared" si="1"/>
        <v>511</v>
      </c>
      <c r="E55" s="508">
        <f t="shared" si="2"/>
        <v>4.4504441734889391E-2</v>
      </c>
    </row>
    <row r="56" spans="1:5" s="81" customFormat="1" ht="28.5" customHeight="1" x14ac:dyDescent="0.25">
      <c r="A56" s="491" t="s">
        <v>88</v>
      </c>
      <c r="B56" s="509">
        <v>257</v>
      </c>
      <c r="C56" s="506">
        <v>225</v>
      </c>
      <c r="D56" s="507">
        <f t="shared" si="1"/>
        <v>482</v>
      </c>
      <c r="E56" s="508">
        <f t="shared" si="2"/>
        <v>4.1978749346803693E-2</v>
      </c>
    </row>
    <row r="57" spans="1:5" s="81" customFormat="1" ht="28.5" customHeight="1" x14ac:dyDescent="0.25">
      <c r="A57" s="491" t="s">
        <v>89</v>
      </c>
      <c r="B57" s="509">
        <v>352</v>
      </c>
      <c r="C57" s="506">
        <v>364</v>
      </c>
      <c r="D57" s="507">
        <f t="shared" si="1"/>
        <v>716</v>
      </c>
      <c r="E57" s="508">
        <f t="shared" si="2"/>
        <v>6.2358474133426232E-2</v>
      </c>
    </row>
    <row r="58" spans="1:5" s="81" customFormat="1" ht="28.5" customHeight="1" x14ac:dyDescent="0.25">
      <c r="A58" s="510" t="s">
        <v>90</v>
      </c>
      <c r="B58" s="511">
        <v>191</v>
      </c>
      <c r="C58" s="512">
        <v>187</v>
      </c>
      <c r="D58" s="515">
        <f t="shared" si="1"/>
        <v>378</v>
      </c>
      <c r="E58" s="516">
        <f t="shared" si="2"/>
        <v>3.2921093886082567E-2</v>
      </c>
    </row>
    <row r="59" spans="1:5" ht="17.25" customHeight="1" x14ac:dyDescent="0.25">
      <c r="A59" s="501" t="s">
        <v>61</v>
      </c>
      <c r="B59" s="503">
        <v>5829</v>
      </c>
      <c r="C59" s="504">
        <v>5653</v>
      </c>
      <c r="D59" s="502">
        <f t="shared" si="1"/>
        <v>11482</v>
      </c>
      <c r="E59" s="368">
        <f t="shared" si="2"/>
        <v>1</v>
      </c>
    </row>
  </sheetData>
  <mergeCells count="10">
    <mergeCell ref="B2:G2"/>
    <mergeCell ref="H2:L2"/>
    <mergeCell ref="A39:L39"/>
    <mergeCell ref="A40:L40"/>
    <mergeCell ref="B49:C49"/>
    <mergeCell ref="D50:E50"/>
    <mergeCell ref="A41:L41"/>
    <mergeCell ref="A42:L42"/>
    <mergeCell ref="A43:L43"/>
    <mergeCell ref="A44:P44"/>
  </mergeCells>
  <hyperlinks>
    <hyperlink ref="A40"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workbookViewId="0">
      <selection activeCell="F14" sqref="F14"/>
    </sheetView>
  </sheetViews>
  <sheetFormatPr defaultRowHeight="15" x14ac:dyDescent="0.25"/>
  <cols>
    <col min="1" max="1" width="23.140625" style="225" customWidth="1"/>
    <col min="2" max="10" width="10.85546875" style="225" customWidth="1"/>
    <col min="11" max="12" width="10.85546875" style="225" hidden="1" customWidth="1"/>
    <col min="13" max="13" width="3.140625" style="225" customWidth="1"/>
    <col min="14" max="15" width="10.85546875" style="225" customWidth="1"/>
    <col min="16" max="256" width="9.140625" style="225"/>
    <col min="257" max="257" width="23.140625" style="225" customWidth="1"/>
    <col min="258" max="266" width="10.85546875" style="225" customWidth="1"/>
    <col min="267" max="268" width="0" style="225" hidden="1" customWidth="1"/>
    <col min="269" max="269" width="3.140625" style="225" customWidth="1"/>
    <col min="270" max="271" width="10.85546875" style="225" customWidth="1"/>
    <col min="272" max="512" width="9.140625" style="225"/>
    <col min="513" max="513" width="23.140625" style="225" customWidth="1"/>
    <col min="514" max="522" width="10.85546875" style="225" customWidth="1"/>
    <col min="523" max="524" width="0" style="225" hidden="1" customWidth="1"/>
    <col min="525" max="525" width="3.140625" style="225" customWidth="1"/>
    <col min="526" max="527" width="10.85546875" style="225" customWidth="1"/>
    <col min="528" max="768" width="9.140625" style="225"/>
    <col min="769" max="769" width="23.140625" style="225" customWidth="1"/>
    <col min="770" max="778" width="10.85546875" style="225" customWidth="1"/>
    <col min="779" max="780" width="0" style="225" hidden="1" customWidth="1"/>
    <col min="781" max="781" width="3.140625" style="225" customWidth="1"/>
    <col min="782" max="783" width="10.85546875" style="225" customWidth="1"/>
    <col min="784" max="1024" width="9.140625" style="225"/>
    <col min="1025" max="1025" width="23.140625" style="225" customWidth="1"/>
    <col min="1026" max="1034" width="10.85546875" style="225" customWidth="1"/>
    <col min="1035" max="1036" width="0" style="225" hidden="1" customWidth="1"/>
    <col min="1037" max="1037" width="3.140625" style="225" customWidth="1"/>
    <col min="1038" max="1039" width="10.85546875" style="225" customWidth="1"/>
    <col min="1040" max="1280" width="9.140625" style="225"/>
    <col min="1281" max="1281" width="23.140625" style="225" customWidth="1"/>
    <col min="1282" max="1290" width="10.85546875" style="225" customWidth="1"/>
    <col min="1291" max="1292" width="0" style="225" hidden="1" customWidth="1"/>
    <col min="1293" max="1293" width="3.140625" style="225" customWidth="1"/>
    <col min="1294" max="1295" width="10.85546875" style="225" customWidth="1"/>
    <col min="1296" max="1536" width="9.140625" style="225"/>
    <col min="1537" max="1537" width="23.140625" style="225" customWidth="1"/>
    <col min="1538" max="1546" width="10.85546875" style="225" customWidth="1"/>
    <col min="1547" max="1548" width="0" style="225" hidden="1" customWidth="1"/>
    <col min="1549" max="1549" width="3.140625" style="225" customWidth="1"/>
    <col min="1550" max="1551" width="10.85546875" style="225" customWidth="1"/>
    <col min="1552" max="1792" width="9.140625" style="225"/>
    <col min="1793" max="1793" width="23.140625" style="225" customWidth="1"/>
    <col min="1794" max="1802" width="10.85546875" style="225" customWidth="1"/>
    <col min="1803" max="1804" width="0" style="225" hidden="1" customWidth="1"/>
    <col min="1805" max="1805" width="3.140625" style="225" customWidth="1"/>
    <col min="1806" max="1807" width="10.85546875" style="225" customWidth="1"/>
    <col min="1808" max="2048" width="9.140625" style="225"/>
    <col min="2049" max="2049" width="23.140625" style="225" customWidth="1"/>
    <col min="2050" max="2058" width="10.85546875" style="225" customWidth="1"/>
    <col min="2059" max="2060" width="0" style="225" hidden="1" customWidth="1"/>
    <col min="2061" max="2061" width="3.140625" style="225" customWidth="1"/>
    <col min="2062" max="2063" width="10.85546875" style="225" customWidth="1"/>
    <col min="2064" max="2304" width="9.140625" style="225"/>
    <col min="2305" max="2305" width="23.140625" style="225" customWidth="1"/>
    <col min="2306" max="2314" width="10.85546875" style="225" customWidth="1"/>
    <col min="2315" max="2316" width="0" style="225" hidden="1" customWidth="1"/>
    <col min="2317" max="2317" width="3.140625" style="225" customWidth="1"/>
    <col min="2318" max="2319" width="10.85546875" style="225" customWidth="1"/>
    <col min="2320" max="2560" width="9.140625" style="225"/>
    <col min="2561" max="2561" width="23.140625" style="225" customWidth="1"/>
    <col min="2562" max="2570" width="10.85546875" style="225" customWidth="1"/>
    <col min="2571" max="2572" width="0" style="225" hidden="1" customWidth="1"/>
    <col min="2573" max="2573" width="3.140625" style="225" customWidth="1"/>
    <col min="2574" max="2575" width="10.85546875" style="225" customWidth="1"/>
    <col min="2576" max="2816" width="9.140625" style="225"/>
    <col min="2817" max="2817" width="23.140625" style="225" customWidth="1"/>
    <col min="2818" max="2826" width="10.85546875" style="225" customWidth="1"/>
    <col min="2827" max="2828" width="0" style="225" hidden="1" customWidth="1"/>
    <col min="2829" max="2829" width="3.140625" style="225" customWidth="1"/>
    <col min="2830" max="2831" width="10.85546875" style="225" customWidth="1"/>
    <col min="2832" max="3072" width="9.140625" style="225"/>
    <col min="3073" max="3073" width="23.140625" style="225" customWidth="1"/>
    <col min="3074" max="3082" width="10.85546875" style="225" customWidth="1"/>
    <col min="3083" max="3084" width="0" style="225" hidden="1" customWidth="1"/>
    <col min="3085" max="3085" width="3.140625" style="225" customWidth="1"/>
    <col min="3086" max="3087" width="10.85546875" style="225" customWidth="1"/>
    <col min="3088" max="3328" width="9.140625" style="225"/>
    <col min="3329" max="3329" width="23.140625" style="225" customWidth="1"/>
    <col min="3330" max="3338" width="10.85546875" style="225" customWidth="1"/>
    <col min="3339" max="3340" width="0" style="225" hidden="1" customWidth="1"/>
    <col min="3341" max="3341" width="3.140625" style="225" customWidth="1"/>
    <col min="3342" max="3343" width="10.85546875" style="225" customWidth="1"/>
    <col min="3344" max="3584" width="9.140625" style="225"/>
    <col min="3585" max="3585" width="23.140625" style="225" customWidth="1"/>
    <col min="3586" max="3594" width="10.85546875" style="225" customWidth="1"/>
    <col min="3595" max="3596" width="0" style="225" hidden="1" customWidth="1"/>
    <col min="3597" max="3597" width="3.140625" style="225" customWidth="1"/>
    <col min="3598" max="3599" width="10.85546875" style="225" customWidth="1"/>
    <col min="3600" max="3840" width="9.140625" style="225"/>
    <col min="3841" max="3841" width="23.140625" style="225" customWidth="1"/>
    <col min="3842" max="3850" width="10.85546875" style="225" customWidth="1"/>
    <col min="3851" max="3852" width="0" style="225" hidden="1" customWidth="1"/>
    <col min="3853" max="3853" width="3.140625" style="225" customWidth="1"/>
    <col min="3854" max="3855" width="10.85546875" style="225" customWidth="1"/>
    <col min="3856" max="4096" width="9.140625" style="225"/>
    <col min="4097" max="4097" width="23.140625" style="225" customWidth="1"/>
    <col min="4098" max="4106" width="10.85546875" style="225" customWidth="1"/>
    <col min="4107" max="4108" width="0" style="225" hidden="1" customWidth="1"/>
    <col min="4109" max="4109" width="3.140625" style="225" customWidth="1"/>
    <col min="4110" max="4111" width="10.85546875" style="225" customWidth="1"/>
    <col min="4112" max="4352" width="9.140625" style="225"/>
    <col min="4353" max="4353" width="23.140625" style="225" customWidth="1"/>
    <col min="4354" max="4362" width="10.85546875" style="225" customWidth="1"/>
    <col min="4363" max="4364" width="0" style="225" hidden="1" customWidth="1"/>
    <col min="4365" max="4365" width="3.140625" style="225" customWidth="1"/>
    <col min="4366" max="4367" width="10.85546875" style="225" customWidth="1"/>
    <col min="4368" max="4608" width="9.140625" style="225"/>
    <col min="4609" max="4609" width="23.140625" style="225" customWidth="1"/>
    <col min="4610" max="4618" width="10.85546875" style="225" customWidth="1"/>
    <col min="4619" max="4620" width="0" style="225" hidden="1" customWidth="1"/>
    <col min="4621" max="4621" width="3.140625" style="225" customWidth="1"/>
    <col min="4622" max="4623" width="10.85546875" style="225" customWidth="1"/>
    <col min="4624" max="4864" width="9.140625" style="225"/>
    <col min="4865" max="4865" width="23.140625" style="225" customWidth="1"/>
    <col min="4866" max="4874" width="10.85546875" style="225" customWidth="1"/>
    <col min="4875" max="4876" width="0" style="225" hidden="1" customWidth="1"/>
    <col min="4877" max="4877" width="3.140625" style="225" customWidth="1"/>
    <col min="4878" max="4879" width="10.85546875" style="225" customWidth="1"/>
    <col min="4880" max="5120" width="9.140625" style="225"/>
    <col min="5121" max="5121" width="23.140625" style="225" customWidth="1"/>
    <col min="5122" max="5130" width="10.85546875" style="225" customWidth="1"/>
    <col min="5131" max="5132" width="0" style="225" hidden="1" customWidth="1"/>
    <col min="5133" max="5133" width="3.140625" style="225" customWidth="1"/>
    <col min="5134" max="5135" width="10.85546875" style="225" customWidth="1"/>
    <col min="5136" max="5376" width="9.140625" style="225"/>
    <col min="5377" max="5377" width="23.140625" style="225" customWidth="1"/>
    <col min="5378" max="5386" width="10.85546875" style="225" customWidth="1"/>
    <col min="5387" max="5388" width="0" style="225" hidden="1" customWidth="1"/>
    <col min="5389" max="5389" width="3.140625" style="225" customWidth="1"/>
    <col min="5390" max="5391" width="10.85546875" style="225" customWidth="1"/>
    <col min="5392" max="5632" width="9.140625" style="225"/>
    <col min="5633" max="5633" width="23.140625" style="225" customWidth="1"/>
    <col min="5634" max="5642" width="10.85546875" style="225" customWidth="1"/>
    <col min="5643" max="5644" width="0" style="225" hidden="1" customWidth="1"/>
    <col min="5645" max="5645" width="3.140625" style="225" customWidth="1"/>
    <col min="5646" max="5647" width="10.85546875" style="225" customWidth="1"/>
    <col min="5648" max="5888" width="9.140625" style="225"/>
    <col min="5889" max="5889" width="23.140625" style="225" customWidth="1"/>
    <col min="5890" max="5898" width="10.85546875" style="225" customWidth="1"/>
    <col min="5899" max="5900" width="0" style="225" hidden="1" customWidth="1"/>
    <col min="5901" max="5901" width="3.140625" style="225" customWidth="1"/>
    <col min="5902" max="5903" width="10.85546875" style="225" customWidth="1"/>
    <col min="5904" max="6144" width="9.140625" style="225"/>
    <col min="6145" max="6145" width="23.140625" style="225" customWidth="1"/>
    <col min="6146" max="6154" width="10.85546875" style="225" customWidth="1"/>
    <col min="6155" max="6156" width="0" style="225" hidden="1" customWidth="1"/>
    <col min="6157" max="6157" width="3.140625" style="225" customWidth="1"/>
    <col min="6158" max="6159" width="10.85546875" style="225" customWidth="1"/>
    <col min="6160" max="6400" width="9.140625" style="225"/>
    <col min="6401" max="6401" width="23.140625" style="225" customWidth="1"/>
    <col min="6402" max="6410" width="10.85546875" style="225" customWidth="1"/>
    <col min="6411" max="6412" width="0" style="225" hidden="1" customWidth="1"/>
    <col min="6413" max="6413" width="3.140625" style="225" customWidth="1"/>
    <col min="6414" max="6415" width="10.85546875" style="225" customWidth="1"/>
    <col min="6416" max="6656" width="9.140625" style="225"/>
    <col min="6657" max="6657" width="23.140625" style="225" customWidth="1"/>
    <col min="6658" max="6666" width="10.85546875" style="225" customWidth="1"/>
    <col min="6667" max="6668" width="0" style="225" hidden="1" customWidth="1"/>
    <col min="6669" max="6669" width="3.140625" style="225" customWidth="1"/>
    <col min="6670" max="6671" width="10.85546875" style="225" customWidth="1"/>
    <col min="6672" max="6912" width="9.140625" style="225"/>
    <col min="6913" max="6913" width="23.140625" style="225" customWidth="1"/>
    <col min="6914" max="6922" width="10.85546875" style="225" customWidth="1"/>
    <col min="6923" max="6924" width="0" style="225" hidden="1" customWidth="1"/>
    <col min="6925" max="6925" width="3.140625" style="225" customWidth="1"/>
    <col min="6926" max="6927" width="10.85546875" style="225" customWidth="1"/>
    <col min="6928" max="7168" width="9.140625" style="225"/>
    <col min="7169" max="7169" width="23.140625" style="225" customWidth="1"/>
    <col min="7170" max="7178" width="10.85546875" style="225" customWidth="1"/>
    <col min="7179" max="7180" width="0" style="225" hidden="1" customWidth="1"/>
    <col min="7181" max="7181" width="3.140625" style="225" customWidth="1"/>
    <col min="7182" max="7183" width="10.85546875" style="225" customWidth="1"/>
    <col min="7184" max="7424" width="9.140625" style="225"/>
    <col min="7425" max="7425" width="23.140625" style="225" customWidth="1"/>
    <col min="7426" max="7434" width="10.85546875" style="225" customWidth="1"/>
    <col min="7435" max="7436" width="0" style="225" hidden="1" customWidth="1"/>
    <col min="7437" max="7437" width="3.140625" style="225" customWidth="1"/>
    <col min="7438" max="7439" width="10.85546875" style="225" customWidth="1"/>
    <col min="7440" max="7680" width="9.140625" style="225"/>
    <col min="7681" max="7681" width="23.140625" style="225" customWidth="1"/>
    <col min="7682" max="7690" width="10.85546875" style="225" customWidth="1"/>
    <col min="7691" max="7692" width="0" style="225" hidden="1" customWidth="1"/>
    <col min="7693" max="7693" width="3.140625" style="225" customWidth="1"/>
    <col min="7694" max="7695" width="10.85546875" style="225" customWidth="1"/>
    <col min="7696" max="7936" width="9.140625" style="225"/>
    <col min="7937" max="7937" width="23.140625" style="225" customWidth="1"/>
    <col min="7938" max="7946" width="10.85546875" style="225" customWidth="1"/>
    <col min="7947" max="7948" width="0" style="225" hidden="1" customWidth="1"/>
    <col min="7949" max="7949" width="3.140625" style="225" customWidth="1"/>
    <col min="7950" max="7951" width="10.85546875" style="225" customWidth="1"/>
    <col min="7952" max="8192" width="9.140625" style="225"/>
    <col min="8193" max="8193" width="23.140625" style="225" customWidth="1"/>
    <col min="8194" max="8202" width="10.85546875" style="225" customWidth="1"/>
    <col min="8203" max="8204" width="0" style="225" hidden="1" customWidth="1"/>
    <col min="8205" max="8205" width="3.140625" style="225" customWidth="1"/>
    <col min="8206" max="8207" width="10.85546875" style="225" customWidth="1"/>
    <col min="8208" max="8448" width="9.140625" style="225"/>
    <col min="8449" max="8449" width="23.140625" style="225" customWidth="1"/>
    <col min="8450" max="8458" width="10.85546875" style="225" customWidth="1"/>
    <col min="8459" max="8460" width="0" style="225" hidden="1" customWidth="1"/>
    <col min="8461" max="8461" width="3.140625" style="225" customWidth="1"/>
    <col min="8462" max="8463" width="10.85546875" style="225" customWidth="1"/>
    <col min="8464" max="8704" width="9.140625" style="225"/>
    <col min="8705" max="8705" width="23.140625" style="225" customWidth="1"/>
    <col min="8706" max="8714" width="10.85546875" style="225" customWidth="1"/>
    <col min="8715" max="8716" width="0" style="225" hidden="1" customWidth="1"/>
    <col min="8717" max="8717" width="3.140625" style="225" customWidth="1"/>
    <col min="8718" max="8719" width="10.85546875" style="225" customWidth="1"/>
    <col min="8720" max="8960" width="9.140625" style="225"/>
    <col min="8961" max="8961" width="23.140625" style="225" customWidth="1"/>
    <col min="8962" max="8970" width="10.85546875" style="225" customWidth="1"/>
    <col min="8971" max="8972" width="0" style="225" hidden="1" customWidth="1"/>
    <col min="8973" max="8973" width="3.140625" style="225" customWidth="1"/>
    <col min="8974" max="8975" width="10.85546875" style="225" customWidth="1"/>
    <col min="8976" max="9216" width="9.140625" style="225"/>
    <col min="9217" max="9217" width="23.140625" style="225" customWidth="1"/>
    <col min="9218" max="9226" width="10.85546875" style="225" customWidth="1"/>
    <col min="9227" max="9228" width="0" style="225" hidden="1" customWidth="1"/>
    <col min="9229" max="9229" width="3.140625" style="225" customWidth="1"/>
    <col min="9230" max="9231" width="10.85546875" style="225" customWidth="1"/>
    <col min="9232" max="9472" width="9.140625" style="225"/>
    <col min="9473" max="9473" width="23.140625" style="225" customWidth="1"/>
    <col min="9474" max="9482" width="10.85546875" style="225" customWidth="1"/>
    <col min="9483" max="9484" width="0" style="225" hidden="1" customWidth="1"/>
    <col min="9485" max="9485" width="3.140625" style="225" customWidth="1"/>
    <col min="9486" max="9487" width="10.85546875" style="225" customWidth="1"/>
    <col min="9488" max="9728" width="9.140625" style="225"/>
    <col min="9729" max="9729" width="23.140625" style="225" customWidth="1"/>
    <col min="9730" max="9738" width="10.85546875" style="225" customWidth="1"/>
    <col min="9739" max="9740" width="0" style="225" hidden="1" customWidth="1"/>
    <col min="9741" max="9741" width="3.140625" style="225" customWidth="1"/>
    <col min="9742" max="9743" width="10.85546875" style="225" customWidth="1"/>
    <col min="9744" max="9984" width="9.140625" style="225"/>
    <col min="9985" max="9985" width="23.140625" style="225" customWidth="1"/>
    <col min="9986" max="9994" width="10.85546875" style="225" customWidth="1"/>
    <col min="9995" max="9996" width="0" style="225" hidden="1" customWidth="1"/>
    <col min="9997" max="9997" width="3.140625" style="225" customWidth="1"/>
    <col min="9998" max="9999" width="10.85546875" style="225" customWidth="1"/>
    <col min="10000" max="10240" width="9.140625" style="225"/>
    <col min="10241" max="10241" width="23.140625" style="225" customWidth="1"/>
    <col min="10242" max="10250" width="10.85546875" style="225" customWidth="1"/>
    <col min="10251" max="10252" width="0" style="225" hidden="1" customWidth="1"/>
    <col min="10253" max="10253" width="3.140625" style="225" customWidth="1"/>
    <col min="10254" max="10255" width="10.85546875" style="225" customWidth="1"/>
    <col min="10256" max="10496" width="9.140625" style="225"/>
    <col min="10497" max="10497" width="23.140625" style="225" customWidth="1"/>
    <col min="10498" max="10506" width="10.85546875" style="225" customWidth="1"/>
    <col min="10507" max="10508" width="0" style="225" hidden="1" customWidth="1"/>
    <col min="10509" max="10509" width="3.140625" style="225" customWidth="1"/>
    <col min="10510" max="10511" width="10.85546875" style="225" customWidth="1"/>
    <col min="10512" max="10752" width="9.140625" style="225"/>
    <col min="10753" max="10753" width="23.140625" style="225" customWidth="1"/>
    <col min="10754" max="10762" width="10.85546875" style="225" customWidth="1"/>
    <col min="10763" max="10764" width="0" style="225" hidden="1" customWidth="1"/>
    <col min="10765" max="10765" width="3.140625" style="225" customWidth="1"/>
    <col min="10766" max="10767" width="10.85546875" style="225" customWidth="1"/>
    <col min="10768" max="11008" width="9.140625" style="225"/>
    <col min="11009" max="11009" width="23.140625" style="225" customWidth="1"/>
    <col min="11010" max="11018" width="10.85546875" style="225" customWidth="1"/>
    <col min="11019" max="11020" width="0" style="225" hidden="1" customWidth="1"/>
    <col min="11021" max="11021" width="3.140625" style="225" customWidth="1"/>
    <col min="11022" max="11023" width="10.85546875" style="225" customWidth="1"/>
    <col min="11024" max="11264" width="9.140625" style="225"/>
    <col min="11265" max="11265" width="23.140625" style="225" customWidth="1"/>
    <col min="11266" max="11274" width="10.85546875" style="225" customWidth="1"/>
    <col min="11275" max="11276" width="0" style="225" hidden="1" customWidth="1"/>
    <col min="11277" max="11277" width="3.140625" style="225" customWidth="1"/>
    <col min="11278" max="11279" width="10.85546875" style="225" customWidth="1"/>
    <col min="11280" max="11520" width="9.140625" style="225"/>
    <col min="11521" max="11521" width="23.140625" style="225" customWidth="1"/>
    <col min="11522" max="11530" width="10.85546875" style="225" customWidth="1"/>
    <col min="11531" max="11532" width="0" style="225" hidden="1" customWidth="1"/>
    <col min="11533" max="11533" width="3.140625" style="225" customWidth="1"/>
    <col min="11534" max="11535" width="10.85546875" style="225" customWidth="1"/>
    <col min="11536" max="11776" width="9.140625" style="225"/>
    <col min="11777" max="11777" width="23.140625" style="225" customWidth="1"/>
    <col min="11778" max="11786" width="10.85546875" style="225" customWidth="1"/>
    <col min="11787" max="11788" width="0" style="225" hidden="1" customWidth="1"/>
    <col min="11789" max="11789" width="3.140625" style="225" customWidth="1"/>
    <col min="11790" max="11791" width="10.85546875" style="225" customWidth="1"/>
    <col min="11792" max="12032" width="9.140625" style="225"/>
    <col min="12033" max="12033" width="23.140625" style="225" customWidth="1"/>
    <col min="12034" max="12042" width="10.85546875" style="225" customWidth="1"/>
    <col min="12043" max="12044" width="0" style="225" hidden="1" customWidth="1"/>
    <col min="12045" max="12045" width="3.140625" style="225" customWidth="1"/>
    <col min="12046" max="12047" width="10.85546875" style="225" customWidth="1"/>
    <col min="12048" max="12288" width="9.140625" style="225"/>
    <col min="12289" max="12289" width="23.140625" style="225" customWidth="1"/>
    <col min="12290" max="12298" width="10.85546875" style="225" customWidth="1"/>
    <col min="12299" max="12300" width="0" style="225" hidden="1" customWidth="1"/>
    <col min="12301" max="12301" width="3.140625" style="225" customWidth="1"/>
    <col min="12302" max="12303" width="10.85546875" style="225" customWidth="1"/>
    <col min="12304" max="12544" width="9.140625" style="225"/>
    <col min="12545" max="12545" width="23.140625" style="225" customWidth="1"/>
    <col min="12546" max="12554" width="10.85546875" style="225" customWidth="1"/>
    <col min="12555" max="12556" width="0" style="225" hidden="1" customWidth="1"/>
    <col min="12557" max="12557" width="3.140625" style="225" customWidth="1"/>
    <col min="12558" max="12559" width="10.85546875" style="225" customWidth="1"/>
    <col min="12560" max="12800" width="9.140625" style="225"/>
    <col min="12801" max="12801" width="23.140625" style="225" customWidth="1"/>
    <col min="12802" max="12810" width="10.85546875" style="225" customWidth="1"/>
    <col min="12811" max="12812" width="0" style="225" hidden="1" customWidth="1"/>
    <col min="12813" max="12813" width="3.140625" style="225" customWidth="1"/>
    <col min="12814" max="12815" width="10.85546875" style="225" customWidth="1"/>
    <col min="12816" max="13056" width="9.140625" style="225"/>
    <col min="13057" max="13057" width="23.140625" style="225" customWidth="1"/>
    <col min="13058" max="13066" width="10.85546875" style="225" customWidth="1"/>
    <col min="13067" max="13068" width="0" style="225" hidden="1" customWidth="1"/>
    <col min="13069" max="13069" width="3.140625" style="225" customWidth="1"/>
    <col min="13070" max="13071" width="10.85546875" style="225" customWidth="1"/>
    <col min="13072" max="13312" width="9.140625" style="225"/>
    <col min="13313" max="13313" width="23.140625" style="225" customWidth="1"/>
    <col min="13314" max="13322" width="10.85546875" style="225" customWidth="1"/>
    <col min="13323" max="13324" width="0" style="225" hidden="1" customWidth="1"/>
    <col min="13325" max="13325" width="3.140625" style="225" customWidth="1"/>
    <col min="13326" max="13327" width="10.85546875" style="225" customWidth="1"/>
    <col min="13328" max="13568" width="9.140625" style="225"/>
    <col min="13569" max="13569" width="23.140625" style="225" customWidth="1"/>
    <col min="13570" max="13578" width="10.85546875" style="225" customWidth="1"/>
    <col min="13579" max="13580" width="0" style="225" hidden="1" customWidth="1"/>
    <col min="13581" max="13581" width="3.140625" style="225" customWidth="1"/>
    <col min="13582" max="13583" width="10.85546875" style="225" customWidth="1"/>
    <col min="13584" max="13824" width="9.140625" style="225"/>
    <col min="13825" max="13825" width="23.140625" style="225" customWidth="1"/>
    <col min="13826" max="13834" width="10.85546875" style="225" customWidth="1"/>
    <col min="13835" max="13836" width="0" style="225" hidden="1" customWidth="1"/>
    <col min="13837" max="13837" width="3.140625" style="225" customWidth="1"/>
    <col min="13838" max="13839" width="10.85546875" style="225" customWidth="1"/>
    <col min="13840" max="14080" width="9.140625" style="225"/>
    <col min="14081" max="14081" width="23.140625" style="225" customWidth="1"/>
    <col min="14082" max="14090" width="10.85546875" style="225" customWidth="1"/>
    <col min="14091" max="14092" width="0" style="225" hidden="1" customWidth="1"/>
    <col min="14093" max="14093" width="3.140625" style="225" customWidth="1"/>
    <col min="14094" max="14095" width="10.85546875" style="225" customWidth="1"/>
    <col min="14096" max="14336" width="9.140625" style="225"/>
    <col min="14337" max="14337" width="23.140625" style="225" customWidth="1"/>
    <col min="14338" max="14346" width="10.85546875" style="225" customWidth="1"/>
    <col min="14347" max="14348" width="0" style="225" hidden="1" customWidth="1"/>
    <col min="14349" max="14349" width="3.140625" style="225" customWidth="1"/>
    <col min="14350" max="14351" width="10.85546875" style="225" customWidth="1"/>
    <col min="14352" max="14592" width="9.140625" style="225"/>
    <col min="14593" max="14593" width="23.140625" style="225" customWidth="1"/>
    <col min="14594" max="14602" width="10.85546875" style="225" customWidth="1"/>
    <col min="14603" max="14604" width="0" style="225" hidden="1" customWidth="1"/>
    <col min="14605" max="14605" width="3.140625" style="225" customWidth="1"/>
    <col min="14606" max="14607" width="10.85546875" style="225" customWidth="1"/>
    <col min="14608" max="14848" width="9.140625" style="225"/>
    <col min="14849" max="14849" width="23.140625" style="225" customWidth="1"/>
    <col min="14850" max="14858" width="10.85546875" style="225" customWidth="1"/>
    <col min="14859" max="14860" width="0" style="225" hidden="1" customWidth="1"/>
    <col min="14861" max="14861" width="3.140625" style="225" customWidth="1"/>
    <col min="14862" max="14863" width="10.85546875" style="225" customWidth="1"/>
    <col min="14864" max="15104" width="9.140625" style="225"/>
    <col min="15105" max="15105" width="23.140625" style="225" customWidth="1"/>
    <col min="15106" max="15114" width="10.85546875" style="225" customWidth="1"/>
    <col min="15115" max="15116" width="0" style="225" hidden="1" customWidth="1"/>
    <col min="15117" max="15117" width="3.140625" style="225" customWidth="1"/>
    <col min="15118" max="15119" width="10.85546875" style="225" customWidth="1"/>
    <col min="15120" max="15360" width="9.140625" style="225"/>
    <col min="15361" max="15361" width="23.140625" style="225" customWidth="1"/>
    <col min="15362" max="15370" width="10.85546875" style="225" customWidth="1"/>
    <col min="15371" max="15372" width="0" style="225" hidden="1" customWidth="1"/>
    <col min="15373" max="15373" width="3.140625" style="225" customWidth="1"/>
    <col min="15374" max="15375" width="10.85546875" style="225" customWidth="1"/>
    <col min="15376" max="15616" width="9.140625" style="225"/>
    <col min="15617" max="15617" width="23.140625" style="225" customWidth="1"/>
    <col min="15618" max="15626" width="10.85546875" style="225" customWidth="1"/>
    <col min="15627" max="15628" width="0" style="225" hidden="1" customWidth="1"/>
    <col min="15629" max="15629" width="3.140625" style="225" customWidth="1"/>
    <col min="15630" max="15631" width="10.85546875" style="225" customWidth="1"/>
    <col min="15632" max="15872" width="9.140625" style="225"/>
    <col min="15873" max="15873" width="23.140625" style="225" customWidth="1"/>
    <col min="15874" max="15882" width="10.85546875" style="225" customWidth="1"/>
    <col min="15883" max="15884" width="0" style="225" hidden="1" customWidth="1"/>
    <col min="15885" max="15885" width="3.140625" style="225" customWidth="1"/>
    <col min="15886" max="15887" width="10.85546875" style="225" customWidth="1"/>
    <col min="15888" max="16128" width="9.140625" style="225"/>
    <col min="16129" max="16129" width="23.140625" style="225" customWidth="1"/>
    <col min="16130" max="16138" width="10.85546875" style="225" customWidth="1"/>
    <col min="16139" max="16140" width="0" style="225" hidden="1" customWidth="1"/>
    <col min="16141" max="16141" width="3.140625" style="225" customWidth="1"/>
    <col min="16142" max="16143" width="10.85546875" style="225" customWidth="1"/>
    <col min="16144" max="16384" width="9.140625" style="225"/>
  </cols>
  <sheetData>
    <row r="1" spans="1:25" x14ac:dyDescent="0.25">
      <c r="A1" s="261" t="s">
        <v>262</v>
      </c>
      <c r="B1" s="261"/>
      <c r="C1" s="261"/>
      <c r="D1" s="261"/>
      <c r="E1" s="261"/>
      <c r="F1" s="261"/>
      <c r="G1" s="261"/>
      <c r="H1" s="261"/>
      <c r="I1" s="261"/>
      <c r="J1" s="261"/>
      <c r="K1" s="261"/>
      <c r="L1" s="261"/>
      <c r="M1" s="261"/>
    </row>
    <row r="2" spans="1:25" ht="12.75" customHeight="1" x14ac:dyDescent="0.25">
      <c r="A2" s="221"/>
      <c r="B2" s="567" t="s">
        <v>131</v>
      </c>
      <c r="C2" s="568"/>
      <c r="D2" s="569"/>
      <c r="E2" s="567" t="s">
        <v>132</v>
      </c>
      <c r="F2" s="568"/>
      <c r="G2" s="569"/>
      <c r="H2" s="570" t="s">
        <v>133</v>
      </c>
      <c r="I2" s="571"/>
      <c r="J2" s="572"/>
      <c r="K2" s="222"/>
      <c r="L2" s="223"/>
      <c r="M2" s="224"/>
      <c r="N2" s="570" t="s">
        <v>133</v>
      </c>
      <c r="O2" s="572"/>
    </row>
    <row r="3" spans="1:25" ht="114.75" x14ac:dyDescent="0.25">
      <c r="A3" s="226"/>
      <c r="B3" s="83" t="s">
        <v>122</v>
      </c>
      <c r="C3" s="86" t="s">
        <v>123</v>
      </c>
      <c r="D3" s="227" t="s">
        <v>124</v>
      </c>
      <c r="E3" s="83" t="s">
        <v>122</v>
      </c>
      <c r="F3" s="86" t="s">
        <v>123</v>
      </c>
      <c r="G3" s="227" t="s">
        <v>124</v>
      </c>
      <c r="H3" s="228" t="s">
        <v>258</v>
      </c>
      <c r="I3" s="229" t="s">
        <v>123</v>
      </c>
      <c r="J3" s="230" t="s">
        <v>124</v>
      </c>
      <c r="K3" s="231">
        <v>41182</v>
      </c>
      <c r="L3" s="232">
        <v>41274</v>
      </c>
      <c r="M3" s="233"/>
      <c r="N3" s="228" t="s">
        <v>125</v>
      </c>
      <c r="O3" s="230" t="s">
        <v>126</v>
      </c>
      <c r="P3" s="234"/>
    </row>
    <row r="4" spans="1:25" x14ac:dyDescent="0.25">
      <c r="A4" s="262" t="s">
        <v>51</v>
      </c>
      <c r="B4" s="37">
        <v>7126</v>
      </c>
      <c r="C4" s="94">
        <v>5144</v>
      </c>
      <c r="D4" s="95">
        <v>2167</v>
      </c>
      <c r="E4" s="37">
        <v>6814</v>
      </c>
      <c r="F4" s="94">
        <v>4985</v>
      </c>
      <c r="G4" s="94">
        <v>2013</v>
      </c>
      <c r="H4" s="235">
        <f t="shared" ref="H4:J5" si="0">SUM(B4,E4)</f>
        <v>13940</v>
      </c>
      <c r="I4" s="236">
        <f t="shared" si="0"/>
        <v>10129</v>
      </c>
      <c r="J4" s="237">
        <f t="shared" si="0"/>
        <v>4180</v>
      </c>
      <c r="K4" s="238"/>
      <c r="L4" s="239"/>
      <c r="M4" s="240"/>
      <c r="N4" s="241">
        <f>I4/H4</f>
        <v>0.72661406025824959</v>
      </c>
      <c r="O4" s="242">
        <f>J4/I4</f>
        <v>0.4126764734919538</v>
      </c>
      <c r="P4" s="234"/>
      <c r="Q4" s="234"/>
      <c r="R4" s="263"/>
      <c r="S4" s="234"/>
      <c r="T4" s="234"/>
      <c r="V4" s="264"/>
      <c r="W4" s="234"/>
      <c r="X4" s="234"/>
      <c r="Y4" s="234"/>
    </row>
    <row r="5" spans="1:25" ht="18" customHeight="1" x14ac:dyDescent="0.25">
      <c r="A5" s="253" t="s">
        <v>5</v>
      </c>
      <c r="B5" s="43">
        <v>330</v>
      </c>
      <c r="C5" s="105">
        <v>209</v>
      </c>
      <c r="D5" s="107">
        <v>181</v>
      </c>
      <c r="E5" s="43">
        <v>326</v>
      </c>
      <c r="F5" s="105">
        <v>230</v>
      </c>
      <c r="G5" s="105">
        <v>178</v>
      </c>
      <c r="H5" s="243">
        <f t="shared" si="0"/>
        <v>656</v>
      </c>
      <c r="I5" s="244">
        <f t="shared" si="0"/>
        <v>439</v>
      </c>
      <c r="J5" s="245">
        <f t="shared" si="0"/>
        <v>359</v>
      </c>
      <c r="K5" s="246"/>
      <c r="L5" s="247"/>
      <c r="M5" s="248"/>
      <c r="N5" s="249">
        <f>I5/H5</f>
        <v>0.66920731707317072</v>
      </c>
      <c r="O5" s="250">
        <f>J5/I5</f>
        <v>0.8177676537585421</v>
      </c>
      <c r="P5" s="234"/>
      <c r="Q5" s="234"/>
      <c r="R5" s="263"/>
      <c r="S5" s="234"/>
      <c r="V5" s="264"/>
    </row>
    <row r="6" spans="1:25" x14ac:dyDescent="0.25">
      <c r="A6" s="253" t="s">
        <v>6</v>
      </c>
      <c r="B6" s="43">
        <v>258</v>
      </c>
      <c r="C6" s="105">
        <v>82</v>
      </c>
      <c r="D6" s="107">
        <v>71</v>
      </c>
      <c r="E6" s="43">
        <v>255</v>
      </c>
      <c r="F6" s="105">
        <v>64</v>
      </c>
      <c r="G6" s="105">
        <v>52</v>
      </c>
      <c r="H6" s="243">
        <f t="shared" ref="H6:J36" si="1">SUM(B6,E6)</f>
        <v>513</v>
      </c>
      <c r="I6" s="244">
        <f t="shared" si="1"/>
        <v>146</v>
      </c>
      <c r="J6" s="245">
        <f t="shared" si="1"/>
        <v>123</v>
      </c>
      <c r="K6" s="246"/>
      <c r="L6" s="247"/>
      <c r="M6" s="248"/>
      <c r="N6" s="249">
        <f t="shared" ref="N6:O36" si="2">I6/H6</f>
        <v>0.28460038986354774</v>
      </c>
      <c r="O6" s="250">
        <f t="shared" si="2"/>
        <v>0.84246575342465757</v>
      </c>
      <c r="P6" s="265"/>
      <c r="Q6" s="234"/>
      <c r="R6" s="263"/>
      <c r="S6" s="234"/>
      <c r="V6" s="264"/>
    </row>
    <row r="7" spans="1:25" x14ac:dyDescent="0.25">
      <c r="A7" s="253" t="s">
        <v>7</v>
      </c>
      <c r="B7" s="43">
        <v>115</v>
      </c>
      <c r="C7" s="105">
        <v>106</v>
      </c>
      <c r="D7" s="107">
        <v>15</v>
      </c>
      <c r="E7" s="43">
        <v>123</v>
      </c>
      <c r="F7" s="105">
        <v>114</v>
      </c>
      <c r="G7" s="105">
        <v>17</v>
      </c>
      <c r="H7" s="243">
        <f t="shared" si="1"/>
        <v>238</v>
      </c>
      <c r="I7" s="244">
        <f t="shared" si="1"/>
        <v>220</v>
      </c>
      <c r="J7" s="245">
        <f t="shared" si="1"/>
        <v>32</v>
      </c>
      <c r="K7" s="246"/>
      <c r="L7" s="247"/>
      <c r="M7" s="248"/>
      <c r="N7" s="249">
        <f t="shared" si="2"/>
        <v>0.92436974789915971</v>
      </c>
      <c r="O7" s="250">
        <f t="shared" si="2"/>
        <v>0.14545454545454545</v>
      </c>
      <c r="Q7" s="234"/>
      <c r="R7" s="263"/>
      <c r="S7" s="234"/>
      <c r="V7" s="264"/>
    </row>
    <row r="8" spans="1:25" x14ac:dyDescent="0.25">
      <c r="A8" s="253" t="s">
        <v>8</v>
      </c>
      <c r="B8" s="43">
        <v>72</v>
      </c>
      <c r="C8" s="105">
        <v>72</v>
      </c>
      <c r="D8" s="107">
        <v>24</v>
      </c>
      <c r="E8" s="43">
        <v>84</v>
      </c>
      <c r="F8" s="105">
        <v>84</v>
      </c>
      <c r="G8" s="105">
        <v>23</v>
      </c>
      <c r="H8" s="243">
        <f t="shared" si="1"/>
        <v>156</v>
      </c>
      <c r="I8" s="244">
        <f t="shared" si="1"/>
        <v>156</v>
      </c>
      <c r="J8" s="245">
        <f t="shared" si="1"/>
        <v>47</v>
      </c>
      <c r="K8" s="246"/>
      <c r="L8" s="247"/>
      <c r="M8" s="248"/>
      <c r="N8" s="249">
        <f t="shared" si="2"/>
        <v>1</v>
      </c>
      <c r="O8" s="250">
        <f t="shared" si="2"/>
        <v>0.30128205128205127</v>
      </c>
      <c r="Q8" s="234"/>
      <c r="R8" s="263"/>
      <c r="S8" s="234"/>
      <c r="V8" s="264"/>
    </row>
    <row r="9" spans="1:25" ht="18" customHeight="1" x14ac:dyDescent="0.25">
      <c r="A9" s="253" t="s">
        <v>9</v>
      </c>
      <c r="B9" s="43">
        <v>88</v>
      </c>
      <c r="C9" s="105">
        <v>23</v>
      </c>
      <c r="D9" s="107">
        <v>8</v>
      </c>
      <c r="E9" s="43">
        <v>118</v>
      </c>
      <c r="F9" s="105">
        <v>55</v>
      </c>
      <c r="G9" s="105">
        <v>14</v>
      </c>
      <c r="H9" s="243">
        <f t="shared" si="1"/>
        <v>206</v>
      </c>
      <c r="I9" s="244">
        <f t="shared" si="1"/>
        <v>78</v>
      </c>
      <c r="J9" s="245">
        <f t="shared" si="1"/>
        <v>22</v>
      </c>
      <c r="K9" s="246"/>
      <c r="L9" s="247"/>
      <c r="M9" s="248"/>
      <c r="N9" s="249">
        <f t="shared" si="2"/>
        <v>0.37864077669902912</v>
      </c>
      <c r="O9" s="250">
        <f t="shared" si="2"/>
        <v>0.28205128205128205</v>
      </c>
      <c r="Q9" s="234"/>
      <c r="R9" s="263"/>
      <c r="S9" s="234"/>
      <c r="V9" s="264"/>
    </row>
    <row r="10" spans="1:25" x14ac:dyDescent="0.25">
      <c r="A10" s="253" t="s">
        <v>10</v>
      </c>
      <c r="B10" s="43">
        <v>155</v>
      </c>
      <c r="C10" s="105">
        <v>141</v>
      </c>
      <c r="D10" s="107">
        <v>82</v>
      </c>
      <c r="E10" s="43">
        <v>193</v>
      </c>
      <c r="F10" s="105">
        <v>166</v>
      </c>
      <c r="G10" s="105">
        <v>90</v>
      </c>
      <c r="H10" s="243">
        <f t="shared" si="1"/>
        <v>348</v>
      </c>
      <c r="I10" s="244">
        <f t="shared" si="1"/>
        <v>307</v>
      </c>
      <c r="J10" s="245">
        <f t="shared" si="1"/>
        <v>172</v>
      </c>
      <c r="K10" s="246"/>
      <c r="L10" s="247"/>
      <c r="M10" s="248"/>
      <c r="N10" s="249">
        <f t="shared" si="2"/>
        <v>0.88218390804597702</v>
      </c>
      <c r="O10" s="250">
        <f t="shared" si="2"/>
        <v>0.56026058631921827</v>
      </c>
      <c r="Q10" s="234"/>
      <c r="R10" s="263"/>
      <c r="S10" s="234"/>
      <c r="V10" s="264"/>
    </row>
    <row r="11" spans="1:25" x14ac:dyDescent="0.25">
      <c r="A11" s="253" t="s">
        <v>11</v>
      </c>
      <c r="B11" s="43">
        <v>287</v>
      </c>
      <c r="C11" s="105">
        <v>257</v>
      </c>
      <c r="D11" s="107">
        <v>74</v>
      </c>
      <c r="E11" s="43">
        <v>261</v>
      </c>
      <c r="F11" s="105">
        <v>237</v>
      </c>
      <c r="G11" s="105">
        <v>60</v>
      </c>
      <c r="H11" s="243">
        <f t="shared" si="1"/>
        <v>548</v>
      </c>
      <c r="I11" s="244">
        <f t="shared" si="1"/>
        <v>494</v>
      </c>
      <c r="J11" s="245">
        <f t="shared" si="1"/>
        <v>134</v>
      </c>
      <c r="K11" s="246"/>
      <c r="L11" s="247"/>
      <c r="M11" s="248"/>
      <c r="N11" s="249">
        <f t="shared" si="2"/>
        <v>0.90145985401459849</v>
      </c>
      <c r="O11" s="250">
        <f t="shared" si="2"/>
        <v>0.27125506072874495</v>
      </c>
      <c r="Q11" s="234"/>
      <c r="R11" s="263"/>
      <c r="S11" s="234"/>
      <c r="V11" s="264"/>
    </row>
    <row r="12" spans="1:25" x14ac:dyDescent="0.25">
      <c r="A12" s="253" t="s">
        <v>12</v>
      </c>
      <c r="B12" s="43">
        <v>162</v>
      </c>
      <c r="C12" s="105">
        <v>156</v>
      </c>
      <c r="D12" s="107">
        <v>100</v>
      </c>
      <c r="E12" s="43">
        <v>133</v>
      </c>
      <c r="F12" s="105">
        <v>128</v>
      </c>
      <c r="G12" s="105">
        <v>76</v>
      </c>
      <c r="H12" s="243">
        <f t="shared" si="1"/>
        <v>295</v>
      </c>
      <c r="I12" s="244">
        <f t="shared" si="1"/>
        <v>284</v>
      </c>
      <c r="J12" s="245">
        <f t="shared" si="1"/>
        <v>176</v>
      </c>
      <c r="K12" s="246"/>
      <c r="L12" s="247"/>
      <c r="M12" s="248"/>
      <c r="N12" s="249">
        <f t="shared" si="2"/>
        <v>0.96271186440677969</v>
      </c>
      <c r="O12" s="250">
        <f t="shared" si="2"/>
        <v>0.61971830985915488</v>
      </c>
      <c r="Q12" s="234"/>
      <c r="R12" s="263"/>
      <c r="S12" s="234"/>
      <c r="V12" s="264"/>
    </row>
    <row r="13" spans="1:25" ht="18" customHeight="1" x14ac:dyDescent="0.25">
      <c r="A13" s="253" t="s">
        <v>13</v>
      </c>
      <c r="B13" s="43">
        <v>80</v>
      </c>
      <c r="C13" s="105">
        <v>77</v>
      </c>
      <c r="D13" s="107">
        <v>28</v>
      </c>
      <c r="E13" s="43">
        <v>62</v>
      </c>
      <c r="F13" s="105">
        <v>43</v>
      </c>
      <c r="G13" s="105">
        <v>11</v>
      </c>
      <c r="H13" s="243">
        <f t="shared" si="1"/>
        <v>142</v>
      </c>
      <c r="I13" s="244">
        <f t="shared" si="1"/>
        <v>120</v>
      </c>
      <c r="J13" s="245">
        <f t="shared" si="1"/>
        <v>39</v>
      </c>
      <c r="K13" s="246"/>
      <c r="L13" s="247"/>
      <c r="M13" s="248"/>
      <c r="N13" s="249">
        <f t="shared" si="2"/>
        <v>0.84507042253521125</v>
      </c>
      <c r="O13" s="250">
        <f t="shared" si="2"/>
        <v>0.32500000000000001</v>
      </c>
      <c r="Q13" s="234"/>
      <c r="R13" s="263"/>
      <c r="S13" s="234"/>
      <c r="V13" s="264"/>
    </row>
    <row r="14" spans="1:25" x14ac:dyDescent="0.25">
      <c r="A14" s="253" t="s">
        <v>14</v>
      </c>
      <c r="B14" s="43">
        <v>174</v>
      </c>
      <c r="C14" s="105">
        <v>171</v>
      </c>
      <c r="D14" s="107">
        <v>4</v>
      </c>
      <c r="E14" s="43">
        <v>145</v>
      </c>
      <c r="F14" s="105">
        <v>142</v>
      </c>
      <c r="G14" s="105">
        <v>5</v>
      </c>
      <c r="H14" s="243">
        <f t="shared" si="1"/>
        <v>319</v>
      </c>
      <c r="I14" s="244">
        <f t="shared" si="1"/>
        <v>313</v>
      </c>
      <c r="J14" s="245">
        <f t="shared" si="1"/>
        <v>9</v>
      </c>
      <c r="K14" s="246"/>
      <c r="L14" s="247"/>
      <c r="M14" s="248"/>
      <c r="N14" s="249">
        <f t="shared" si="2"/>
        <v>0.98119122257053293</v>
      </c>
      <c r="O14" s="250">
        <f t="shared" si="2"/>
        <v>2.8753993610223641E-2</v>
      </c>
      <c r="Q14" s="234"/>
      <c r="R14" s="263"/>
      <c r="S14" s="234"/>
      <c r="V14" s="264"/>
    </row>
    <row r="15" spans="1:25" x14ac:dyDescent="0.25">
      <c r="A15" s="253" t="s">
        <v>15</v>
      </c>
      <c r="B15" s="43">
        <v>60</v>
      </c>
      <c r="C15" s="105">
        <v>59</v>
      </c>
      <c r="D15" s="107">
        <v>23</v>
      </c>
      <c r="E15" s="43">
        <v>63</v>
      </c>
      <c r="F15" s="105">
        <v>60</v>
      </c>
      <c r="G15" s="105">
        <v>27</v>
      </c>
      <c r="H15" s="243">
        <f t="shared" si="1"/>
        <v>123</v>
      </c>
      <c r="I15" s="244">
        <f t="shared" si="1"/>
        <v>119</v>
      </c>
      <c r="J15" s="245">
        <f t="shared" si="1"/>
        <v>50</v>
      </c>
      <c r="K15" s="246"/>
      <c r="L15" s="247"/>
      <c r="M15" s="248"/>
      <c r="N15" s="249">
        <f t="shared" si="2"/>
        <v>0.96747967479674801</v>
      </c>
      <c r="O15" s="250">
        <f t="shared" si="2"/>
        <v>0.42016806722689076</v>
      </c>
      <c r="Q15" s="234"/>
      <c r="R15" s="263"/>
      <c r="S15" s="234"/>
      <c r="V15" s="264"/>
    </row>
    <row r="16" spans="1:25" x14ac:dyDescent="0.25">
      <c r="A16" s="253" t="s">
        <v>16</v>
      </c>
      <c r="B16" s="43">
        <v>696</v>
      </c>
      <c r="C16" s="105">
        <v>695</v>
      </c>
      <c r="D16" s="107">
        <v>133</v>
      </c>
      <c r="E16" s="43">
        <v>563</v>
      </c>
      <c r="F16" s="105">
        <v>554</v>
      </c>
      <c r="G16" s="105">
        <v>140</v>
      </c>
      <c r="H16" s="243">
        <f t="shared" si="1"/>
        <v>1259</v>
      </c>
      <c r="I16" s="244">
        <f t="shared" si="1"/>
        <v>1249</v>
      </c>
      <c r="J16" s="245">
        <f t="shared" si="1"/>
        <v>273</v>
      </c>
      <c r="K16" s="246"/>
      <c r="L16" s="247"/>
      <c r="M16" s="248"/>
      <c r="N16" s="249">
        <f t="shared" si="2"/>
        <v>0.99205718824463862</v>
      </c>
      <c r="O16" s="250">
        <f t="shared" si="2"/>
        <v>0.21857485988791034</v>
      </c>
      <c r="Q16" s="234"/>
      <c r="R16" s="263"/>
      <c r="S16" s="234"/>
      <c r="V16" s="264"/>
    </row>
    <row r="17" spans="1:22" ht="18" customHeight="1" x14ac:dyDescent="0.25">
      <c r="A17" s="253" t="s">
        <v>17</v>
      </c>
      <c r="B17" s="43">
        <v>26</v>
      </c>
      <c r="C17" s="105">
        <v>21</v>
      </c>
      <c r="D17" s="107">
        <v>10</v>
      </c>
      <c r="E17" s="43">
        <v>17</v>
      </c>
      <c r="F17" s="105">
        <v>12</v>
      </c>
      <c r="G17" s="105">
        <v>6</v>
      </c>
      <c r="H17" s="243">
        <f t="shared" si="1"/>
        <v>43</v>
      </c>
      <c r="I17" s="244">
        <f t="shared" si="1"/>
        <v>33</v>
      </c>
      <c r="J17" s="245">
        <f t="shared" si="1"/>
        <v>16</v>
      </c>
      <c r="K17" s="246"/>
      <c r="L17" s="247"/>
      <c r="M17" s="248"/>
      <c r="N17" s="249">
        <f t="shared" si="2"/>
        <v>0.76744186046511631</v>
      </c>
      <c r="O17" s="250">
        <f t="shared" si="2"/>
        <v>0.48484848484848486</v>
      </c>
      <c r="Q17" s="234"/>
      <c r="R17" s="263"/>
      <c r="S17" s="234"/>
      <c r="V17" s="264"/>
    </row>
    <row r="18" spans="1:22" x14ac:dyDescent="0.25">
      <c r="A18" s="253" t="s">
        <v>18</v>
      </c>
      <c r="B18" s="43">
        <v>230</v>
      </c>
      <c r="C18" s="105">
        <v>199</v>
      </c>
      <c r="D18" s="107">
        <v>26</v>
      </c>
      <c r="E18" s="43">
        <v>193</v>
      </c>
      <c r="F18" s="105">
        <v>176</v>
      </c>
      <c r="G18" s="105">
        <v>20</v>
      </c>
      <c r="H18" s="243">
        <f t="shared" si="1"/>
        <v>423</v>
      </c>
      <c r="I18" s="244">
        <f t="shared" si="1"/>
        <v>375</v>
      </c>
      <c r="J18" s="245">
        <f>SUM(D18,G18)</f>
        <v>46</v>
      </c>
      <c r="K18" s="246"/>
      <c r="L18" s="247"/>
      <c r="M18" s="248"/>
      <c r="N18" s="249">
        <f t="shared" si="2"/>
        <v>0.88652482269503541</v>
      </c>
      <c r="O18" s="250">
        <f t="shared" si="2"/>
        <v>0.12266666666666666</v>
      </c>
      <c r="Q18" s="234"/>
      <c r="R18" s="263"/>
      <c r="S18" s="234"/>
      <c r="V18" s="264"/>
    </row>
    <row r="19" spans="1:22" x14ac:dyDescent="0.25">
      <c r="A19" s="253" t="s">
        <v>19</v>
      </c>
      <c r="B19" s="43">
        <v>464</v>
      </c>
      <c r="C19" s="105">
        <v>241</v>
      </c>
      <c r="D19" s="107">
        <v>11</v>
      </c>
      <c r="E19" s="43">
        <v>216</v>
      </c>
      <c r="F19" s="105">
        <v>111</v>
      </c>
      <c r="G19" s="105">
        <v>8</v>
      </c>
      <c r="H19" s="243">
        <f t="shared" si="1"/>
        <v>680</v>
      </c>
      <c r="I19" s="244">
        <f t="shared" si="1"/>
        <v>352</v>
      </c>
      <c r="J19" s="245">
        <f t="shared" si="1"/>
        <v>19</v>
      </c>
      <c r="K19" s="246"/>
      <c r="L19" s="247"/>
      <c r="M19" s="248"/>
      <c r="N19" s="249">
        <f t="shared" si="2"/>
        <v>0.51764705882352946</v>
      </c>
      <c r="O19" s="250">
        <f t="shared" si="2"/>
        <v>5.3977272727272728E-2</v>
      </c>
      <c r="Q19" s="234"/>
      <c r="R19" s="263"/>
      <c r="S19" s="234"/>
      <c r="V19" s="264"/>
    </row>
    <row r="20" spans="1:22" x14ac:dyDescent="0.25">
      <c r="A20" s="253" t="s">
        <v>20</v>
      </c>
      <c r="B20" s="43">
        <v>1036</v>
      </c>
      <c r="C20" s="105">
        <v>777</v>
      </c>
      <c r="D20" s="107">
        <v>380</v>
      </c>
      <c r="E20" s="43">
        <v>1081</v>
      </c>
      <c r="F20" s="105">
        <v>904</v>
      </c>
      <c r="G20" s="105">
        <v>393</v>
      </c>
      <c r="H20" s="243">
        <f t="shared" si="1"/>
        <v>2117</v>
      </c>
      <c r="I20" s="244">
        <f t="shared" si="1"/>
        <v>1681</v>
      </c>
      <c r="J20" s="245">
        <f t="shared" si="1"/>
        <v>773</v>
      </c>
      <c r="K20" s="251"/>
      <c r="L20" s="252"/>
      <c r="M20" s="253"/>
      <c r="N20" s="249">
        <f t="shared" si="2"/>
        <v>0.79404818138875766</v>
      </c>
      <c r="O20" s="250">
        <f t="shared" si="2"/>
        <v>0.45984533016061868</v>
      </c>
      <c r="Q20" s="234"/>
      <c r="R20" s="263"/>
      <c r="S20" s="234"/>
      <c r="V20" s="264"/>
    </row>
    <row r="21" spans="1:22" ht="18" customHeight="1" x14ac:dyDescent="0.25">
      <c r="A21" s="253" t="s">
        <v>21</v>
      </c>
      <c r="B21" s="43">
        <v>241</v>
      </c>
      <c r="C21" s="105">
        <v>101</v>
      </c>
      <c r="D21" s="107">
        <v>53</v>
      </c>
      <c r="E21" s="43">
        <v>310</v>
      </c>
      <c r="F21" s="105">
        <v>137</v>
      </c>
      <c r="G21" s="105">
        <v>75</v>
      </c>
      <c r="H21" s="243">
        <f t="shared" si="1"/>
        <v>551</v>
      </c>
      <c r="I21" s="244">
        <f t="shared" si="1"/>
        <v>238</v>
      </c>
      <c r="J21" s="245">
        <f t="shared" si="1"/>
        <v>128</v>
      </c>
      <c r="K21" s="246"/>
      <c r="L21" s="247"/>
      <c r="M21" s="248"/>
      <c r="N21" s="249">
        <f t="shared" si="2"/>
        <v>0.43194192377495461</v>
      </c>
      <c r="O21" s="250">
        <f t="shared" si="2"/>
        <v>0.53781512605042014</v>
      </c>
      <c r="Q21" s="234"/>
      <c r="R21" s="263"/>
      <c r="S21" s="234"/>
      <c r="V21" s="264"/>
    </row>
    <row r="22" spans="1:22" x14ac:dyDescent="0.25">
      <c r="A22" s="253" t="s">
        <v>22</v>
      </c>
      <c r="B22" s="43">
        <v>23</v>
      </c>
      <c r="C22" s="105">
        <v>0</v>
      </c>
      <c r="D22" s="107">
        <v>0</v>
      </c>
      <c r="E22" s="43">
        <v>57</v>
      </c>
      <c r="F22" s="105">
        <v>0</v>
      </c>
      <c r="G22" s="105">
        <v>0</v>
      </c>
      <c r="H22" s="243">
        <f t="shared" si="1"/>
        <v>80</v>
      </c>
      <c r="I22" s="244">
        <f t="shared" si="1"/>
        <v>0</v>
      </c>
      <c r="J22" s="245">
        <f t="shared" si="1"/>
        <v>0</v>
      </c>
      <c r="K22" s="246"/>
      <c r="L22" s="247"/>
      <c r="M22" s="248"/>
      <c r="N22" s="249">
        <f t="shared" si="2"/>
        <v>0</v>
      </c>
      <c r="O22" s="250"/>
      <c r="Q22" s="234"/>
      <c r="R22" s="263"/>
      <c r="S22" s="234"/>
      <c r="V22" s="264"/>
    </row>
    <row r="23" spans="1:22" x14ac:dyDescent="0.25">
      <c r="A23" s="253" t="s">
        <v>23</v>
      </c>
      <c r="B23" s="43">
        <v>178</v>
      </c>
      <c r="C23" s="105">
        <v>70</v>
      </c>
      <c r="D23" s="107">
        <v>55</v>
      </c>
      <c r="E23" s="43">
        <v>130</v>
      </c>
      <c r="F23" s="105">
        <v>50</v>
      </c>
      <c r="G23" s="105">
        <v>34</v>
      </c>
      <c r="H23" s="243">
        <f t="shared" si="1"/>
        <v>308</v>
      </c>
      <c r="I23" s="244">
        <f t="shared" si="1"/>
        <v>120</v>
      </c>
      <c r="J23" s="245">
        <f t="shared" si="1"/>
        <v>89</v>
      </c>
      <c r="K23" s="246"/>
      <c r="L23" s="247"/>
      <c r="M23" s="248"/>
      <c r="N23" s="249">
        <f t="shared" si="2"/>
        <v>0.38961038961038963</v>
      </c>
      <c r="O23" s="250">
        <f t="shared" si="2"/>
        <v>0.7416666666666667</v>
      </c>
      <c r="Q23" s="234"/>
      <c r="R23" s="263"/>
      <c r="S23" s="234"/>
      <c r="V23" s="264"/>
    </row>
    <row r="24" spans="1:22" x14ac:dyDescent="0.25">
      <c r="A24" s="253" t="s">
        <v>24</v>
      </c>
      <c r="B24" s="43">
        <v>78</v>
      </c>
      <c r="C24" s="105">
        <v>46</v>
      </c>
      <c r="D24" s="107">
        <v>37</v>
      </c>
      <c r="E24" s="43">
        <v>90</v>
      </c>
      <c r="F24" s="105">
        <v>64</v>
      </c>
      <c r="G24" s="105">
        <v>48</v>
      </c>
      <c r="H24" s="243">
        <f t="shared" si="1"/>
        <v>168</v>
      </c>
      <c r="I24" s="244">
        <f t="shared" si="1"/>
        <v>110</v>
      </c>
      <c r="J24" s="245">
        <f t="shared" si="1"/>
        <v>85</v>
      </c>
      <c r="K24" s="246"/>
      <c r="L24" s="247"/>
      <c r="M24" s="248"/>
      <c r="N24" s="249">
        <f t="shared" si="2"/>
        <v>0.65476190476190477</v>
      </c>
      <c r="O24" s="250">
        <f t="shared" si="2"/>
        <v>0.77272727272727271</v>
      </c>
      <c r="Q24" s="234"/>
      <c r="R24" s="263"/>
      <c r="S24" s="234"/>
      <c r="V24" s="264"/>
    </row>
    <row r="25" spans="1:22" ht="18" customHeight="1" x14ac:dyDescent="0.25">
      <c r="A25" s="253" t="s">
        <v>25</v>
      </c>
      <c r="B25" s="43">
        <v>211</v>
      </c>
      <c r="C25" s="105">
        <v>207</v>
      </c>
      <c r="D25" s="107">
        <v>112</v>
      </c>
      <c r="E25" s="43">
        <v>191</v>
      </c>
      <c r="F25" s="105">
        <v>186</v>
      </c>
      <c r="G25" s="105">
        <v>102</v>
      </c>
      <c r="H25" s="243">
        <f t="shared" si="1"/>
        <v>402</v>
      </c>
      <c r="I25" s="244">
        <f t="shared" si="1"/>
        <v>393</v>
      </c>
      <c r="J25" s="245">
        <f t="shared" si="1"/>
        <v>214</v>
      </c>
      <c r="K25" s="246"/>
      <c r="L25" s="247"/>
      <c r="M25" s="248"/>
      <c r="N25" s="249">
        <f t="shared" si="2"/>
        <v>0.97761194029850751</v>
      </c>
      <c r="O25" s="250">
        <f t="shared" si="2"/>
        <v>0.54452926208651398</v>
      </c>
      <c r="Q25" s="234"/>
      <c r="R25" s="263"/>
      <c r="S25" s="234"/>
      <c r="V25" s="264"/>
    </row>
    <row r="26" spans="1:22" x14ac:dyDescent="0.25">
      <c r="A26" s="253" t="s">
        <v>26</v>
      </c>
      <c r="B26" s="43">
        <v>477</v>
      </c>
      <c r="C26" s="105">
        <v>459</v>
      </c>
      <c r="D26" s="107">
        <v>168</v>
      </c>
      <c r="E26" s="43">
        <v>510</v>
      </c>
      <c r="F26" s="105">
        <v>480</v>
      </c>
      <c r="G26" s="105">
        <v>119</v>
      </c>
      <c r="H26" s="243">
        <f t="shared" si="1"/>
        <v>987</v>
      </c>
      <c r="I26" s="244">
        <f t="shared" si="1"/>
        <v>939</v>
      </c>
      <c r="J26" s="245">
        <f t="shared" si="1"/>
        <v>287</v>
      </c>
      <c r="K26" s="246"/>
      <c r="L26" s="247"/>
      <c r="M26" s="248"/>
      <c r="N26" s="249">
        <f t="shared" si="2"/>
        <v>0.95136778115501519</v>
      </c>
      <c r="O26" s="250">
        <f t="shared" si="2"/>
        <v>0.30564430244941426</v>
      </c>
      <c r="Q26" s="234"/>
      <c r="R26" s="263"/>
      <c r="S26" s="234"/>
      <c r="V26" s="264"/>
    </row>
    <row r="27" spans="1:22" x14ac:dyDescent="0.25">
      <c r="A27" s="253" t="s">
        <v>27</v>
      </c>
      <c r="B27" s="43">
        <v>24</v>
      </c>
      <c r="C27" s="105">
        <v>22</v>
      </c>
      <c r="D27" s="107">
        <v>10</v>
      </c>
      <c r="E27" s="43">
        <v>16</v>
      </c>
      <c r="F27" s="105">
        <v>14</v>
      </c>
      <c r="G27" s="105">
        <v>5</v>
      </c>
      <c r="H27" s="243">
        <f t="shared" si="1"/>
        <v>40</v>
      </c>
      <c r="I27" s="244">
        <f t="shared" si="1"/>
        <v>36</v>
      </c>
      <c r="J27" s="245">
        <f t="shared" si="1"/>
        <v>15</v>
      </c>
      <c r="K27" s="246"/>
      <c r="L27" s="247"/>
      <c r="M27" s="248"/>
      <c r="N27" s="249">
        <f t="shared" si="2"/>
        <v>0.9</v>
      </c>
      <c r="O27" s="250">
        <f t="shared" si="2"/>
        <v>0.41666666666666669</v>
      </c>
      <c r="Q27" s="234"/>
      <c r="R27" s="263"/>
      <c r="S27" s="234"/>
      <c r="V27" s="264"/>
    </row>
    <row r="28" spans="1:22" x14ac:dyDescent="0.25">
      <c r="A28" s="253" t="s">
        <v>28</v>
      </c>
      <c r="B28" s="43">
        <v>200</v>
      </c>
      <c r="C28" s="105">
        <v>186</v>
      </c>
      <c r="D28" s="107">
        <v>145</v>
      </c>
      <c r="E28" s="43">
        <v>193</v>
      </c>
      <c r="F28" s="105">
        <v>187</v>
      </c>
      <c r="G28" s="105">
        <v>118</v>
      </c>
      <c r="H28" s="243">
        <f t="shared" si="1"/>
        <v>393</v>
      </c>
      <c r="I28" s="244">
        <f t="shared" si="1"/>
        <v>373</v>
      </c>
      <c r="J28" s="245">
        <f t="shared" si="1"/>
        <v>263</v>
      </c>
      <c r="K28" s="246"/>
      <c r="L28" s="247"/>
      <c r="M28" s="248"/>
      <c r="N28" s="249">
        <f t="shared" si="2"/>
        <v>0.94910941475826971</v>
      </c>
      <c r="O28" s="250">
        <f t="shared" si="2"/>
        <v>0.70509383378016088</v>
      </c>
      <c r="Q28" s="234"/>
      <c r="R28" s="263"/>
      <c r="S28" s="234"/>
      <c r="V28" s="264"/>
    </row>
    <row r="29" spans="1:22" ht="18" customHeight="1" x14ac:dyDescent="0.25">
      <c r="A29" s="253" t="s">
        <v>29</v>
      </c>
      <c r="B29" s="43">
        <v>177</v>
      </c>
      <c r="C29" s="105">
        <v>168</v>
      </c>
      <c r="D29" s="107">
        <v>108</v>
      </c>
      <c r="E29" s="43">
        <v>183</v>
      </c>
      <c r="F29" s="105">
        <v>181</v>
      </c>
      <c r="G29" s="105">
        <v>82</v>
      </c>
      <c r="H29" s="243">
        <f t="shared" si="1"/>
        <v>360</v>
      </c>
      <c r="I29" s="244">
        <f t="shared" si="1"/>
        <v>349</v>
      </c>
      <c r="J29" s="245">
        <f t="shared" si="1"/>
        <v>190</v>
      </c>
      <c r="K29" s="246"/>
      <c r="L29" s="247"/>
      <c r="M29" s="248"/>
      <c r="N29" s="249">
        <f t="shared" si="2"/>
        <v>0.96944444444444444</v>
      </c>
      <c r="O29" s="250">
        <f t="shared" si="2"/>
        <v>0.54441260744985676</v>
      </c>
      <c r="Q29" s="234"/>
      <c r="R29" s="263"/>
      <c r="S29" s="234"/>
      <c r="V29" s="264"/>
    </row>
    <row r="30" spans="1:22" x14ac:dyDescent="0.25">
      <c r="A30" s="253" t="s">
        <v>30</v>
      </c>
      <c r="B30" s="43">
        <v>156</v>
      </c>
      <c r="C30" s="105">
        <v>34</v>
      </c>
      <c r="D30" s="107">
        <v>20</v>
      </c>
      <c r="E30" s="43">
        <v>153</v>
      </c>
      <c r="F30" s="105">
        <v>37</v>
      </c>
      <c r="G30" s="105">
        <v>17</v>
      </c>
      <c r="H30" s="243">
        <f t="shared" si="1"/>
        <v>309</v>
      </c>
      <c r="I30" s="244">
        <f t="shared" si="1"/>
        <v>71</v>
      </c>
      <c r="J30" s="245">
        <f t="shared" si="1"/>
        <v>37</v>
      </c>
      <c r="K30" s="246"/>
      <c r="L30" s="247"/>
      <c r="M30" s="248"/>
      <c r="N30" s="249">
        <f t="shared" si="2"/>
        <v>0.22977346278317151</v>
      </c>
      <c r="O30" s="250">
        <f t="shared" si="2"/>
        <v>0.52112676056338025</v>
      </c>
      <c r="Q30" s="234"/>
      <c r="R30" s="263"/>
      <c r="S30" s="234"/>
      <c r="V30" s="264"/>
    </row>
    <row r="31" spans="1:22" x14ac:dyDescent="0.25">
      <c r="A31" s="253" t="s">
        <v>31</v>
      </c>
      <c r="B31" s="43">
        <v>33</v>
      </c>
      <c r="C31" s="105">
        <v>27</v>
      </c>
      <c r="D31" s="107">
        <v>8</v>
      </c>
      <c r="E31" s="43">
        <v>28</v>
      </c>
      <c r="F31" s="105">
        <v>28</v>
      </c>
      <c r="G31" s="105">
        <v>13</v>
      </c>
      <c r="H31" s="243">
        <f t="shared" si="1"/>
        <v>61</v>
      </c>
      <c r="I31" s="244">
        <f t="shared" si="1"/>
        <v>55</v>
      </c>
      <c r="J31" s="245">
        <f t="shared" si="1"/>
        <v>21</v>
      </c>
      <c r="K31" s="246"/>
      <c r="L31" s="247"/>
      <c r="M31" s="248"/>
      <c r="N31" s="249">
        <f t="shared" si="2"/>
        <v>0.90163934426229508</v>
      </c>
      <c r="O31" s="250">
        <f t="shared" si="2"/>
        <v>0.38181818181818183</v>
      </c>
      <c r="Q31" s="234"/>
      <c r="R31" s="263"/>
      <c r="S31" s="234"/>
      <c r="V31" s="264"/>
    </row>
    <row r="32" spans="1:22" x14ac:dyDescent="0.25">
      <c r="A32" s="253" t="s">
        <v>32</v>
      </c>
      <c r="B32" s="43">
        <v>149</v>
      </c>
      <c r="C32" s="105">
        <v>131</v>
      </c>
      <c r="D32" s="107">
        <v>130</v>
      </c>
      <c r="E32" s="43">
        <v>163</v>
      </c>
      <c r="F32" s="105">
        <v>152</v>
      </c>
      <c r="G32" s="105">
        <v>148</v>
      </c>
      <c r="H32" s="243">
        <f t="shared" si="1"/>
        <v>312</v>
      </c>
      <c r="I32" s="244">
        <f t="shared" si="1"/>
        <v>283</v>
      </c>
      <c r="J32" s="245">
        <f t="shared" si="1"/>
        <v>278</v>
      </c>
      <c r="K32" s="246"/>
      <c r="L32" s="247"/>
      <c r="M32" s="248"/>
      <c r="N32" s="249">
        <f t="shared" si="2"/>
        <v>0.90705128205128205</v>
      </c>
      <c r="O32" s="250">
        <f t="shared" si="2"/>
        <v>0.98233215547703179</v>
      </c>
      <c r="Q32" s="234"/>
      <c r="R32" s="263"/>
      <c r="S32" s="234"/>
      <c r="V32" s="264"/>
    </row>
    <row r="33" spans="1:22" ht="18" customHeight="1" x14ac:dyDescent="0.25">
      <c r="A33" s="253" t="s">
        <v>33</v>
      </c>
      <c r="B33" s="43">
        <v>405</v>
      </c>
      <c r="C33" s="105">
        <v>118</v>
      </c>
      <c r="D33" s="107">
        <v>20</v>
      </c>
      <c r="E33" s="43">
        <v>395</v>
      </c>
      <c r="F33" s="105">
        <v>112</v>
      </c>
      <c r="G33" s="105">
        <v>17</v>
      </c>
      <c r="H33" s="243">
        <f t="shared" si="1"/>
        <v>800</v>
      </c>
      <c r="I33" s="244">
        <f t="shared" si="1"/>
        <v>230</v>
      </c>
      <c r="J33" s="245">
        <f t="shared" si="1"/>
        <v>37</v>
      </c>
      <c r="K33" s="246"/>
      <c r="L33" s="247"/>
      <c r="M33" s="248"/>
      <c r="N33" s="249">
        <f t="shared" si="2"/>
        <v>0.28749999999999998</v>
      </c>
      <c r="O33" s="250">
        <f t="shared" si="2"/>
        <v>0.16086956521739129</v>
      </c>
      <c r="Q33" s="234"/>
      <c r="R33" s="263"/>
      <c r="S33" s="234"/>
      <c r="V33" s="264"/>
    </row>
    <row r="34" spans="1:22" x14ac:dyDescent="0.25">
      <c r="A34" s="253" t="s">
        <v>34</v>
      </c>
      <c r="B34" s="43">
        <v>101</v>
      </c>
      <c r="C34" s="105">
        <v>88</v>
      </c>
      <c r="D34" s="107">
        <v>76</v>
      </c>
      <c r="E34" s="43">
        <v>103</v>
      </c>
      <c r="F34" s="105">
        <v>85</v>
      </c>
      <c r="G34" s="105">
        <v>62</v>
      </c>
      <c r="H34" s="243">
        <f t="shared" si="1"/>
        <v>204</v>
      </c>
      <c r="I34" s="244">
        <f t="shared" si="1"/>
        <v>173</v>
      </c>
      <c r="J34" s="245">
        <f t="shared" si="1"/>
        <v>138</v>
      </c>
      <c r="K34" s="246"/>
      <c r="L34" s="247"/>
      <c r="M34" s="248"/>
      <c r="N34" s="249">
        <f t="shared" si="2"/>
        <v>0.84803921568627449</v>
      </c>
      <c r="O34" s="250">
        <f t="shared" si="2"/>
        <v>0.79768786127167635</v>
      </c>
      <c r="Q34" s="234"/>
      <c r="R34" s="263"/>
      <c r="S34" s="234"/>
      <c r="V34" s="264"/>
    </row>
    <row r="35" spans="1:22" x14ac:dyDescent="0.25">
      <c r="A35" s="253" t="s">
        <v>35</v>
      </c>
      <c r="B35" s="43">
        <v>253</v>
      </c>
      <c r="C35" s="105">
        <v>164</v>
      </c>
      <c r="D35" s="107">
        <v>38</v>
      </c>
      <c r="E35" s="43">
        <v>194</v>
      </c>
      <c r="F35" s="105">
        <v>139</v>
      </c>
      <c r="G35" s="105">
        <v>37</v>
      </c>
      <c r="H35" s="243">
        <f t="shared" si="1"/>
        <v>447</v>
      </c>
      <c r="I35" s="244">
        <f t="shared" si="1"/>
        <v>303</v>
      </c>
      <c r="J35" s="245">
        <f t="shared" si="1"/>
        <v>75</v>
      </c>
      <c r="K35" s="246"/>
      <c r="L35" s="247"/>
      <c r="M35" s="248"/>
      <c r="N35" s="249">
        <f t="shared" si="2"/>
        <v>0.67785234899328861</v>
      </c>
      <c r="O35" s="250">
        <f t="shared" si="2"/>
        <v>0.24752475247524752</v>
      </c>
      <c r="Q35" s="234"/>
      <c r="R35" s="263"/>
      <c r="S35" s="234"/>
      <c r="V35" s="264"/>
    </row>
    <row r="36" spans="1:22" x14ac:dyDescent="0.25">
      <c r="A36" s="266" t="s">
        <v>36</v>
      </c>
      <c r="B36" s="73">
        <v>187</v>
      </c>
      <c r="C36" s="117">
        <v>37</v>
      </c>
      <c r="D36" s="118">
        <v>17</v>
      </c>
      <c r="E36" s="73">
        <v>265</v>
      </c>
      <c r="F36" s="117">
        <v>53</v>
      </c>
      <c r="G36" s="117">
        <v>16</v>
      </c>
      <c r="H36" s="254">
        <f t="shared" si="1"/>
        <v>452</v>
      </c>
      <c r="I36" s="255">
        <f t="shared" si="1"/>
        <v>90</v>
      </c>
      <c r="J36" s="256">
        <f t="shared" si="1"/>
        <v>33</v>
      </c>
      <c r="K36" s="257"/>
      <c r="L36" s="258"/>
      <c r="M36" s="248"/>
      <c r="N36" s="259">
        <f t="shared" si="2"/>
        <v>0.19911504424778761</v>
      </c>
      <c r="O36" s="260">
        <f t="shared" si="2"/>
        <v>0.36666666666666664</v>
      </c>
      <c r="Q36" s="234"/>
      <c r="R36" s="263"/>
      <c r="S36" s="234"/>
      <c r="V36" s="264"/>
    </row>
    <row r="37" spans="1:22" ht="15.75" customHeight="1" x14ac:dyDescent="0.25">
      <c r="A37" s="558" t="s">
        <v>127</v>
      </c>
      <c r="B37" s="558"/>
      <c r="C37" s="558"/>
      <c r="D37" s="558"/>
      <c r="E37" s="558"/>
      <c r="F37" s="558"/>
      <c r="G37" s="558"/>
      <c r="H37" s="559"/>
      <c r="I37" s="559"/>
      <c r="J37" s="559"/>
      <c r="K37" s="559"/>
      <c r="L37" s="559"/>
      <c r="M37" s="559"/>
      <c r="N37" s="559"/>
      <c r="O37" s="559"/>
    </row>
    <row r="38" spans="1:22" ht="23.25" customHeight="1" x14ac:dyDescent="0.25">
      <c r="A38" s="558" t="s">
        <v>128</v>
      </c>
      <c r="B38" s="558"/>
      <c r="C38" s="558"/>
      <c r="D38" s="558"/>
      <c r="E38" s="558"/>
      <c r="F38" s="558"/>
      <c r="G38" s="558"/>
      <c r="H38" s="559"/>
      <c r="I38" s="559"/>
      <c r="J38" s="559"/>
      <c r="K38" s="559"/>
      <c r="L38" s="559"/>
      <c r="M38" s="559"/>
      <c r="N38" s="559"/>
      <c r="O38" s="559"/>
    </row>
    <row r="39" spans="1:22" x14ac:dyDescent="0.25">
      <c r="A39" s="566" t="s">
        <v>129</v>
      </c>
      <c r="B39" s="566"/>
      <c r="C39" s="566"/>
      <c r="D39" s="566"/>
      <c r="E39" s="566"/>
      <c r="F39" s="566"/>
      <c r="G39" s="566"/>
      <c r="H39" s="559"/>
      <c r="I39" s="559"/>
      <c r="J39" s="559"/>
      <c r="K39" s="559"/>
      <c r="L39" s="559"/>
      <c r="M39" s="559"/>
      <c r="N39" s="559"/>
      <c r="O39" s="559"/>
    </row>
    <row r="40" spans="1:22" x14ac:dyDescent="0.25">
      <c r="A40" s="558" t="s">
        <v>130</v>
      </c>
      <c r="B40" s="558"/>
      <c r="C40" s="558"/>
      <c r="D40" s="558"/>
      <c r="E40" s="558"/>
      <c r="F40" s="558"/>
      <c r="G40" s="558"/>
      <c r="H40" s="559"/>
      <c r="I40" s="559"/>
      <c r="J40" s="559"/>
      <c r="K40" s="559"/>
      <c r="L40" s="559"/>
      <c r="M40" s="559"/>
      <c r="N40" s="559"/>
      <c r="O40" s="559"/>
    </row>
  </sheetData>
  <mergeCells count="8">
    <mergeCell ref="A40:O40"/>
    <mergeCell ref="E2:G2"/>
    <mergeCell ref="H2:J2"/>
    <mergeCell ref="N2:O2"/>
    <mergeCell ref="B2:D2"/>
    <mergeCell ref="A37:O37"/>
    <mergeCell ref="A38:O38"/>
    <mergeCell ref="A39:O39"/>
  </mergeCells>
  <hyperlinks>
    <hyperlink ref="A3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HL3 Data Quality</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2019-01-16T14:59:04Z</dcterms:modified>
</cp:coreProperties>
</file>