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1"/>
  <workbookPr defaultThemeVersion="124226"/>
  <mc:AlternateContent xmlns:mc="http://schemas.openxmlformats.org/markup-compatibility/2006">
    <mc:Choice Requires="x15">
      <x15ac:absPath xmlns:x15ac="http://schemas.microsoft.com/office/spreadsheetml/2010/11/ac" url="C:\Users\sjue\Google Drive\Northwestern MSDS\MSDS 460 - Decision Analytics\"/>
    </mc:Choice>
  </mc:AlternateContent>
  <xr:revisionPtr revIDLastSave="0" documentId="13_ncr:1_{DBDCF345-C766-48F5-82C6-E529876DD8C5}" xr6:coauthVersionLast="36" xr6:coauthVersionMax="36" xr10:uidLastSave="{00000000-0000-0000-0000-000000000000}"/>
  <bookViews>
    <workbookView xWindow="375" yWindow="-135" windowWidth="15600" windowHeight="8385" activeTab="3" xr2:uid="{00000000-000D-0000-FFFF-FFFF00000000}"/>
  </bookViews>
  <sheets>
    <sheet name="Sensitivity Report 1" sheetId="12" r:id="rId1"/>
    <sheet name="Question_2_carco_LP" sheetId="4" r:id="rId2"/>
    <sheet name="Question_3_napkin_LP" sheetId="7" r:id="rId3"/>
    <sheet name="Question_4_prof_satisfaction" sheetId="13" r:id="rId4"/>
  </sheets>
  <definedNames>
    <definedName name="solver_adj" localSheetId="1" hidden="1">Question_2_carco_LP!$C$4:$J$4</definedName>
    <definedName name="solver_adj" localSheetId="2" hidden="1">Question_3_napkin_LP!$C$4:$K$4</definedName>
    <definedName name="solver_adj" localSheetId="3" hidden="1">Question_4_prof_satisfaction!$C$4:$T$4</definedName>
    <definedName name="solver_cvg" localSheetId="1" hidden="1">0.0001</definedName>
    <definedName name="solver_cvg" localSheetId="2" hidden="1">0.0001</definedName>
    <definedName name="solver_cvg" localSheetId="3" hidden="1">0.0001</definedName>
    <definedName name="solver_drv" localSheetId="1" hidden="1">1</definedName>
    <definedName name="solver_drv" localSheetId="2" hidden="1">1</definedName>
    <definedName name="solver_drv" localSheetId="3" hidden="1">1</definedName>
    <definedName name="solver_eng" localSheetId="1" hidden="1">2</definedName>
    <definedName name="solver_eng" localSheetId="2" hidden="1">2</definedName>
    <definedName name="solver_eng" localSheetId="3" hidden="1">2</definedName>
    <definedName name="solver_est" localSheetId="1" hidden="1">1</definedName>
    <definedName name="solver_est" localSheetId="2" hidden="1">1</definedName>
    <definedName name="solver_est" localSheetId="3" hidden="1">1</definedName>
    <definedName name="solver_itr" localSheetId="1" hidden="1">2147483647</definedName>
    <definedName name="solver_itr" localSheetId="2" hidden="1">2147483647</definedName>
    <definedName name="solver_itr" localSheetId="3" hidden="1">2147483647</definedName>
    <definedName name="solver_lhs1" localSheetId="1" hidden="1">Question_2_carco_LP!$K$12:$K$13</definedName>
    <definedName name="solver_lhs1" localSheetId="2" hidden="1">Question_3_napkin_LP!$L$12:$L$15</definedName>
    <definedName name="solver_lhs1" localSheetId="3" hidden="1">Question_4_prof_satisfaction!$U$12:$U$14</definedName>
    <definedName name="solver_lhs2" localSheetId="1" hidden="1">Question_2_carco_LP!$K$14:$K$17</definedName>
    <definedName name="solver_lhs2" localSheetId="2" hidden="1">Question_3_napkin_LP!$L$16:$L$18</definedName>
    <definedName name="solver_lhs2" localSheetId="3" hidden="1">Question_4_prof_satisfaction!$U$15:$U$23</definedName>
    <definedName name="solver_lhs3" localSheetId="1" hidden="1">Question_2_carco_LP!$K$14:$K$17</definedName>
    <definedName name="solver_lhs3" localSheetId="2" hidden="1">Question_3_napkin_LP!$L$14:$L$18</definedName>
    <definedName name="solver_lhs3" localSheetId="3" hidden="1">Question_4_prof_satisfaction!$U$21:$U$23</definedName>
    <definedName name="solver_mip" localSheetId="1" hidden="1">2147483647</definedName>
    <definedName name="solver_mip" localSheetId="2" hidden="1">2147483647</definedName>
    <definedName name="solver_mip" localSheetId="3" hidden="1">2147483647</definedName>
    <definedName name="solver_mni" localSheetId="1" hidden="1">30</definedName>
    <definedName name="solver_mni" localSheetId="2" hidden="1">30</definedName>
    <definedName name="solver_mni" localSheetId="3" hidden="1">30</definedName>
    <definedName name="solver_mrt" localSheetId="1" hidden="1">0.075</definedName>
    <definedName name="solver_mrt" localSheetId="2" hidden="1">0.075</definedName>
    <definedName name="solver_mrt" localSheetId="3" hidden="1">0.075</definedName>
    <definedName name="solver_msl" localSheetId="1" hidden="1">2</definedName>
    <definedName name="solver_msl" localSheetId="2" hidden="1">2</definedName>
    <definedName name="solver_msl" localSheetId="3" hidden="1">2</definedName>
    <definedName name="solver_neg" localSheetId="1" hidden="1">1</definedName>
    <definedName name="solver_neg" localSheetId="2" hidden="1">1</definedName>
    <definedName name="solver_neg" localSheetId="3" hidden="1">1</definedName>
    <definedName name="solver_nod" localSheetId="1" hidden="1">2147483647</definedName>
    <definedName name="solver_nod" localSheetId="2" hidden="1">2147483647</definedName>
    <definedName name="solver_nod" localSheetId="3" hidden="1">2147483647</definedName>
    <definedName name="solver_num" localSheetId="1" hidden="1">2</definedName>
    <definedName name="solver_num" localSheetId="2" hidden="1">2</definedName>
    <definedName name="solver_num" localSheetId="3" hidden="1">3</definedName>
    <definedName name="solver_nwt" localSheetId="1" hidden="1">1</definedName>
    <definedName name="solver_nwt" localSheetId="2" hidden="1">1</definedName>
    <definedName name="solver_nwt" localSheetId="3" hidden="1">1</definedName>
    <definedName name="solver_opt" localSheetId="1" hidden="1">Question_2_carco_LP!$K$10</definedName>
    <definedName name="solver_opt" localSheetId="2" hidden="1">Question_3_napkin_LP!$L$10</definedName>
    <definedName name="solver_opt" localSheetId="3" hidden="1">Question_4_prof_satisfaction!$U$10</definedName>
    <definedName name="solver_pre" localSheetId="1" hidden="1">0.000001</definedName>
    <definedName name="solver_pre" localSheetId="2" hidden="1">0.000001</definedName>
    <definedName name="solver_pre" localSheetId="3" hidden="1">0.000001</definedName>
    <definedName name="solver_rbv" localSheetId="1" hidden="1">2</definedName>
    <definedName name="solver_rbv" localSheetId="2" hidden="1">2</definedName>
    <definedName name="solver_rbv" localSheetId="3" hidden="1">2</definedName>
    <definedName name="solver_rel1" localSheetId="1" hidden="1">3</definedName>
    <definedName name="solver_rel1" localSheetId="2" hidden="1">2</definedName>
    <definedName name="solver_rel1" localSheetId="3" hidden="1">2</definedName>
    <definedName name="solver_rel2" localSheetId="1" hidden="1">1</definedName>
    <definedName name="solver_rel2" localSheetId="2" hidden="1">1</definedName>
    <definedName name="solver_rel2" localSheetId="3" hidden="1">3</definedName>
    <definedName name="solver_rel3" localSheetId="1" hidden="1">1</definedName>
    <definedName name="solver_rel3" localSheetId="2" hidden="1">1</definedName>
    <definedName name="solver_rel3" localSheetId="3" hidden="1">2</definedName>
    <definedName name="solver_rhs1" localSheetId="1" hidden="1">Question_2_carco_LP!$M$12:$M$13</definedName>
    <definedName name="solver_rhs1" localSheetId="2" hidden="1">Question_3_napkin_LP!$N$12:$N$15</definedName>
    <definedName name="solver_rhs1" localSheetId="3" hidden="1">Question_4_prof_satisfaction!$W$12:$W$14</definedName>
    <definedName name="solver_rhs2" localSheetId="1" hidden="1">Question_2_carco_LP!$M$14:$M$17</definedName>
    <definedName name="solver_rhs2" localSheetId="2" hidden="1">Question_3_napkin_LP!$N$16:$N$18</definedName>
    <definedName name="solver_rhs2" localSheetId="3" hidden="1">Question_4_prof_satisfaction!$W$15:$W$23</definedName>
    <definedName name="solver_rhs3" localSheetId="1" hidden="1">Question_2_carco_LP!$M$14:$M$17</definedName>
    <definedName name="solver_rhs3" localSheetId="2" hidden="1">Question_3_napkin_LP!$N$14:$N$18</definedName>
    <definedName name="solver_rhs3" localSheetId="3" hidden="1">Question_4_prof_satisfaction!$W$21:$W$23</definedName>
    <definedName name="solver_rlx" localSheetId="1" hidden="1">2</definedName>
    <definedName name="solver_rlx" localSheetId="2" hidden="1">2</definedName>
    <definedName name="solver_rlx" localSheetId="3" hidden="1">2</definedName>
    <definedName name="solver_rsd" localSheetId="1" hidden="1">0</definedName>
    <definedName name="solver_rsd" localSheetId="2" hidden="1">0</definedName>
    <definedName name="solver_rsd" localSheetId="3" hidden="1">0</definedName>
    <definedName name="solver_scl" localSheetId="1" hidden="1">2</definedName>
    <definedName name="solver_scl" localSheetId="2" hidden="1">2</definedName>
    <definedName name="solver_scl" localSheetId="3" hidden="1">2</definedName>
    <definedName name="solver_sho" localSheetId="1" hidden="1">2</definedName>
    <definedName name="solver_sho" localSheetId="2" hidden="1">2</definedName>
    <definedName name="solver_sho" localSheetId="3" hidden="1">2</definedName>
    <definedName name="solver_ssz" localSheetId="1" hidden="1">0</definedName>
    <definedName name="solver_ssz" localSheetId="2" hidden="1">0</definedName>
    <definedName name="solver_ssz" localSheetId="3" hidden="1">0</definedName>
    <definedName name="solver_tim" localSheetId="1" hidden="1">2147483647</definedName>
    <definedName name="solver_tim" localSheetId="2" hidden="1">2147483647</definedName>
    <definedName name="solver_tim" localSheetId="3" hidden="1">2147483647</definedName>
    <definedName name="solver_tol" localSheetId="1" hidden="1">0.01</definedName>
    <definedName name="solver_tol" localSheetId="2" hidden="1">0.01</definedName>
    <definedName name="solver_tol" localSheetId="3" hidden="1">0.01</definedName>
    <definedName name="solver_typ" localSheetId="1" hidden="1">1</definedName>
    <definedName name="solver_typ" localSheetId="2" hidden="1">2</definedName>
    <definedName name="solver_typ" localSheetId="3" hidden="1">1</definedName>
    <definedName name="solver_val" localSheetId="1" hidden="1">0</definedName>
    <definedName name="solver_val" localSheetId="2" hidden="1">0</definedName>
    <definedName name="solver_val" localSheetId="3" hidden="1">0</definedName>
    <definedName name="solver_ver" localSheetId="1" hidden="1">3</definedName>
    <definedName name="solver_ver" localSheetId="2" hidden="1">3</definedName>
    <definedName name="solver_ver" localSheetId="3" hidden="1">3</definedName>
  </definedNames>
  <calcPr calcId="191029"/>
</workbook>
</file>

<file path=xl/calcChain.xml><?xml version="1.0" encoding="utf-8"?>
<calcChain xmlns="http://schemas.openxmlformats.org/spreadsheetml/2006/main">
  <c r="U23" i="13" l="1"/>
  <c r="U22" i="13"/>
  <c r="U21" i="13"/>
  <c r="U20" i="13"/>
  <c r="U19" i="13"/>
  <c r="U18" i="13"/>
  <c r="U17" i="13"/>
  <c r="U16" i="13"/>
  <c r="U15" i="13"/>
  <c r="U14" i="13"/>
  <c r="U13" i="13"/>
  <c r="U12" i="13"/>
  <c r="T10" i="13"/>
  <c r="S10" i="13"/>
  <c r="R10" i="13"/>
  <c r="Q10" i="13"/>
  <c r="P10" i="13"/>
  <c r="O10" i="13"/>
  <c r="N10" i="13"/>
  <c r="M10" i="13"/>
  <c r="L10" i="13"/>
  <c r="K10" i="13"/>
  <c r="J10" i="13"/>
  <c r="I10" i="13"/>
  <c r="H10" i="13"/>
  <c r="G10" i="13"/>
  <c r="F10" i="13"/>
  <c r="E10" i="13"/>
  <c r="D10" i="13"/>
  <c r="C10" i="13"/>
  <c r="U10" i="13" l="1"/>
  <c r="D6" i="4"/>
  <c r="C6" i="4"/>
  <c r="L18" i="7"/>
  <c r="L17" i="7"/>
  <c r="K10" i="7"/>
  <c r="J10" i="7"/>
  <c r="I10" i="7"/>
  <c r="H10" i="7"/>
  <c r="G10" i="7"/>
  <c r="F10" i="7"/>
  <c r="E10" i="7"/>
  <c r="D10" i="7"/>
  <c r="C10" i="7"/>
  <c r="L16" i="7"/>
  <c r="L15" i="7"/>
  <c r="L14" i="7"/>
  <c r="L13" i="7"/>
  <c r="L12" i="7"/>
  <c r="L10" i="7" l="1"/>
  <c r="C10" i="4"/>
  <c r="D10" i="4"/>
  <c r="E10" i="4"/>
  <c r="F10" i="4"/>
  <c r="G10" i="4"/>
  <c r="H10" i="4"/>
  <c r="I10" i="4"/>
  <c r="J10" i="4"/>
  <c r="K12" i="4"/>
  <c r="K13" i="4"/>
  <c r="K14" i="4"/>
  <c r="K15" i="4"/>
  <c r="K16" i="4"/>
  <c r="K17" i="4"/>
  <c r="K10" i="4" l="1"/>
</calcChain>
</file>

<file path=xl/sharedStrings.xml><?xml version="1.0" encoding="utf-8"?>
<sst xmlns="http://schemas.openxmlformats.org/spreadsheetml/2006/main" count="159" uniqueCount="106">
  <si>
    <t>Decision Variables</t>
  </si>
  <si>
    <t>Changing Cells</t>
  </si>
  <si>
    <t>Objective</t>
  </si>
  <si>
    <t>Constraints</t>
  </si>
  <si>
    <t>Objective Cell</t>
  </si>
  <si>
    <t>Starter Template</t>
  </si>
  <si>
    <t>Constraint Name</t>
  </si>
  <si>
    <t>Revenue</t>
  </si>
  <si>
    <t>Profit Coefficients</t>
  </si>
  <si>
    <t>Production Cost</t>
  </si>
  <si>
    <t>Shipping Cost</t>
  </si>
  <si>
    <t>&lt;=</t>
  </si>
  <si>
    <t>T</t>
  </si>
  <si>
    <t>Car supply</t>
  </si>
  <si>
    <t>Truck Supply</t>
  </si>
  <si>
    <t>Type 1 Machine capacity</t>
  </si>
  <si>
    <t>Type 2 Machine capacity</t>
  </si>
  <si>
    <t>&gt;=</t>
  </si>
  <si>
    <t>Steel supply</t>
  </si>
  <si>
    <t>C</t>
  </si>
  <si>
    <t>Microsoft Excel 16.0 Sensitivity Report</t>
  </si>
  <si>
    <t>Variable Cells</t>
  </si>
  <si>
    <t>Cell</t>
  </si>
  <si>
    <t>Name</t>
  </si>
  <si>
    <t>Final</t>
  </si>
  <si>
    <t>Value</t>
  </si>
  <si>
    <t>Reduced</t>
  </si>
  <si>
    <t>Cost</t>
  </si>
  <si>
    <t>Coefficient</t>
  </si>
  <si>
    <t>Allowable</t>
  </si>
  <si>
    <t>Increase</t>
  </si>
  <si>
    <t>Decrease</t>
  </si>
  <si>
    <t>Shadow</t>
  </si>
  <si>
    <t>Price</t>
  </si>
  <si>
    <t>Constraint</t>
  </si>
  <si>
    <t>R.H. Side</t>
  </si>
  <si>
    <t>$C$4</t>
  </si>
  <si>
    <t>$D$4</t>
  </si>
  <si>
    <t>$E$4</t>
  </si>
  <si>
    <t>$F$4</t>
  </si>
  <si>
    <t>$G$4</t>
  </si>
  <si>
    <t>$H$4</t>
  </si>
  <si>
    <t>$I$4</t>
  </si>
  <si>
    <t>$J$4</t>
  </si>
  <si>
    <t>$K$12</t>
  </si>
  <si>
    <t>Car supply Objective Cell</t>
  </si>
  <si>
    <t>$K$13</t>
  </si>
  <si>
    <t>Truck Supply Objective Cell</t>
  </si>
  <si>
    <t>$K$14</t>
  </si>
  <si>
    <t>Type 1 Machine capacity Objective Cell</t>
  </si>
  <si>
    <t>$K$15</t>
  </si>
  <si>
    <t>Type 2 Machine capacity Objective Cell</t>
  </si>
  <si>
    <t>$K$16</t>
  </si>
  <si>
    <t>Steel supply Objective Cell</t>
  </si>
  <si>
    <t>$K$17</t>
  </si>
  <si>
    <t>Cost Coefficients</t>
  </si>
  <si>
    <t>day 1 req</t>
  </si>
  <si>
    <t>day 2 req</t>
  </si>
  <si>
    <t>day 3 req</t>
  </si>
  <si>
    <t>day 4 req</t>
  </si>
  <si>
    <t>=</t>
  </si>
  <si>
    <t>day 1 clean max</t>
  </si>
  <si>
    <t>day 2 clean max</t>
  </si>
  <si>
    <t>day 3 clean max</t>
  </si>
  <si>
    <t>Satisfaction</t>
  </si>
  <si>
    <t>Marketing class fall req</t>
  </si>
  <si>
    <t>Finance class fall req</t>
  </si>
  <si>
    <t>Production class fall req</t>
  </si>
  <si>
    <t>Marketing class spring req</t>
  </si>
  <si>
    <t>Finance class spring req</t>
  </si>
  <si>
    <t>Production class spring req</t>
  </si>
  <si>
    <t>Finance class totall req</t>
  </si>
  <si>
    <t>Marketing total req</t>
  </si>
  <si>
    <t>Production class total req</t>
  </si>
  <si>
    <t>P1 course total</t>
  </si>
  <si>
    <t>P2 course total</t>
  </si>
  <si>
    <t>P3 course total</t>
  </si>
  <si>
    <t>Worksheet: [Homework_2_LP_solutions.xlsx]Question_2_carco_LP</t>
  </si>
  <si>
    <t>Report Created: 10/15/2022 2:25:21 PM</t>
  </si>
  <si>
    <t>x11</t>
  </si>
  <si>
    <t>x12</t>
  </si>
  <si>
    <t>x13</t>
  </si>
  <si>
    <t>x22</t>
  </si>
  <si>
    <t>x23</t>
  </si>
  <si>
    <t>x24</t>
  </si>
  <si>
    <t>x33</t>
  </si>
  <si>
    <t>x34</t>
  </si>
  <si>
    <t>x44</t>
  </si>
  <si>
    <t>XP1FM</t>
  </si>
  <si>
    <t>XP1FF</t>
  </si>
  <si>
    <t>XP1FP</t>
  </si>
  <si>
    <t>XP2FM</t>
  </si>
  <si>
    <t>XP2FF</t>
  </si>
  <si>
    <t>XP2FP</t>
  </si>
  <si>
    <t>XP3FM</t>
  </si>
  <si>
    <t>XP3FF</t>
  </si>
  <si>
    <t>XP3FP</t>
  </si>
  <si>
    <t>XP1SM</t>
  </si>
  <si>
    <t>XP1SF</t>
  </si>
  <si>
    <t>XP1SP</t>
  </si>
  <si>
    <t>XP2SM</t>
  </si>
  <si>
    <t>XP2SF</t>
  </si>
  <si>
    <t>XP2SP</t>
  </si>
  <si>
    <t>XP3SM</t>
  </si>
  <si>
    <t>XP3SF</t>
  </si>
  <si>
    <t>XP3SP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</si>
</sst>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8" x14ac:knownFonts="1">
    <font>
      <sz val="8"/>
      <color theme="1"/>
      <name val="Tahoma"/>
      <family val="2"/>
    </font>
    <font>
      <b/>
      <sz val="8"/>
      <color theme="1"/>
      <name val="Tahoma"/>
      <family val="2"/>
    </font>
    <font>
      <b/>
      <sz val="11"/>
      <color theme="1"/>
      <name val="Tahoma"/>
      <family val="2"/>
    </font>
    <font>
      <b/>
      <sz val="14"/>
      <color theme="1"/>
      <name val="Tahoma"/>
      <family val="2"/>
    </font>
    <font>
      <sz val="8"/>
      <color theme="0"/>
      <name val="Tahoma"/>
      <family val="2"/>
    </font>
    <font>
      <sz val="8"/>
      <color theme="1"/>
      <name val="Tahoma"/>
      <family val="2"/>
    </font>
    <font>
      <b/>
      <sz val="10"/>
      <color theme="1"/>
      <name val="Tahoma"/>
      <family val="2"/>
    </font>
    <font>
      <b/>
      <sz val="8"/>
      <color indexed="18"/>
      <name val="Tahoma"/>
      <family val="2"/>
    </font>
  </fonts>
  <fills count="8">
    <fill>
      <patternFill patternType="none"/>
    </fill>
    <fill>
      <patternFill patternType="gray125"/>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rgb="FF00FF00"/>
        <bgColor indexed="64"/>
      </patternFill>
    </fill>
    <fill>
      <patternFill patternType="solid">
        <fgColor theme="1"/>
        <bgColor indexed="64"/>
      </patternFill>
    </fill>
    <fill>
      <patternFill patternType="solid">
        <fgColor theme="0" tint="-0.14999847407452621"/>
        <bgColor indexed="64"/>
      </patternFill>
    </fill>
  </fills>
  <borders count="3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theme="0"/>
      </bottom>
      <diagonal/>
    </border>
    <border>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theme="0"/>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s>
  <cellStyleXfs count="2">
    <xf numFmtId="0" fontId="0" fillId="0" borderId="0"/>
    <xf numFmtId="44" fontId="5" fillId="0" borderId="0" applyFont="0" applyFill="0" applyBorder="0" applyAlignment="0" applyProtection="0"/>
  </cellStyleXfs>
  <cellXfs count="49">
    <xf numFmtId="0" fontId="0" fillId="0" borderId="0" xfId="0"/>
    <xf numFmtId="0" fontId="1" fillId="0" borderId="0" xfId="0" applyFont="1"/>
    <xf numFmtId="0" fontId="0" fillId="2" borderId="3" xfId="0" applyFill="1" applyBorder="1" applyAlignment="1">
      <alignment horizontal="center" vertical="center"/>
    </xf>
    <xf numFmtId="0" fontId="0" fillId="3" borderId="9" xfId="0" applyFont="1" applyFill="1" applyBorder="1"/>
    <xf numFmtId="0" fontId="0" fillId="3" borderId="2" xfId="0" applyFont="1" applyFill="1" applyBorder="1" applyAlignment="1">
      <alignment horizontal="center"/>
    </xf>
    <xf numFmtId="0" fontId="0" fillId="0" borderId="0" xfId="0" applyBorder="1"/>
    <xf numFmtId="0" fontId="0" fillId="0" borderId="7" xfId="0" applyBorder="1"/>
    <xf numFmtId="0" fontId="0" fillId="0" borderId="10" xfId="0" applyBorder="1"/>
    <xf numFmtId="0" fontId="0" fillId="0" borderId="15" xfId="0" applyBorder="1"/>
    <xf numFmtId="0" fontId="0" fillId="0" borderId="10" xfId="0" applyBorder="1" applyAlignment="1">
      <alignment horizontal="center"/>
    </xf>
    <xf numFmtId="0" fontId="0" fillId="0" borderId="11" xfId="0" applyFill="1" applyBorder="1" applyAlignment="1">
      <alignment horizontal="center"/>
    </xf>
    <xf numFmtId="0" fontId="0" fillId="0" borderId="12" xfId="0" applyFill="1" applyBorder="1" applyAlignment="1">
      <alignment horizontal="center"/>
    </xf>
    <xf numFmtId="0" fontId="0" fillId="7" borderId="16" xfId="0" applyFill="1" applyBorder="1" applyAlignment="1">
      <alignment horizontal="center"/>
    </xf>
    <xf numFmtId="0" fontId="0" fillId="0" borderId="8" xfId="0" applyBorder="1" applyAlignment="1">
      <alignment horizontal="center" vertical="center" wrapText="1"/>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0" borderId="18" xfId="0" applyFill="1" applyBorder="1"/>
    <xf numFmtId="0" fontId="4" fillId="6" borderId="19" xfId="0" applyFont="1" applyFill="1" applyBorder="1" applyAlignment="1">
      <alignment horizontal="center"/>
    </xf>
    <xf numFmtId="0" fontId="0" fillId="0" borderId="20" xfId="0" applyFill="1" applyBorder="1" applyAlignment="1">
      <alignment horizontal="center"/>
    </xf>
    <xf numFmtId="0" fontId="0" fillId="0" borderId="22" xfId="0" applyFill="1" applyBorder="1" applyAlignment="1">
      <alignment horizontal="center"/>
    </xf>
    <xf numFmtId="0" fontId="0" fillId="0" borderId="10" xfId="0" applyBorder="1" applyAlignment="1">
      <alignment horizontal="center" vertical="center" wrapText="1"/>
    </xf>
    <xf numFmtId="0" fontId="0" fillId="0" borderId="0" xfId="0"/>
    <xf numFmtId="0" fontId="2" fillId="2" borderId="2" xfId="0" applyFont="1" applyFill="1" applyBorder="1" applyAlignment="1">
      <alignment vertical="center"/>
    </xf>
    <xf numFmtId="0" fontId="2" fillId="2" borderId="6" xfId="0" applyFont="1" applyFill="1" applyBorder="1" applyAlignment="1">
      <alignment vertical="center"/>
    </xf>
    <xf numFmtId="0" fontId="6" fillId="2" borderId="6" xfId="0" applyFont="1" applyFill="1" applyBorder="1" applyAlignment="1">
      <alignment horizontal="right" vertical="center"/>
    </xf>
    <xf numFmtId="0" fontId="6" fillId="2" borderId="8" xfId="0" applyFont="1" applyFill="1" applyBorder="1" applyAlignment="1">
      <alignment horizontal="right" vertical="center"/>
    </xf>
    <xf numFmtId="44" fontId="0" fillId="2" borderId="3" xfId="1" applyFont="1" applyFill="1" applyBorder="1" applyAlignment="1">
      <alignment horizontal="center" vertical="center"/>
    </xf>
    <xf numFmtId="44" fontId="0" fillId="3" borderId="13" xfId="1" applyNumberFormat="1" applyFont="1" applyFill="1" applyBorder="1" applyAlignment="1">
      <alignment horizontal="center"/>
    </xf>
    <xf numFmtId="44" fontId="0" fillId="5" borderId="14" xfId="1" applyFont="1" applyFill="1" applyBorder="1" applyAlignment="1">
      <alignment horizontal="center"/>
    </xf>
    <xf numFmtId="0" fontId="6" fillId="3" borderId="10" xfId="0" applyFont="1" applyFill="1" applyBorder="1"/>
    <xf numFmtId="0" fontId="0" fillId="0" borderId="24" xfId="0" applyFill="1" applyBorder="1" applyAlignment="1">
      <alignment horizontal="center"/>
    </xf>
    <xf numFmtId="0" fontId="0" fillId="0" borderId="25" xfId="0" applyFill="1" applyBorder="1" applyAlignment="1">
      <alignment horizontal="center"/>
    </xf>
    <xf numFmtId="0" fontId="0" fillId="0" borderId="28" xfId="0" applyFill="1" applyBorder="1" applyAlignment="1"/>
    <xf numFmtId="0" fontId="0" fillId="0" borderId="29" xfId="0" applyFill="1" applyBorder="1" applyAlignment="1"/>
    <xf numFmtId="0" fontId="7" fillId="0" borderId="26" xfId="0" applyFont="1" applyFill="1" applyBorder="1" applyAlignment="1">
      <alignment horizontal="center"/>
    </xf>
    <xf numFmtId="0" fontId="7" fillId="0" borderId="27" xfId="0" applyFont="1" applyFill="1" applyBorder="1" applyAlignment="1">
      <alignment horizontal="center"/>
    </xf>
    <xf numFmtId="0" fontId="0" fillId="2" borderId="3" xfId="1" applyNumberFormat="1" applyFont="1" applyFill="1" applyBorder="1" applyAlignment="1">
      <alignment horizontal="center" vertical="center"/>
    </xf>
    <xf numFmtId="0" fontId="0" fillId="3" borderId="13" xfId="1" applyNumberFormat="1" applyFont="1" applyFill="1" applyBorder="1" applyAlignment="1">
      <alignment horizontal="center"/>
    </xf>
    <xf numFmtId="0" fontId="0" fillId="5" borderId="14" xfId="1" applyNumberFormat="1" applyFont="1"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3" fillId="3" borderId="1" xfId="0" applyFont="1" applyFill="1" applyBorder="1" applyAlignment="1">
      <alignment horizontal="center" vertical="top"/>
    </xf>
    <xf numFmtId="0" fontId="3" fillId="3" borderId="7" xfId="0" applyFont="1" applyFill="1" applyBorder="1" applyAlignment="1">
      <alignment horizontal="center" vertical="top"/>
    </xf>
    <xf numFmtId="0" fontId="3" fillId="0" borderId="17" xfId="0" applyFont="1" applyFill="1" applyBorder="1" applyAlignment="1">
      <alignment horizontal="center" vertical="center"/>
    </xf>
    <xf numFmtId="0" fontId="3" fillId="0" borderId="23" xfId="0" applyFont="1" applyFill="1" applyBorder="1" applyAlignment="1">
      <alignment horizontal="center" vertical="center"/>
    </xf>
    <xf numFmtId="0" fontId="3" fillId="0" borderId="2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7" xfId="0" applyFont="1" applyFill="1" applyBorder="1" applyAlignment="1">
      <alignment horizontal="center" vertical="center"/>
    </xf>
  </cellXfs>
  <cellStyles count="2">
    <cellStyle name="Currency" xfId="1" builtinId="4"/>
    <cellStyle name="Normal" xfId="0" builtinId="0"/>
  </cellStyles>
  <dxfs count="0"/>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14</xdr:col>
      <xdr:colOff>76199</xdr:colOff>
      <xdr:row>15</xdr:row>
      <xdr:rowOff>19050</xdr:rowOff>
    </xdr:from>
    <xdr:to>
      <xdr:col>27</xdr:col>
      <xdr:colOff>209550</xdr:colOff>
      <xdr:row>46</xdr:row>
      <xdr:rowOff>47625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800974" y="1466850"/>
          <a:ext cx="7067551" cy="446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Question 2:</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Carco manufactures cars and trucks.  Each car contributes $300 to profit and each truck, $400; these profits do not consider machine rental.  The resources required to manufacture a car and a truck are shown below.  Each day Carco can rent up to 98 Type 1 machines at a cost of $50 per machine.  The company now has 73 Type 2 machines and 260 tons of steel available.  Marketing considerations dictate that at least 88 cars and at least 26 trucks be produced.</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296005</xdr:colOff>
      <xdr:row>23</xdr:row>
      <xdr:rowOff>51288</xdr:rowOff>
    </xdr:from>
    <xdr:to>
      <xdr:col>13</xdr:col>
      <xdr:colOff>70337</xdr:colOff>
      <xdr:row>33</xdr:row>
      <xdr:rowOff>43961</xdr:rowOff>
    </xdr:to>
    <xdr:sp macro="" textlink="">
      <xdr:nvSpPr>
        <xdr:cNvPr id="2" name="TextBox 1">
          <a:extLst>
            <a:ext uri="{FF2B5EF4-FFF2-40B4-BE49-F238E27FC236}">
              <a16:creationId xmlns:a16="http://schemas.microsoft.com/office/drawing/2014/main" id="{AE1CD2A5-7EA3-46C8-A2D1-52F545D046EF}"/>
            </a:ext>
          </a:extLst>
        </xdr:cNvPr>
        <xdr:cNvSpPr txBox="1"/>
      </xdr:nvSpPr>
      <xdr:spPr>
        <a:xfrm>
          <a:off x="1732082" y="3692769"/>
          <a:ext cx="7086601" cy="13115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Question 3:</a:t>
          </a:r>
        </a:p>
        <a:p>
          <a:r>
            <a:rPr lang="en-US" sz="1100">
              <a:solidFill>
                <a:schemeClr val="dk1"/>
              </a:solidFill>
              <a:effectLst/>
              <a:latin typeface="+mn-lt"/>
              <a:ea typeface="+mn-ea"/>
              <a:cs typeface="+mn-cs"/>
            </a:rPr>
            <a:t>A catering company must have the following number of clean napkins available at the beginning of each of the next four days:  day 1: 15, day 2: 12, day 3: 18, and day 4: 6.  After being used, a napkin can be cleaned by one of two methods: fast service or slow service. Fast service costs $0.10 per napkin, and a napkin cleaned via fast service is available for use the day after it is last used.  Slow service costs $0.06 per napkin, and a napkin cleaned via slow service is available two days after they were last used.  New napkins can be purchased for a cost of $0.20 per napkin.</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435217</xdr:colOff>
      <xdr:row>24</xdr:row>
      <xdr:rowOff>37858</xdr:rowOff>
    </xdr:from>
    <xdr:to>
      <xdr:col>21</xdr:col>
      <xdr:colOff>217609</xdr:colOff>
      <xdr:row>45</xdr:row>
      <xdr:rowOff>106850</xdr:rowOff>
    </xdr:to>
    <xdr:sp macro="" textlink="">
      <xdr:nvSpPr>
        <xdr:cNvPr id="2" name="TextBox 1">
          <a:extLst>
            <a:ext uri="{FF2B5EF4-FFF2-40B4-BE49-F238E27FC236}">
              <a16:creationId xmlns:a16="http://schemas.microsoft.com/office/drawing/2014/main" id="{EBC60148-A417-42D4-B970-4E74B553096E}"/>
            </a:ext>
          </a:extLst>
        </xdr:cNvPr>
        <xdr:cNvSpPr txBox="1"/>
      </xdr:nvSpPr>
      <xdr:spPr>
        <a:xfrm>
          <a:off x="435217" y="3530358"/>
          <a:ext cx="9577267" cy="2902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Question 4:</a:t>
          </a:r>
        </a:p>
        <a:p>
          <a:r>
            <a:rPr lang="en-US" sz="1100">
              <a:solidFill>
                <a:schemeClr val="dk1"/>
              </a:solidFill>
              <a:effectLst/>
              <a:latin typeface="+mn-lt"/>
              <a:ea typeface="+mn-ea"/>
              <a:cs typeface="+mn-cs"/>
            </a:rPr>
            <a:t>A university has three professors who each teach four courses per year.  Each year, four sections of marketing, finance, and production must be offered.  At least one section of each class must be offered during each semester (fall and spring).  Each professor’s time preferences and preference for teaching various courses are given below.</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total satisfaction a professor earns teaching a class is the sum of the semester satisfaction and the course satisfaction.  Thus, professor 1 derives a satisfaction of 3 + 6 = 9 from teaching marketing during the fall semester.</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Table:</a:t>
          </a:r>
        </a:p>
        <a:p>
          <a:r>
            <a:rPr lang="en-US" sz="1100">
              <a:solidFill>
                <a:schemeClr val="dk1"/>
              </a:solidFill>
              <a:effectLst/>
              <a:latin typeface="+mn-lt"/>
              <a:ea typeface="+mn-ea"/>
              <a:cs typeface="+mn-cs"/>
            </a:rPr>
            <a:t>		Professor 1		Professor 2		Professor 3</a:t>
          </a:r>
        </a:p>
        <a:p>
          <a:r>
            <a:rPr lang="en-US" sz="1100">
              <a:solidFill>
                <a:schemeClr val="dk1"/>
              </a:solidFill>
              <a:effectLst/>
              <a:latin typeface="+mn-lt"/>
              <a:ea typeface="+mn-ea"/>
              <a:cs typeface="+mn-cs"/>
            </a:rPr>
            <a:t>Fall Preference		3		5		4</a:t>
          </a:r>
        </a:p>
        <a:p>
          <a:r>
            <a:rPr lang="en-US" sz="1100">
              <a:solidFill>
                <a:schemeClr val="dk1"/>
              </a:solidFill>
              <a:effectLst/>
              <a:latin typeface="+mn-lt"/>
              <a:ea typeface="+mn-ea"/>
              <a:cs typeface="+mn-cs"/>
            </a:rPr>
            <a:t>Spring Preference	4		3		4</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Marketing		6		4		5</a:t>
          </a:r>
        </a:p>
        <a:p>
          <a:r>
            <a:rPr lang="en-US" sz="1100">
              <a:solidFill>
                <a:schemeClr val="dk1"/>
              </a:solidFill>
              <a:effectLst/>
              <a:latin typeface="+mn-lt"/>
              <a:ea typeface="+mn-ea"/>
              <a:cs typeface="+mn-cs"/>
            </a:rPr>
            <a:t>Finance		5		6		4</a:t>
          </a:r>
        </a:p>
        <a:p>
          <a:r>
            <a:rPr lang="en-US" sz="1100">
              <a:solidFill>
                <a:schemeClr val="dk1"/>
              </a:solidFill>
              <a:effectLst/>
              <a:latin typeface="+mn-lt"/>
              <a:ea typeface="+mn-ea"/>
              <a:cs typeface="+mn-cs"/>
            </a:rPr>
            <a:t>Production		4		5		6</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A80EF-1B16-4765-937C-15677C72C493}">
  <dimension ref="A1:H26"/>
  <sheetViews>
    <sheetView showGridLines="0" workbookViewId="0">
      <selection activeCell="H22" sqref="H22"/>
    </sheetView>
  </sheetViews>
  <sheetFormatPr defaultRowHeight="10.5" x14ac:dyDescent="0.15"/>
  <cols>
    <col min="1" max="1" width="2.33203125" customWidth="1"/>
    <col min="2" max="2" width="6.1640625" bestFit="1" customWidth="1"/>
    <col min="3" max="3" width="33.1640625" bestFit="1" customWidth="1"/>
    <col min="4" max="4" width="6.33203125" bestFit="1" customWidth="1"/>
    <col min="5" max="5" width="9.33203125" bestFit="1" customWidth="1"/>
    <col min="6" max="6" width="11.1640625" bestFit="1" customWidth="1"/>
    <col min="7" max="8" width="10.1640625" bestFit="1" customWidth="1"/>
  </cols>
  <sheetData>
    <row r="1" spans="1:8" x14ac:dyDescent="0.15">
      <c r="A1" s="1" t="s">
        <v>20</v>
      </c>
    </row>
    <row r="2" spans="1:8" x14ac:dyDescent="0.15">
      <c r="A2" s="1" t="s">
        <v>77</v>
      </c>
    </row>
    <row r="3" spans="1:8" x14ac:dyDescent="0.15">
      <c r="A3" s="1" t="s">
        <v>78</v>
      </c>
    </row>
    <row r="6" spans="1:8" ht="11.25" thickBot="1" x14ac:dyDescent="0.2">
      <c r="A6" t="s">
        <v>21</v>
      </c>
    </row>
    <row r="7" spans="1:8" x14ac:dyDescent="0.15">
      <c r="B7" s="34"/>
      <c r="C7" s="34"/>
      <c r="D7" s="34" t="s">
        <v>24</v>
      </c>
      <c r="E7" s="34" t="s">
        <v>26</v>
      </c>
      <c r="F7" s="34" t="s">
        <v>2</v>
      </c>
      <c r="G7" s="34" t="s">
        <v>29</v>
      </c>
      <c r="H7" s="34" t="s">
        <v>29</v>
      </c>
    </row>
    <row r="8" spans="1:8" ht="11.25" thickBot="1" x14ac:dyDescent="0.2">
      <c r="B8" s="35" t="s">
        <v>22</v>
      </c>
      <c r="C8" s="35" t="s">
        <v>23</v>
      </c>
      <c r="D8" s="35" t="s">
        <v>25</v>
      </c>
      <c r="E8" s="35" t="s">
        <v>27</v>
      </c>
      <c r="F8" s="35" t="s">
        <v>28</v>
      </c>
      <c r="G8" s="35" t="s">
        <v>30</v>
      </c>
      <c r="H8" s="35" t="s">
        <v>31</v>
      </c>
    </row>
    <row r="9" spans="1:8" x14ac:dyDescent="0.15">
      <c r="B9" s="32" t="s">
        <v>36</v>
      </c>
      <c r="C9" s="32" t="s">
        <v>19</v>
      </c>
      <c r="D9" s="32">
        <v>88</v>
      </c>
      <c r="E9" s="32">
        <v>0</v>
      </c>
      <c r="F9" s="32">
        <v>260</v>
      </c>
      <c r="G9" s="32">
        <v>20</v>
      </c>
      <c r="H9" s="32">
        <v>1E+30</v>
      </c>
    </row>
    <row r="10" spans="1:8" x14ac:dyDescent="0.15">
      <c r="B10" s="32" t="s">
        <v>37</v>
      </c>
      <c r="C10" s="32" t="s">
        <v>12</v>
      </c>
      <c r="D10" s="32">
        <v>27.599999999999994</v>
      </c>
      <c r="E10" s="32">
        <v>0</v>
      </c>
      <c r="F10" s="32">
        <v>350</v>
      </c>
      <c r="G10" s="32">
        <v>1E+30</v>
      </c>
      <c r="H10" s="32">
        <v>25</v>
      </c>
    </row>
    <row r="11" spans="1:8" x14ac:dyDescent="0.15">
      <c r="B11" s="32" t="s">
        <v>38</v>
      </c>
      <c r="C11" s="32"/>
      <c r="D11" s="32">
        <v>0</v>
      </c>
      <c r="E11" s="32">
        <v>0</v>
      </c>
      <c r="F11" s="32">
        <v>0</v>
      </c>
      <c r="G11" s="32">
        <v>0</v>
      </c>
      <c r="H11" s="32">
        <v>1E+30</v>
      </c>
    </row>
    <row r="12" spans="1:8" x14ac:dyDescent="0.15">
      <c r="B12" s="32" t="s">
        <v>39</v>
      </c>
      <c r="C12" s="32"/>
      <c r="D12" s="32">
        <v>0</v>
      </c>
      <c r="E12" s="32">
        <v>0</v>
      </c>
      <c r="F12" s="32">
        <v>0</v>
      </c>
      <c r="G12" s="32">
        <v>0</v>
      </c>
      <c r="H12" s="32">
        <v>1E+30</v>
      </c>
    </row>
    <row r="13" spans="1:8" x14ac:dyDescent="0.15">
      <c r="B13" s="32" t="s">
        <v>40</v>
      </c>
      <c r="C13" s="32"/>
      <c r="D13" s="32">
        <v>0</v>
      </c>
      <c r="E13" s="32">
        <v>0</v>
      </c>
      <c r="F13" s="32">
        <v>0</v>
      </c>
      <c r="G13" s="32">
        <v>0</v>
      </c>
      <c r="H13" s="32">
        <v>1E+30</v>
      </c>
    </row>
    <row r="14" spans="1:8" x14ac:dyDescent="0.15">
      <c r="B14" s="32" t="s">
        <v>41</v>
      </c>
      <c r="C14" s="32"/>
      <c r="D14" s="32">
        <v>0</v>
      </c>
      <c r="E14" s="32">
        <v>0</v>
      </c>
      <c r="F14" s="32">
        <v>0</v>
      </c>
      <c r="G14" s="32">
        <v>0</v>
      </c>
      <c r="H14" s="32">
        <v>1E+30</v>
      </c>
    </row>
    <row r="15" spans="1:8" x14ac:dyDescent="0.15">
      <c r="B15" s="32" t="s">
        <v>42</v>
      </c>
      <c r="C15" s="32"/>
      <c r="D15" s="32">
        <v>0</v>
      </c>
      <c r="E15" s="32">
        <v>0</v>
      </c>
      <c r="F15" s="32">
        <v>0</v>
      </c>
      <c r="G15" s="32">
        <v>0</v>
      </c>
      <c r="H15" s="32">
        <v>1E+30</v>
      </c>
    </row>
    <row r="16" spans="1:8" ht="11.25" thickBot="1" x14ac:dyDescent="0.2">
      <c r="B16" s="33" t="s">
        <v>43</v>
      </c>
      <c r="C16" s="33"/>
      <c r="D16" s="33">
        <v>0</v>
      </c>
      <c r="E16" s="33">
        <v>0</v>
      </c>
      <c r="F16" s="33">
        <v>0</v>
      </c>
      <c r="G16" s="33">
        <v>0</v>
      </c>
      <c r="H16" s="33">
        <v>1E+30</v>
      </c>
    </row>
    <row r="18" spans="1:8" ht="11.25" thickBot="1" x14ac:dyDescent="0.2">
      <c r="A18" t="s">
        <v>3</v>
      </c>
    </row>
    <row r="19" spans="1:8" x14ac:dyDescent="0.15">
      <c r="B19" s="34"/>
      <c r="C19" s="34"/>
      <c r="D19" s="34" t="s">
        <v>24</v>
      </c>
      <c r="E19" s="34" t="s">
        <v>32</v>
      </c>
      <c r="F19" s="34" t="s">
        <v>34</v>
      </c>
      <c r="G19" s="34" t="s">
        <v>29</v>
      </c>
      <c r="H19" s="34" t="s">
        <v>29</v>
      </c>
    </row>
    <row r="20" spans="1:8" ht="11.25" thickBot="1" x14ac:dyDescent="0.2">
      <c r="B20" s="35" t="s">
        <v>22</v>
      </c>
      <c r="C20" s="35" t="s">
        <v>23</v>
      </c>
      <c r="D20" s="35" t="s">
        <v>25</v>
      </c>
      <c r="E20" s="35" t="s">
        <v>33</v>
      </c>
      <c r="F20" s="35" t="s">
        <v>35</v>
      </c>
      <c r="G20" s="35" t="s">
        <v>30</v>
      </c>
      <c r="H20" s="35" t="s">
        <v>31</v>
      </c>
    </row>
    <row r="21" spans="1:8" x14ac:dyDescent="0.15">
      <c r="B21" s="32" t="s">
        <v>44</v>
      </c>
      <c r="C21" s="32" t="s">
        <v>45</v>
      </c>
      <c r="D21" s="32">
        <v>88</v>
      </c>
      <c r="E21" s="32">
        <v>-20</v>
      </c>
      <c r="F21" s="32">
        <v>88</v>
      </c>
      <c r="G21" s="32">
        <v>1.9999999999999929</v>
      </c>
      <c r="H21" s="32">
        <v>3.00000000000004</v>
      </c>
    </row>
    <row r="22" spans="1:8" x14ac:dyDescent="0.15">
      <c r="B22" s="32" t="s">
        <v>46</v>
      </c>
      <c r="C22" s="32" t="s">
        <v>47</v>
      </c>
      <c r="D22" s="32">
        <v>27.599999999999994</v>
      </c>
      <c r="E22" s="32">
        <v>0</v>
      </c>
      <c r="F22" s="32">
        <v>26</v>
      </c>
      <c r="G22" s="32">
        <v>1.5999999999999943</v>
      </c>
      <c r="H22" s="32">
        <v>1E+30</v>
      </c>
    </row>
    <row r="23" spans="1:8" x14ac:dyDescent="0.15">
      <c r="B23" s="32" t="s">
        <v>48</v>
      </c>
      <c r="C23" s="32" t="s">
        <v>49</v>
      </c>
      <c r="D23" s="32">
        <v>98</v>
      </c>
      <c r="E23" s="32">
        <v>350</v>
      </c>
      <c r="F23" s="32">
        <v>98</v>
      </c>
      <c r="G23" s="32">
        <v>0.40000000000000568</v>
      </c>
      <c r="H23" s="32">
        <v>1.5999999999999943</v>
      </c>
    </row>
    <row r="24" spans="1:8" x14ac:dyDescent="0.15">
      <c r="B24" s="32" t="s">
        <v>50</v>
      </c>
      <c r="C24" s="32" t="s">
        <v>51</v>
      </c>
      <c r="D24" s="32">
        <v>72.11999999999999</v>
      </c>
      <c r="E24" s="32">
        <v>0</v>
      </c>
      <c r="F24" s="32">
        <v>73</v>
      </c>
      <c r="G24" s="32">
        <v>1E+30</v>
      </c>
      <c r="H24" s="32">
        <v>0.88000000000001144</v>
      </c>
    </row>
    <row r="25" spans="1:8" x14ac:dyDescent="0.15">
      <c r="B25" s="32" t="s">
        <v>52</v>
      </c>
      <c r="C25" s="32" t="s">
        <v>53</v>
      </c>
      <c r="D25" s="32">
        <v>258.79999999999995</v>
      </c>
      <c r="E25" s="32">
        <v>0</v>
      </c>
      <c r="F25" s="32">
        <v>260</v>
      </c>
      <c r="G25" s="32">
        <v>1E+30</v>
      </c>
      <c r="H25" s="32">
        <v>1.2000000000000171</v>
      </c>
    </row>
    <row r="26" spans="1:8" ht="11.25" thickBot="1" x14ac:dyDescent="0.2">
      <c r="B26" s="33" t="s">
        <v>54</v>
      </c>
      <c r="C26" s="33" t="s">
        <v>4</v>
      </c>
      <c r="D26" s="33">
        <v>0</v>
      </c>
      <c r="E26" s="33">
        <v>0</v>
      </c>
      <c r="F26" s="33">
        <v>98</v>
      </c>
      <c r="G26" s="33">
        <v>1E+30</v>
      </c>
      <c r="H26" s="33">
        <v>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8"/>
  <sheetViews>
    <sheetView zoomScale="130" zoomScaleNormal="130" workbookViewId="0">
      <selection activeCell="K10" sqref="K10"/>
    </sheetView>
  </sheetViews>
  <sheetFormatPr defaultRowHeight="10.5" x14ac:dyDescent="0.15"/>
  <cols>
    <col min="1" max="1" width="25.1640625" bestFit="1" customWidth="1"/>
    <col min="2" max="2" width="21.5" bestFit="1" customWidth="1"/>
    <col min="4" max="4" width="11.83203125" customWidth="1"/>
    <col min="5" max="7" width="9.33203125" hidden="1" customWidth="1"/>
    <col min="8" max="9" width="9.33203125" style="21" hidden="1" customWidth="1"/>
    <col min="10" max="10" width="9.33203125" hidden="1" customWidth="1"/>
    <col min="11" max="11" width="12.83203125" bestFit="1" customWidth="1"/>
  </cols>
  <sheetData>
    <row r="1" spans="1:13" ht="11.25" thickBot="1" x14ac:dyDescent="0.2">
      <c r="A1" s="21"/>
      <c r="B1" s="1" t="s">
        <v>5</v>
      </c>
      <c r="C1" s="21"/>
      <c r="D1" s="21"/>
      <c r="E1" s="21"/>
      <c r="F1" s="21"/>
      <c r="G1" s="21"/>
      <c r="J1" s="21"/>
      <c r="K1" s="21"/>
      <c r="L1" s="21"/>
      <c r="M1" s="21"/>
    </row>
    <row r="2" spans="1:13" ht="12" customHeight="1" thickTop="1" thickBot="1" x14ac:dyDescent="0.2">
      <c r="A2" s="46" t="s">
        <v>0</v>
      </c>
      <c r="B2" s="22"/>
      <c r="C2" s="39" t="s">
        <v>1</v>
      </c>
      <c r="D2" s="39"/>
      <c r="E2" s="39"/>
      <c r="F2" s="39"/>
      <c r="G2" s="39"/>
      <c r="H2" s="39"/>
      <c r="I2" s="39"/>
      <c r="J2" s="40"/>
      <c r="K2" s="21"/>
      <c r="L2" s="21"/>
      <c r="M2" s="21"/>
    </row>
    <row r="3" spans="1:13" ht="12" customHeight="1" thickTop="1" thickBot="1" x14ac:dyDescent="0.2">
      <c r="A3" s="47"/>
      <c r="B3" s="23"/>
      <c r="C3" s="2" t="s">
        <v>19</v>
      </c>
      <c r="D3" s="2" t="s">
        <v>12</v>
      </c>
      <c r="E3" s="2"/>
      <c r="F3" s="2"/>
      <c r="G3" s="2"/>
      <c r="H3" s="2"/>
      <c r="I3" s="2"/>
      <c r="J3" s="2"/>
      <c r="K3" s="21"/>
      <c r="L3" s="21"/>
      <c r="M3" s="21"/>
    </row>
    <row r="4" spans="1:13" s="21" customFormat="1" ht="12" customHeight="1" thickTop="1" thickBot="1" x14ac:dyDescent="0.2">
      <c r="A4" s="47"/>
      <c r="B4" s="23"/>
      <c r="C4" s="14">
        <v>88</v>
      </c>
      <c r="D4" s="14">
        <v>27.599999999999994</v>
      </c>
      <c r="E4" s="14">
        <v>0</v>
      </c>
      <c r="F4" s="14">
        <v>0</v>
      </c>
      <c r="G4" s="14">
        <v>0</v>
      </c>
      <c r="H4" s="14">
        <v>0</v>
      </c>
      <c r="I4" s="14">
        <v>0</v>
      </c>
      <c r="J4" s="15">
        <v>0</v>
      </c>
    </row>
    <row r="5" spans="1:13" s="21" customFormat="1" ht="12" customHeight="1" thickTop="1" thickBot="1" x14ac:dyDescent="0.2">
      <c r="A5" s="47"/>
      <c r="B5" s="24" t="s">
        <v>7</v>
      </c>
      <c r="C5" s="26">
        <v>300</v>
      </c>
      <c r="D5" s="26">
        <v>400</v>
      </c>
      <c r="E5" s="26"/>
      <c r="F5" s="26"/>
      <c r="G5" s="26"/>
      <c r="H5" s="26"/>
      <c r="I5" s="26"/>
      <c r="J5" s="26"/>
    </row>
    <row r="6" spans="1:13" s="21" customFormat="1" ht="12" customHeight="1" thickTop="1" thickBot="1" x14ac:dyDescent="0.2">
      <c r="A6" s="47"/>
      <c r="B6" s="24" t="s">
        <v>9</v>
      </c>
      <c r="C6" s="26">
        <f>+C14*50</f>
        <v>40</v>
      </c>
      <c r="D6" s="26">
        <f>+D14*50</f>
        <v>50</v>
      </c>
      <c r="E6" s="26"/>
      <c r="F6" s="26"/>
      <c r="G6" s="26"/>
      <c r="H6" s="26"/>
      <c r="I6" s="26"/>
      <c r="J6" s="26"/>
    </row>
    <row r="7" spans="1:13" ht="12" customHeight="1" thickTop="1" thickBot="1" x14ac:dyDescent="0.2">
      <c r="A7" s="48"/>
      <c r="B7" s="25" t="s">
        <v>10</v>
      </c>
      <c r="C7" s="26"/>
      <c r="D7" s="26"/>
      <c r="E7" s="26"/>
      <c r="F7" s="26"/>
      <c r="G7" s="26"/>
      <c r="H7" s="26"/>
      <c r="I7" s="26"/>
      <c r="J7" s="26"/>
      <c r="K7" s="21"/>
      <c r="L7" s="21"/>
      <c r="M7" s="21"/>
    </row>
    <row r="8" spans="1:13" ht="11.25" thickBot="1" x14ac:dyDescent="0.2">
      <c r="A8" s="21"/>
      <c r="B8" s="21"/>
      <c r="C8" s="21"/>
      <c r="D8" s="21"/>
      <c r="E8" s="21"/>
      <c r="F8" s="21"/>
      <c r="G8" s="21"/>
      <c r="J8" s="21"/>
      <c r="K8" s="21"/>
      <c r="L8" s="21"/>
      <c r="M8" s="21"/>
    </row>
    <row r="9" spans="1:13" x14ac:dyDescent="0.15">
      <c r="A9" s="41" t="s">
        <v>2</v>
      </c>
      <c r="B9" s="3"/>
      <c r="C9" s="3"/>
      <c r="D9" s="3"/>
      <c r="E9" s="3"/>
      <c r="F9" s="3"/>
      <c r="G9" s="3"/>
      <c r="H9" s="3"/>
      <c r="I9" s="3"/>
      <c r="J9" s="3"/>
      <c r="K9" s="4" t="s">
        <v>4</v>
      </c>
      <c r="L9" s="21"/>
      <c r="M9" s="21"/>
    </row>
    <row r="10" spans="1:13" ht="13.5" thickBot="1" x14ac:dyDescent="0.25">
      <c r="A10" s="42"/>
      <c r="B10" s="29" t="s">
        <v>8</v>
      </c>
      <c r="C10" s="27">
        <f t="shared" ref="C10:J10" si="0">C5-(C6+C7)</f>
        <v>260</v>
      </c>
      <c r="D10" s="27">
        <f t="shared" si="0"/>
        <v>350</v>
      </c>
      <c r="E10" s="27">
        <f t="shared" si="0"/>
        <v>0</v>
      </c>
      <c r="F10" s="27">
        <f t="shared" si="0"/>
        <v>0</v>
      </c>
      <c r="G10" s="27">
        <f t="shared" si="0"/>
        <v>0</v>
      </c>
      <c r="H10" s="27">
        <f t="shared" si="0"/>
        <v>0</v>
      </c>
      <c r="I10" s="27">
        <f t="shared" si="0"/>
        <v>0</v>
      </c>
      <c r="J10" s="27">
        <f t="shared" si="0"/>
        <v>0</v>
      </c>
      <c r="K10" s="28">
        <f>SUMPRODUCT($C$4:$J$4,C10:J10)</f>
        <v>32540</v>
      </c>
      <c r="L10" s="8"/>
      <c r="M10" s="21"/>
    </row>
    <row r="11" spans="1:13" ht="11.25" thickBot="1" x14ac:dyDescent="0.2">
      <c r="A11" s="21"/>
      <c r="B11" s="21"/>
      <c r="C11" s="21"/>
      <c r="D11" s="21"/>
      <c r="E11" s="21"/>
      <c r="F11" s="21"/>
      <c r="G11" s="21"/>
      <c r="J11" s="21"/>
      <c r="K11" s="21"/>
      <c r="L11" s="5"/>
      <c r="M11" s="21"/>
    </row>
    <row r="12" spans="1:13" ht="11.25" thickBot="1" x14ac:dyDescent="0.2">
      <c r="A12" s="43" t="s">
        <v>3</v>
      </c>
      <c r="B12" s="16" t="s">
        <v>13</v>
      </c>
      <c r="C12" s="10">
        <v>1</v>
      </c>
      <c r="D12" s="10"/>
      <c r="E12" s="10"/>
      <c r="F12" s="10"/>
      <c r="G12" s="10"/>
      <c r="H12" s="10"/>
      <c r="I12" s="10"/>
      <c r="J12" s="10"/>
      <c r="K12" s="12">
        <f>SUMPRODUCT($C$4:$J$4,C12:J12)</f>
        <v>88</v>
      </c>
      <c r="L12" s="17" t="s">
        <v>17</v>
      </c>
      <c r="M12" s="18">
        <v>88</v>
      </c>
    </row>
    <row r="13" spans="1:13" s="21" customFormat="1" ht="11.25" thickBot="1" x14ac:dyDescent="0.2">
      <c r="A13" s="44"/>
      <c r="B13" s="16" t="s">
        <v>14</v>
      </c>
      <c r="C13" s="30"/>
      <c r="D13" s="30">
        <v>1</v>
      </c>
      <c r="E13" s="30"/>
      <c r="F13" s="30"/>
      <c r="G13" s="30"/>
      <c r="H13" s="30"/>
      <c r="I13" s="30"/>
      <c r="J13" s="30"/>
      <c r="K13" s="12">
        <f>SUMPRODUCT($C$4:$J$4,C13:J13)</f>
        <v>27.599999999999994</v>
      </c>
      <c r="L13" s="17" t="s">
        <v>17</v>
      </c>
      <c r="M13" s="31">
        <v>26</v>
      </c>
    </row>
    <row r="14" spans="1:13" s="21" customFormat="1" ht="11.25" thickBot="1" x14ac:dyDescent="0.2">
      <c r="A14" s="44"/>
      <c r="B14" s="16" t="s">
        <v>15</v>
      </c>
      <c r="C14" s="10">
        <v>0.8</v>
      </c>
      <c r="D14" s="10">
        <v>1</v>
      </c>
      <c r="E14" s="10"/>
      <c r="F14" s="10"/>
      <c r="G14" s="10"/>
      <c r="H14" s="10"/>
      <c r="I14" s="10"/>
      <c r="J14" s="10"/>
      <c r="K14" s="12">
        <f t="shared" ref="K14" si="1">SUMPRODUCT($C$4:$J$4,C14:J14)</f>
        <v>98</v>
      </c>
      <c r="L14" s="17" t="s">
        <v>11</v>
      </c>
      <c r="M14" s="18">
        <v>98</v>
      </c>
    </row>
    <row r="15" spans="1:13" ht="11.25" thickBot="1" x14ac:dyDescent="0.2">
      <c r="A15" s="45"/>
      <c r="B15" s="16" t="s">
        <v>16</v>
      </c>
      <c r="C15" s="11">
        <v>0.6</v>
      </c>
      <c r="D15" s="11">
        <v>0.7</v>
      </c>
      <c r="E15" s="11"/>
      <c r="F15" s="11"/>
      <c r="G15" s="11"/>
      <c r="H15" s="11"/>
      <c r="I15" s="11"/>
      <c r="J15" s="11"/>
      <c r="K15" s="12">
        <f t="shared" ref="K15:K17" si="2">SUMPRODUCT($C$4:$J$4,C15:J15)</f>
        <v>72.11999999999999</v>
      </c>
      <c r="L15" s="17" t="s">
        <v>11</v>
      </c>
      <c r="M15" s="19">
        <v>73</v>
      </c>
    </row>
    <row r="16" spans="1:13" ht="11.25" thickBot="1" x14ac:dyDescent="0.2">
      <c r="A16" s="45"/>
      <c r="B16" s="16" t="s">
        <v>18</v>
      </c>
      <c r="C16" s="11">
        <v>2</v>
      </c>
      <c r="D16" s="11">
        <v>3</v>
      </c>
      <c r="E16" s="11"/>
      <c r="F16" s="11"/>
      <c r="G16" s="11"/>
      <c r="H16" s="11"/>
      <c r="I16" s="11"/>
      <c r="J16" s="11"/>
      <c r="K16" s="12">
        <f t="shared" si="2"/>
        <v>258.79999999999995</v>
      </c>
      <c r="L16" s="17" t="s">
        <v>11</v>
      </c>
      <c r="M16" s="19">
        <v>260</v>
      </c>
    </row>
    <row r="17" spans="1:13" x14ac:dyDescent="0.15">
      <c r="A17" s="45"/>
      <c r="B17" s="16"/>
      <c r="C17" s="11"/>
      <c r="D17" s="11"/>
      <c r="E17" s="11"/>
      <c r="F17" s="11"/>
      <c r="G17" s="11"/>
      <c r="H17" s="11"/>
      <c r="I17" s="11"/>
      <c r="J17" s="11"/>
      <c r="K17" s="12">
        <f t="shared" si="2"/>
        <v>0</v>
      </c>
      <c r="L17" s="17" t="s">
        <v>11</v>
      </c>
      <c r="M17" s="19">
        <v>98</v>
      </c>
    </row>
    <row r="18" spans="1:13" ht="11.25" thickBot="1" x14ac:dyDescent="0.2">
      <c r="A18" s="6"/>
      <c r="B18" s="7" t="s">
        <v>6</v>
      </c>
      <c r="C18" s="7"/>
      <c r="D18" s="7"/>
      <c r="E18" s="7"/>
      <c r="F18" s="7"/>
      <c r="G18" s="7"/>
      <c r="H18" s="7"/>
      <c r="I18" s="7"/>
      <c r="J18" s="7"/>
      <c r="K18" s="20"/>
      <c r="L18" s="9"/>
      <c r="M18" s="13"/>
    </row>
  </sheetData>
  <mergeCells count="4">
    <mergeCell ref="C2:J2"/>
    <mergeCell ref="A9:A10"/>
    <mergeCell ref="A12:A17"/>
    <mergeCell ref="A2:A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4AEB8-F06A-49D8-90FD-CC28FC78204C}">
  <dimension ref="A1:N19"/>
  <sheetViews>
    <sheetView zoomScale="130" zoomScaleNormal="130" workbookViewId="0">
      <selection activeCell="L9" sqref="L9"/>
    </sheetView>
  </sheetViews>
  <sheetFormatPr defaultRowHeight="10.5" x14ac:dyDescent="0.15"/>
  <cols>
    <col min="1" max="1" width="25.1640625" style="21" bestFit="1" customWidth="1"/>
    <col min="2" max="2" width="21.5" style="21" bestFit="1" customWidth="1"/>
    <col min="3" max="11" width="9.33203125" style="21"/>
    <col min="12" max="12" width="12.83203125" style="21" bestFit="1" customWidth="1"/>
    <col min="13" max="16384" width="9.33203125" style="21"/>
  </cols>
  <sheetData>
    <row r="1" spans="1:14" ht="11.25" thickBot="1" x14ac:dyDescent="0.2">
      <c r="B1" s="1" t="s">
        <v>5</v>
      </c>
    </row>
    <row r="2" spans="1:14" ht="12" customHeight="1" thickTop="1" thickBot="1" x14ac:dyDescent="0.2">
      <c r="A2" s="46" t="s">
        <v>0</v>
      </c>
      <c r="B2" s="22"/>
      <c r="C2" s="39" t="s">
        <v>1</v>
      </c>
      <c r="D2" s="39"/>
      <c r="E2" s="39"/>
      <c r="F2" s="39"/>
      <c r="G2" s="39"/>
      <c r="H2" s="39"/>
      <c r="I2" s="39"/>
      <c r="J2" s="39"/>
      <c r="K2" s="39"/>
    </row>
    <row r="3" spans="1:14" ht="12" customHeight="1" thickTop="1" thickBot="1" x14ac:dyDescent="0.2">
      <c r="A3" s="47"/>
      <c r="B3" s="23"/>
      <c r="C3" s="2" t="s">
        <v>79</v>
      </c>
      <c r="D3" s="2" t="s">
        <v>80</v>
      </c>
      <c r="E3" s="2" t="s">
        <v>81</v>
      </c>
      <c r="F3" s="2" t="s">
        <v>82</v>
      </c>
      <c r="G3" s="2" t="s">
        <v>83</v>
      </c>
      <c r="H3" s="2" t="s">
        <v>84</v>
      </c>
      <c r="I3" s="2" t="s">
        <v>85</v>
      </c>
      <c r="J3" s="2" t="s">
        <v>86</v>
      </c>
      <c r="K3" s="2" t="s">
        <v>87</v>
      </c>
    </row>
    <row r="4" spans="1:14" ht="12" customHeight="1" thickTop="1" thickBot="1" x14ac:dyDescent="0.2">
      <c r="A4" s="47"/>
      <c r="B4" s="23"/>
      <c r="C4" s="14">
        <v>15</v>
      </c>
      <c r="D4" s="14">
        <v>9</v>
      </c>
      <c r="E4" s="14">
        <v>6</v>
      </c>
      <c r="F4" s="14">
        <v>3</v>
      </c>
      <c r="G4" s="14">
        <v>12</v>
      </c>
      <c r="H4" s="14">
        <v>0</v>
      </c>
      <c r="I4" s="14">
        <v>0</v>
      </c>
      <c r="J4" s="14">
        <v>6</v>
      </c>
      <c r="K4" s="14">
        <v>0</v>
      </c>
    </row>
    <row r="5" spans="1:14" ht="12" customHeight="1" thickTop="1" thickBot="1" x14ac:dyDescent="0.2">
      <c r="A5" s="47"/>
      <c r="B5" s="24" t="s">
        <v>7</v>
      </c>
      <c r="C5" s="26"/>
      <c r="D5" s="26"/>
      <c r="E5" s="26"/>
      <c r="F5" s="26"/>
      <c r="G5" s="26"/>
      <c r="H5" s="26"/>
      <c r="I5" s="26"/>
      <c r="J5" s="26"/>
      <c r="K5" s="26"/>
    </row>
    <row r="6" spans="1:14" ht="12" customHeight="1" thickTop="1" thickBot="1" x14ac:dyDescent="0.2">
      <c r="A6" s="47"/>
      <c r="B6" s="24" t="s">
        <v>9</v>
      </c>
      <c r="C6" s="26">
        <v>0.2</v>
      </c>
      <c r="D6" s="26">
        <v>0.1</v>
      </c>
      <c r="E6" s="26">
        <v>0.06</v>
      </c>
      <c r="F6" s="26">
        <v>0.2</v>
      </c>
      <c r="G6" s="26">
        <v>0.1</v>
      </c>
      <c r="H6" s="26">
        <v>0.06</v>
      </c>
      <c r="I6" s="26">
        <v>0.2</v>
      </c>
      <c r="J6" s="26">
        <v>0.1</v>
      </c>
      <c r="K6" s="26">
        <v>0.2</v>
      </c>
    </row>
    <row r="7" spans="1:14" ht="12" customHeight="1" thickTop="1" thickBot="1" x14ac:dyDescent="0.2">
      <c r="A7" s="48"/>
      <c r="B7" s="25" t="s">
        <v>10</v>
      </c>
      <c r="C7" s="26"/>
      <c r="D7" s="26"/>
      <c r="E7" s="26"/>
      <c r="F7" s="26"/>
      <c r="G7" s="26"/>
      <c r="H7" s="26"/>
      <c r="I7" s="26"/>
      <c r="J7" s="26"/>
      <c r="K7" s="26"/>
    </row>
    <row r="8" spans="1:14" ht="11.25" thickBot="1" x14ac:dyDescent="0.2"/>
    <row r="9" spans="1:14" x14ac:dyDescent="0.15">
      <c r="A9" s="41" t="s">
        <v>2</v>
      </c>
      <c r="B9" s="3"/>
      <c r="C9" s="3"/>
      <c r="D9" s="3"/>
      <c r="E9" s="3"/>
      <c r="F9" s="3"/>
      <c r="G9" s="3"/>
      <c r="H9" s="3"/>
      <c r="I9" s="3"/>
      <c r="J9" s="3"/>
      <c r="K9" s="3"/>
      <c r="L9" s="4" t="s">
        <v>4</v>
      </c>
    </row>
    <row r="10" spans="1:14" ht="13.5" thickBot="1" x14ac:dyDescent="0.25">
      <c r="A10" s="42"/>
      <c r="B10" s="29" t="s">
        <v>55</v>
      </c>
      <c r="C10" s="27">
        <f>(C6+C7)</f>
        <v>0.2</v>
      </c>
      <c r="D10" s="27">
        <f t="shared" ref="D10:K10" si="0">(D6+D7)</f>
        <v>0.1</v>
      </c>
      <c r="E10" s="27">
        <f t="shared" si="0"/>
        <v>0.06</v>
      </c>
      <c r="F10" s="27">
        <f t="shared" si="0"/>
        <v>0.2</v>
      </c>
      <c r="G10" s="27">
        <f t="shared" si="0"/>
        <v>0.1</v>
      </c>
      <c r="H10" s="27">
        <f t="shared" si="0"/>
        <v>0.06</v>
      </c>
      <c r="I10" s="27">
        <f t="shared" si="0"/>
        <v>0.2</v>
      </c>
      <c r="J10" s="27">
        <f t="shared" si="0"/>
        <v>0.1</v>
      </c>
      <c r="K10" s="27">
        <f t="shared" si="0"/>
        <v>0.2</v>
      </c>
      <c r="L10" s="28">
        <f>SUMPRODUCT($C$4:$K$4,C10:K10)</f>
        <v>6.66</v>
      </c>
      <c r="M10" s="8"/>
    </row>
    <row r="11" spans="1:14" ht="11.25" thickBot="1" x14ac:dyDescent="0.2">
      <c r="M11" s="5"/>
    </row>
    <row r="12" spans="1:14" ht="11.25" thickBot="1" x14ac:dyDescent="0.2">
      <c r="A12" s="43" t="s">
        <v>3</v>
      </c>
      <c r="B12" s="16" t="s">
        <v>56</v>
      </c>
      <c r="C12" s="10">
        <v>1</v>
      </c>
      <c r="D12" s="10"/>
      <c r="E12" s="10"/>
      <c r="F12" s="10"/>
      <c r="G12" s="10"/>
      <c r="H12" s="10"/>
      <c r="I12" s="10"/>
      <c r="J12" s="10"/>
      <c r="K12" s="10"/>
      <c r="L12" s="12">
        <f t="shared" ref="L12:L18" si="1">SUMPRODUCT($C$4:$K$4,C12:K12)</f>
        <v>15</v>
      </c>
      <c r="M12" s="17" t="s">
        <v>60</v>
      </c>
      <c r="N12" s="18">
        <v>15</v>
      </c>
    </row>
    <row r="13" spans="1:14" ht="11.25" thickBot="1" x14ac:dyDescent="0.2">
      <c r="A13" s="44"/>
      <c r="B13" s="16" t="s">
        <v>57</v>
      </c>
      <c r="C13" s="30"/>
      <c r="D13" s="30">
        <v>1</v>
      </c>
      <c r="E13" s="30"/>
      <c r="F13" s="30">
        <v>1</v>
      </c>
      <c r="G13" s="30"/>
      <c r="H13" s="30"/>
      <c r="I13" s="30"/>
      <c r="J13" s="30"/>
      <c r="K13" s="30"/>
      <c r="L13" s="12">
        <f t="shared" si="1"/>
        <v>12</v>
      </c>
      <c r="M13" s="17" t="s">
        <v>60</v>
      </c>
      <c r="N13" s="31">
        <v>12</v>
      </c>
    </row>
    <row r="14" spans="1:14" ht="11.25" thickBot="1" x14ac:dyDescent="0.2">
      <c r="A14" s="44"/>
      <c r="B14" s="16" t="s">
        <v>58</v>
      </c>
      <c r="C14" s="10"/>
      <c r="D14" s="10"/>
      <c r="E14" s="10">
        <v>1</v>
      </c>
      <c r="F14" s="10"/>
      <c r="G14" s="10">
        <v>1</v>
      </c>
      <c r="H14" s="10"/>
      <c r="I14" s="10">
        <v>1</v>
      </c>
      <c r="J14" s="10"/>
      <c r="K14" s="10"/>
      <c r="L14" s="12">
        <f t="shared" si="1"/>
        <v>18</v>
      </c>
      <c r="M14" s="17" t="s">
        <v>60</v>
      </c>
      <c r="N14" s="18">
        <v>18</v>
      </c>
    </row>
    <row r="15" spans="1:14" ht="11.25" thickBot="1" x14ac:dyDescent="0.2">
      <c r="A15" s="45"/>
      <c r="B15" s="16" t="s">
        <v>59</v>
      </c>
      <c r="C15" s="11"/>
      <c r="D15" s="11"/>
      <c r="E15" s="11"/>
      <c r="F15" s="11"/>
      <c r="G15" s="11"/>
      <c r="H15" s="11">
        <v>1</v>
      </c>
      <c r="I15" s="11"/>
      <c r="J15" s="11">
        <v>1</v>
      </c>
      <c r="K15" s="11">
        <v>1</v>
      </c>
      <c r="L15" s="12">
        <f t="shared" si="1"/>
        <v>6</v>
      </c>
      <c r="M15" s="17" t="s">
        <v>60</v>
      </c>
      <c r="N15" s="19">
        <v>6</v>
      </c>
    </row>
    <row r="16" spans="1:14" ht="11.25" thickBot="1" x14ac:dyDescent="0.2">
      <c r="A16" s="45"/>
      <c r="B16" s="16" t="s">
        <v>61</v>
      </c>
      <c r="C16" s="11">
        <v>-1</v>
      </c>
      <c r="D16" s="11">
        <v>1</v>
      </c>
      <c r="E16" s="11">
        <v>1</v>
      </c>
      <c r="F16" s="11"/>
      <c r="G16" s="11"/>
      <c r="H16" s="11"/>
      <c r="I16" s="11"/>
      <c r="J16" s="11"/>
      <c r="K16" s="11"/>
      <c r="L16" s="12">
        <f t="shared" si="1"/>
        <v>0</v>
      </c>
      <c r="M16" s="17" t="s">
        <v>11</v>
      </c>
      <c r="N16" s="19">
        <v>0</v>
      </c>
    </row>
    <row r="17" spans="1:14" ht="11.25" thickBot="1" x14ac:dyDescent="0.2">
      <c r="A17" s="45"/>
      <c r="B17" s="16" t="s">
        <v>62</v>
      </c>
      <c r="C17" s="11"/>
      <c r="D17" s="11">
        <v>-1</v>
      </c>
      <c r="E17" s="11"/>
      <c r="F17" s="11">
        <v>-1</v>
      </c>
      <c r="G17" s="11">
        <v>1</v>
      </c>
      <c r="H17" s="11">
        <v>1</v>
      </c>
      <c r="I17" s="11"/>
      <c r="J17" s="11"/>
      <c r="K17" s="11"/>
      <c r="L17" s="12">
        <f t="shared" si="1"/>
        <v>0</v>
      </c>
      <c r="M17" s="17" t="s">
        <v>11</v>
      </c>
      <c r="N17" s="19">
        <v>0</v>
      </c>
    </row>
    <row r="18" spans="1:14" x14ac:dyDescent="0.15">
      <c r="A18" s="45"/>
      <c r="B18" s="16" t="s">
        <v>63</v>
      </c>
      <c r="C18" s="11"/>
      <c r="D18" s="11"/>
      <c r="E18" s="11">
        <v>-1</v>
      </c>
      <c r="F18" s="11"/>
      <c r="G18" s="11">
        <v>-1</v>
      </c>
      <c r="H18" s="11"/>
      <c r="I18" s="11">
        <v>-1</v>
      </c>
      <c r="J18" s="11">
        <v>1</v>
      </c>
      <c r="K18" s="11"/>
      <c r="L18" s="12">
        <f t="shared" si="1"/>
        <v>-12</v>
      </c>
      <c r="M18" s="17" t="s">
        <v>11</v>
      </c>
      <c r="N18" s="19">
        <v>0</v>
      </c>
    </row>
    <row r="19" spans="1:14" ht="11.25" thickBot="1" x14ac:dyDescent="0.2">
      <c r="A19" s="6"/>
      <c r="B19" s="7" t="s">
        <v>6</v>
      </c>
      <c r="C19" s="7"/>
      <c r="D19" s="7"/>
      <c r="E19" s="7"/>
      <c r="F19" s="7"/>
      <c r="G19" s="7"/>
      <c r="H19" s="7"/>
      <c r="I19" s="7"/>
      <c r="J19" s="7"/>
      <c r="K19" s="7"/>
      <c r="L19" s="20"/>
      <c r="M19" s="9"/>
      <c r="N19" s="13"/>
    </row>
  </sheetData>
  <mergeCells count="4">
    <mergeCell ref="A2:A7"/>
    <mergeCell ref="C2:K2"/>
    <mergeCell ref="A9:A10"/>
    <mergeCell ref="A12:A1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7F4EB-DE9D-4797-9BCB-D20793B8E0E2}">
  <dimension ref="A1:W24"/>
  <sheetViews>
    <sheetView tabSelected="1" zoomScale="120" zoomScaleNormal="120" workbookViewId="0">
      <selection activeCell="M4" sqref="M4"/>
    </sheetView>
  </sheetViews>
  <sheetFormatPr defaultRowHeight="10.5" x14ac:dyDescent="0.15"/>
  <cols>
    <col min="1" max="1" width="25.1640625" style="21" bestFit="1" customWidth="1"/>
    <col min="2" max="2" width="21.5" style="21" bestFit="1" customWidth="1"/>
    <col min="3" max="3" width="6.5" style="21" bestFit="1" customWidth="1"/>
    <col min="4" max="5" width="6.1640625" style="21" bestFit="1" customWidth="1"/>
    <col min="6" max="6" width="6.5" style="21" bestFit="1" customWidth="1"/>
    <col min="7" max="8" width="6.1640625" style="21" bestFit="1" customWidth="1"/>
    <col min="9" max="9" width="6.5" style="21" bestFit="1" customWidth="1"/>
    <col min="10" max="11" width="6.1640625" style="21" bestFit="1" customWidth="1"/>
    <col min="12" max="12" width="6.5" style="21" bestFit="1" customWidth="1"/>
    <col min="13" max="14" width="6.1640625" style="21" bestFit="1" customWidth="1"/>
    <col min="15" max="15" width="6.5" style="21" bestFit="1" customWidth="1"/>
    <col min="16" max="17" width="6.1640625" style="21" bestFit="1" customWidth="1"/>
    <col min="18" max="18" width="6.5" style="21" bestFit="1" customWidth="1"/>
    <col min="19" max="20" width="6.1640625" style="21" bestFit="1" customWidth="1"/>
    <col min="21" max="21" width="12.1640625" style="21" bestFit="1" customWidth="1"/>
    <col min="22" max="22" width="3.83203125" style="21" bestFit="1" customWidth="1"/>
    <col min="23" max="23" width="5.1640625" style="21" customWidth="1"/>
    <col min="24" max="16384" width="9.33203125" style="21"/>
  </cols>
  <sheetData>
    <row r="1" spans="1:23" ht="11.25" thickBot="1" x14ac:dyDescent="0.2">
      <c r="B1" s="1" t="s">
        <v>5</v>
      </c>
    </row>
    <row r="2" spans="1:23" ht="12" customHeight="1" thickTop="1" thickBot="1" x14ac:dyDescent="0.2">
      <c r="A2" s="46" t="s">
        <v>0</v>
      </c>
      <c r="B2" s="22"/>
      <c r="C2" s="39" t="s">
        <v>1</v>
      </c>
      <c r="D2" s="39"/>
      <c r="E2" s="39"/>
      <c r="F2" s="39"/>
      <c r="G2" s="39"/>
      <c r="H2" s="39"/>
      <c r="I2" s="39"/>
      <c r="J2" s="39"/>
      <c r="K2" s="39"/>
      <c r="L2" s="39"/>
      <c r="M2" s="39"/>
      <c r="N2" s="39"/>
      <c r="O2" s="39"/>
      <c r="P2" s="39"/>
      <c r="Q2" s="39"/>
      <c r="R2" s="39"/>
      <c r="S2" s="39"/>
      <c r="T2" s="39"/>
    </row>
    <row r="3" spans="1:23" ht="12" customHeight="1" thickTop="1" thickBot="1" x14ac:dyDescent="0.2">
      <c r="A3" s="47"/>
      <c r="B3" s="23"/>
      <c r="C3" s="2" t="s">
        <v>88</v>
      </c>
      <c r="D3" s="2" t="s">
        <v>89</v>
      </c>
      <c r="E3" s="2" t="s">
        <v>90</v>
      </c>
      <c r="F3" s="2" t="s">
        <v>91</v>
      </c>
      <c r="G3" s="2" t="s">
        <v>92</v>
      </c>
      <c r="H3" s="2" t="s">
        <v>93</v>
      </c>
      <c r="I3" s="2" t="s">
        <v>94</v>
      </c>
      <c r="J3" s="2" t="s">
        <v>95</v>
      </c>
      <c r="K3" s="2" t="s">
        <v>96</v>
      </c>
      <c r="L3" s="2" t="s">
        <v>97</v>
      </c>
      <c r="M3" s="2" t="s">
        <v>98</v>
      </c>
      <c r="N3" s="2" t="s">
        <v>99</v>
      </c>
      <c r="O3" s="2" t="s">
        <v>100</v>
      </c>
      <c r="P3" s="2" t="s">
        <v>101</v>
      </c>
      <c r="Q3" s="2" t="s">
        <v>102</v>
      </c>
      <c r="R3" s="2" t="s">
        <v>103</v>
      </c>
      <c r="S3" s="2" t="s">
        <v>104</v>
      </c>
      <c r="T3" s="2" t="s">
        <v>105</v>
      </c>
    </row>
    <row r="4" spans="1:23" ht="12" customHeight="1" thickTop="1" thickBot="1" x14ac:dyDescent="0.2">
      <c r="A4" s="47"/>
      <c r="B4" s="23"/>
      <c r="C4" s="14">
        <v>0</v>
      </c>
      <c r="D4" s="14">
        <v>0</v>
      </c>
      <c r="E4" s="14">
        <v>0</v>
      </c>
      <c r="F4" s="14">
        <v>0</v>
      </c>
      <c r="G4" s="14">
        <v>3</v>
      </c>
      <c r="H4" s="14">
        <v>1</v>
      </c>
      <c r="I4" s="14">
        <v>1</v>
      </c>
      <c r="J4" s="14">
        <v>0</v>
      </c>
      <c r="K4" s="14">
        <v>0</v>
      </c>
      <c r="L4" s="14">
        <v>3</v>
      </c>
      <c r="M4" s="14">
        <v>1</v>
      </c>
      <c r="N4" s="14">
        <v>0</v>
      </c>
      <c r="O4" s="14">
        <v>0</v>
      </c>
      <c r="P4" s="14">
        <v>0</v>
      </c>
      <c r="Q4" s="14">
        <v>0</v>
      </c>
      <c r="R4" s="14">
        <v>0</v>
      </c>
      <c r="S4" s="14">
        <v>0</v>
      </c>
      <c r="T4" s="14">
        <v>3</v>
      </c>
    </row>
    <row r="5" spans="1:23" ht="12" customHeight="1" thickTop="1" thickBot="1" x14ac:dyDescent="0.2">
      <c r="A5" s="47"/>
      <c r="B5" s="24" t="s">
        <v>64</v>
      </c>
      <c r="C5" s="36">
        <v>9</v>
      </c>
      <c r="D5" s="36">
        <v>8</v>
      </c>
      <c r="E5" s="36">
        <v>7</v>
      </c>
      <c r="F5" s="36">
        <v>9</v>
      </c>
      <c r="G5" s="36">
        <v>11</v>
      </c>
      <c r="H5" s="36">
        <v>10</v>
      </c>
      <c r="I5" s="36">
        <v>9</v>
      </c>
      <c r="J5" s="36">
        <v>8</v>
      </c>
      <c r="K5" s="36">
        <v>10</v>
      </c>
      <c r="L5" s="36">
        <v>10</v>
      </c>
      <c r="M5" s="36">
        <v>9</v>
      </c>
      <c r="N5" s="36">
        <v>8</v>
      </c>
      <c r="O5" s="36">
        <v>7</v>
      </c>
      <c r="P5" s="36">
        <v>9</v>
      </c>
      <c r="Q5" s="36">
        <v>8</v>
      </c>
      <c r="R5" s="36">
        <v>9</v>
      </c>
      <c r="S5" s="36">
        <v>8</v>
      </c>
      <c r="T5" s="36">
        <v>10</v>
      </c>
    </row>
    <row r="6" spans="1:23" ht="12" customHeight="1" thickTop="1" thickBot="1" x14ac:dyDescent="0.2">
      <c r="A6" s="47"/>
      <c r="B6" s="24"/>
      <c r="C6" s="26"/>
      <c r="D6" s="26"/>
      <c r="E6" s="26"/>
      <c r="F6" s="26"/>
      <c r="G6" s="26"/>
      <c r="H6" s="26"/>
      <c r="I6" s="26"/>
      <c r="J6" s="26"/>
      <c r="K6" s="26"/>
      <c r="L6" s="26"/>
      <c r="M6" s="26"/>
      <c r="N6" s="26"/>
      <c r="O6" s="26"/>
      <c r="P6" s="26"/>
      <c r="Q6" s="26"/>
      <c r="R6" s="26"/>
      <c r="S6" s="26"/>
      <c r="T6" s="26"/>
    </row>
    <row r="7" spans="1:23" ht="12" customHeight="1" thickTop="1" thickBot="1" x14ac:dyDescent="0.2">
      <c r="A7" s="48"/>
      <c r="B7" s="25"/>
      <c r="C7" s="26"/>
      <c r="D7" s="26"/>
      <c r="E7" s="26"/>
      <c r="F7" s="26"/>
      <c r="G7" s="26"/>
      <c r="H7" s="26"/>
      <c r="I7" s="26"/>
      <c r="J7" s="26"/>
      <c r="K7" s="26"/>
      <c r="L7" s="26"/>
      <c r="M7" s="26"/>
      <c r="N7" s="26"/>
      <c r="O7" s="26"/>
      <c r="P7" s="26"/>
      <c r="Q7" s="26"/>
      <c r="R7" s="26"/>
      <c r="S7" s="26"/>
      <c r="T7" s="26"/>
    </row>
    <row r="8" spans="1:23" ht="11.25" thickBot="1" x14ac:dyDescent="0.2"/>
    <row r="9" spans="1:23" x14ac:dyDescent="0.15">
      <c r="A9" s="41" t="s">
        <v>2</v>
      </c>
      <c r="B9" s="3"/>
      <c r="C9" s="3"/>
      <c r="D9" s="3"/>
      <c r="E9" s="3"/>
      <c r="F9" s="3"/>
      <c r="G9" s="3"/>
      <c r="H9" s="3"/>
      <c r="I9" s="3"/>
      <c r="J9" s="3"/>
      <c r="K9" s="3"/>
      <c r="L9" s="3"/>
      <c r="M9" s="3"/>
      <c r="N9" s="3"/>
      <c r="O9" s="3"/>
      <c r="P9" s="3"/>
      <c r="Q9" s="3"/>
      <c r="R9" s="3"/>
      <c r="S9" s="3"/>
      <c r="T9" s="3"/>
      <c r="U9" s="4" t="s">
        <v>4</v>
      </c>
    </row>
    <row r="10" spans="1:23" ht="13.5" thickBot="1" x14ac:dyDescent="0.25">
      <c r="A10" s="42"/>
      <c r="B10" s="29" t="s">
        <v>55</v>
      </c>
      <c r="C10" s="37">
        <f>+C5</f>
        <v>9</v>
      </c>
      <c r="D10" s="37">
        <f t="shared" ref="D10:T10" si="0">+D5</f>
        <v>8</v>
      </c>
      <c r="E10" s="37">
        <f t="shared" si="0"/>
        <v>7</v>
      </c>
      <c r="F10" s="37">
        <f t="shared" si="0"/>
        <v>9</v>
      </c>
      <c r="G10" s="37">
        <f t="shared" si="0"/>
        <v>11</v>
      </c>
      <c r="H10" s="37">
        <f t="shared" si="0"/>
        <v>10</v>
      </c>
      <c r="I10" s="37">
        <f t="shared" si="0"/>
        <v>9</v>
      </c>
      <c r="J10" s="37">
        <f t="shared" si="0"/>
        <v>8</v>
      </c>
      <c r="K10" s="37">
        <f t="shared" si="0"/>
        <v>10</v>
      </c>
      <c r="L10" s="37">
        <f t="shared" si="0"/>
        <v>10</v>
      </c>
      <c r="M10" s="37">
        <f t="shared" si="0"/>
        <v>9</v>
      </c>
      <c r="N10" s="37">
        <f t="shared" si="0"/>
        <v>8</v>
      </c>
      <c r="O10" s="37">
        <f t="shared" si="0"/>
        <v>7</v>
      </c>
      <c r="P10" s="37">
        <f t="shared" si="0"/>
        <v>9</v>
      </c>
      <c r="Q10" s="37">
        <f t="shared" si="0"/>
        <v>8</v>
      </c>
      <c r="R10" s="37">
        <f t="shared" si="0"/>
        <v>9</v>
      </c>
      <c r="S10" s="37">
        <f t="shared" si="0"/>
        <v>8</v>
      </c>
      <c r="T10" s="37">
        <f t="shared" si="0"/>
        <v>10</v>
      </c>
      <c r="U10" s="38">
        <f>SUMPRODUCT($C$4:$T$4,C10:T10)</f>
        <v>121</v>
      </c>
      <c r="V10" s="8"/>
    </row>
    <row r="11" spans="1:23" ht="11.25" thickBot="1" x14ac:dyDescent="0.2">
      <c r="V11" s="5"/>
    </row>
    <row r="12" spans="1:23" ht="11.25" thickBot="1" x14ac:dyDescent="0.2">
      <c r="A12" s="43" t="s">
        <v>3</v>
      </c>
      <c r="B12" s="16" t="s">
        <v>72</v>
      </c>
      <c r="C12" s="10">
        <v>1</v>
      </c>
      <c r="D12" s="10"/>
      <c r="E12" s="10"/>
      <c r="F12" s="10">
        <v>1</v>
      </c>
      <c r="G12" s="10"/>
      <c r="H12" s="10"/>
      <c r="I12" s="10">
        <v>1</v>
      </c>
      <c r="J12" s="10"/>
      <c r="K12" s="10"/>
      <c r="L12" s="10">
        <v>1</v>
      </c>
      <c r="M12" s="10"/>
      <c r="N12" s="10"/>
      <c r="O12" s="10">
        <v>1</v>
      </c>
      <c r="P12" s="10"/>
      <c r="Q12" s="10"/>
      <c r="R12" s="10">
        <v>1</v>
      </c>
      <c r="S12" s="10"/>
      <c r="T12" s="10"/>
      <c r="U12" s="12">
        <f t="shared" ref="U12:U18" si="1">SUMPRODUCT($C$4:$T$4,C12:T12)</f>
        <v>4</v>
      </c>
      <c r="V12" s="17" t="s">
        <v>60</v>
      </c>
      <c r="W12" s="18">
        <v>4</v>
      </c>
    </row>
    <row r="13" spans="1:23" ht="11.25" thickBot="1" x14ac:dyDescent="0.2">
      <c r="A13" s="44"/>
      <c r="B13" s="16" t="s">
        <v>71</v>
      </c>
      <c r="C13" s="10"/>
      <c r="D13" s="10">
        <v>1</v>
      </c>
      <c r="E13" s="10"/>
      <c r="F13" s="10"/>
      <c r="G13" s="10">
        <v>1</v>
      </c>
      <c r="H13" s="10"/>
      <c r="I13" s="10"/>
      <c r="J13" s="10">
        <v>1</v>
      </c>
      <c r="K13" s="10"/>
      <c r="L13" s="10"/>
      <c r="M13" s="10">
        <v>1</v>
      </c>
      <c r="N13" s="10"/>
      <c r="O13" s="10"/>
      <c r="P13" s="10">
        <v>1</v>
      </c>
      <c r="Q13" s="10"/>
      <c r="R13" s="10"/>
      <c r="S13" s="10">
        <v>1</v>
      </c>
      <c r="T13" s="10"/>
      <c r="U13" s="12">
        <f t="shared" si="1"/>
        <v>4</v>
      </c>
      <c r="V13" s="17" t="s">
        <v>60</v>
      </c>
      <c r="W13" s="18">
        <v>4</v>
      </c>
    </row>
    <row r="14" spans="1:23" ht="11.25" thickBot="1" x14ac:dyDescent="0.2">
      <c r="A14" s="44"/>
      <c r="B14" s="16" t="s">
        <v>73</v>
      </c>
      <c r="C14" s="10"/>
      <c r="D14" s="10"/>
      <c r="E14" s="10">
        <v>1</v>
      </c>
      <c r="F14" s="10"/>
      <c r="G14" s="10"/>
      <c r="H14" s="10">
        <v>1</v>
      </c>
      <c r="I14" s="10"/>
      <c r="J14" s="10"/>
      <c r="K14" s="10">
        <v>1</v>
      </c>
      <c r="L14" s="10"/>
      <c r="M14" s="10"/>
      <c r="N14" s="10">
        <v>1</v>
      </c>
      <c r="O14" s="10"/>
      <c r="P14" s="10"/>
      <c r="Q14" s="10">
        <v>1</v>
      </c>
      <c r="R14" s="10"/>
      <c r="S14" s="10"/>
      <c r="T14" s="10">
        <v>1</v>
      </c>
      <c r="U14" s="12">
        <f t="shared" si="1"/>
        <v>4</v>
      </c>
      <c r="V14" s="17" t="s">
        <v>60</v>
      </c>
      <c r="W14" s="18">
        <v>4</v>
      </c>
    </row>
    <row r="15" spans="1:23" ht="11.25" thickBot="1" x14ac:dyDescent="0.2">
      <c r="A15" s="45"/>
      <c r="B15" s="16" t="s">
        <v>65</v>
      </c>
      <c r="C15" s="10">
        <v>1</v>
      </c>
      <c r="D15" s="10"/>
      <c r="E15" s="10"/>
      <c r="F15" s="10">
        <v>1</v>
      </c>
      <c r="G15" s="10"/>
      <c r="H15" s="10"/>
      <c r="I15" s="10">
        <v>1</v>
      </c>
      <c r="J15" s="10"/>
      <c r="K15" s="10"/>
      <c r="L15" s="10"/>
      <c r="M15" s="10"/>
      <c r="N15" s="10"/>
      <c r="O15" s="10"/>
      <c r="P15" s="10"/>
      <c r="Q15" s="10"/>
      <c r="R15" s="10"/>
      <c r="S15" s="10"/>
      <c r="T15" s="10"/>
      <c r="U15" s="12">
        <f t="shared" si="1"/>
        <v>1</v>
      </c>
      <c r="V15" s="17" t="s">
        <v>17</v>
      </c>
      <c r="W15" s="19">
        <v>1</v>
      </c>
    </row>
    <row r="16" spans="1:23" ht="11.25" thickBot="1" x14ac:dyDescent="0.2">
      <c r="A16" s="45"/>
      <c r="B16" s="16" t="s">
        <v>66</v>
      </c>
      <c r="C16" s="10"/>
      <c r="D16" s="10">
        <v>1</v>
      </c>
      <c r="E16" s="10"/>
      <c r="F16" s="10"/>
      <c r="G16" s="10">
        <v>1</v>
      </c>
      <c r="H16" s="10"/>
      <c r="I16" s="10"/>
      <c r="J16" s="10">
        <v>1</v>
      </c>
      <c r="K16" s="10"/>
      <c r="L16" s="10"/>
      <c r="M16" s="10"/>
      <c r="N16" s="10"/>
      <c r="O16" s="10"/>
      <c r="P16" s="10"/>
      <c r="Q16" s="10"/>
      <c r="R16" s="10"/>
      <c r="S16" s="10"/>
      <c r="T16" s="10"/>
      <c r="U16" s="12">
        <f t="shared" si="1"/>
        <v>3</v>
      </c>
      <c r="V16" s="17" t="s">
        <v>17</v>
      </c>
      <c r="W16" s="19">
        <v>1</v>
      </c>
    </row>
    <row r="17" spans="1:23" ht="11.25" thickBot="1" x14ac:dyDescent="0.2">
      <c r="A17" s="45"/>
      <c r="B17" s="16" t="s">
        <v>67</v>
      </c>
      <c r="C17" s="10"/>
      <c r="D17" s="10"/>
      <c r="E17" s="10">
        <v>1</v>
      </c>
      <c r="F17" s="10"/>
      <c r="G17" s="10"/>
      <c r="H17" s="10">
        <v>1</v>
      </c>
      <c r="I17" s="10"/>
      <c r="J17" s="10"/>
      <c r="K17" s="10">
        <v>1</v>
      </c>
      <c r="L17" s="10"/>
      <c r="M17" s="10"/>
      <c r="N17" s="10"/>
      <c r="O17" s="10"/>
      <c r="P17" s="10"/>
      <c r="Q17" s="10"/>
      <c r="R17" s="10"/>
      <c r="S17" s="10"/>
      <c r="T17" s="10"/>
      <c r="U17" s="12">
        <f t="shared" si="1"/>
        <v>1</v>
      </c>
      <c r="V17" s="17" t="s">
        <v>17</v>
      </c>
      <c r="W17" s="19">
        <v>1</v>
      </c>
    </row>
    <row r="18" spans="1:23" ht="11.25" thickBot="1" x14ac:dyDescent="0.2">
      <c r="A18" s="45"/>
      <c r="B18" s="16" t="s">
        <v>68</v>
      </c>
      <c r="C18" s="10"/>
      <c r="D18" s="10"/>
      <c r="E18" s="10"/>
      <c r="F18" s="10"/>
      <c r="G18" s="10"/>
      <c r="H18" s="10"/>
      <c r="I18" s="10"/>
      <c r="J18" s="10"/>
      <c r="K18" s="10"/>
      <c r="L18" s="10">
        <v>1</v>
      </c>
      <c r="M18" s="10"/>
      <c r="N18" s="10"/>
      <c r="O18" s="10">
        <v>1</v>
      </c>
      <c r="P18" s="10"/>
      <c r="Q18" s="10"/>
      <c r="R18" s="10">
        <v>1</v>
      </c>
      <c r="S18" s="10"/>
      <c r="T18" s="10"/>
      <c r="U18" s="12">
        <f t="shared" si="1"/>
        <v>3</v>
      </c>
      <c r="V18" s="17" t="s">
        <v>17</v>
      </c>
      <c r="W18" s="19">
        <v>1</v>
      </c>
    </row>
    <row r="19" spans="1:23" ht="11.25" thickBot="1" x14ac:dyDescent="0.2">
      <c r="A19" s="45"/>
      <c r="B19" s="16" t="s">
        <v>69</v>
      </c>
      <c r="C19" s="10"/>
      <c r="D19" s="10"/>
      <c r="E19" s="10"/>
      <c r="F19" s="10"/>
      <c r="G19" s="10"/>
      <c r="H19" s="10"/>
      <c r="I19" s="10"/>
      <c r="J19" s="10"/>
      <c r="K19" s="10"/>
      <c r="L19" s="10"/>
      <c r="M19" s="10">
        <v>1</v>
      </c>
      <c r="N19" s="10"/>
      <c r="O19" s="10"/>
      <c r="P19" s="10">
        <v>1</v>
      </c>
      <c r="Q19" s="10"/>
      <c r="R19" s="10"/>
      <c r="S19" s="10">
        <v>1</v>
      </c>
      <c r="T19" s="10"/>
      <c r="U19" s="12">
        <f t="shared" ref="U19:U23" si="2">SUMPRODUCT($C$4:$T$4,C19:T19)</f>
        <v>1</v>
      </c>
      <c r="V19" s="17" t="s">
        <v>17</v>
      </c>
      <c r="W19" s="19">
        <v>1</v>
      </c>
    </row>
    <row r="20" spans="1:23" ht="11.25" thickBot="1" x14ac:dyDescent="0.2">
      <c r="A20" s="45"/>
      <c r="B20" s="16" t="s">
        <v>70</v>
      </c>
      <c r="C20" s="10"/>
      <c r="D20" s="10"/>
      <c r="E20" s="10"/>
      <c r="F20" s="10"/>
      <c r="G20" s="10"/>
      <c r="H20" s="10"/>
      <c r="I20" s="10"/>
      <c r="J20" s="10"/>
      <c r="K20" s="10"/>
      <c r="L20" s="10"/>
      <c r="M20" s="10"/>
      <c r="N20" s="10">
        <v>1</v>
      </c>
      <c r="O20" s="10"/>
      <c r="P20" s="10"/>
      <c r="Q20" s="10">
        <v>1</v>
      </c>
      <c r="R20" s="10"/>
      <c r="S20" s="10"/>
      <c r="T20" s="10">
        <v>1</v>
      </c>
      <c r="U20" s="12">
        <f t="shared" si="2"/>
        <v>3</v>
      </c>
      <c r="V20" s="17" t="s">
        <v>17</v>
      </c>
      <c r="W20" s="19">
        <v>1</v>
      </c>
    </row>
    <row r="21" spans="1:23" ht="11.25" thickBot="1" x14ac:dyDescent="0.2">
      <c r="A21" s="45"/>
      <c r="B21" s="16" t="s">
        <v>74</v>
      </c>
      <c r="C21" s="10">
        <v>1</v>
      </c>
      <c r="D21" s="10">
        <v>1</v>
      </c>
      <c r="E21" s="10">
        <v>1</v>
      </c>
      <c r="F21" s="10"/>
      <c r="G21" s="10"/>
      <c r="H21" s="10"/>
      <c r="I21" s="10"/>
      <c r="J21" s="10"/>
      <c r="K21" s="10"/>
      <c r="L21" s="10">
        <v>1</v>
      </c>
      <c r="M21" s="10">
        <v>1</v>
      </c>
      <c r="N21" s="10">
        <v>1</v>
      </c>
      <c r="O21" s="10"/>
      <c r="P21" s="10"/>
      <c r="Q21" s="10"/>
      <c r="R21" s="10"/>
      <c r="S21" s="10"/>
      <c r="T21" s="10"/>
      <c r="U21" s="12">
        <f t="shared" si="2"/>
        <v>4</v>
      </c>
      <c r="V21" s="17" t="s">
        <v>60</v>
      </c>
      <c r="W21" s="19">
        <v>4</v>
      </c>
    </row>
    <row r="22" spans="1:23" ht="11.25" thickBot="1" x14ac:dyDescent="0.2">
      <c r="A22" s="45"/>
      <c r="B22" s="16" t="s">
        <v>75</v>
      </c>
      <c r="C22" s="10"/>
      <c r="D22" s="10"/>
      <c r="E22" s="10"/>
      <c r="F22" s="10">
        <v>1</v>
      </c>
      <c r="G22" s="10">
        <v>1</v>
      </c>
      <c r="H22" s="10">
        <v>1</v>
      </c>
      <c r="I22" s="10"/>
      <c r="J22" s="10"/>
      <c r="K22" s="10"/>
      <c r="L22" s="10"/>
      <c r="M22" s="10"/>
      <c r="N22" s="10"/>
      <c r="O22" s="10">
        <v>1</v>
      </c>
      <c r="P22" s="10">
        <v>1</v>
      </c>
      <c r="Q22" s="10">
        <v>1</v>
      </c>
      <c r="R22" s="10"/>
      <c r="S22" s="10"/>
      <c r="T22" s="10"/>
      <c r="U22" s="12">
        <f t="shared" si="2"/>
        <v>4</v>
      </c>
      <c r="V22" s="17" t="s">
        <v>60</v>
      </c>
      <c r="W22" s="19">
        <v>4</v>
      </c>
    </row>
    <row r="23" spans="1:23" x14ac:dyDescent="0.15">
      <c r="A23" s="45"/>
      <c r="B23" s="16" t="s">
        <v>76</v>
      </c>
      <c r="C23" s="10"/>
      <c r="D23" s="10"/>
      <c r="E23" s="10"/>
      <c r="F23" s="10"/>
      <c r="G23" s="10"/>
      <c r="H23" s="10"/>
      <c r="I23" s="10">
        <v>1</v>
      </c>
      <c r="J23" s="10">
        <v>1</v>
      </c>
      <c r="K23" s="10">
        <v>1</v>
      </c>
      <c r="L23" s="10"/>
      <c r="M23" s="10"/>
      <c r="N23" s="10"/>
      <c r="O23" s="10"/>
      <c r="P23" s="10"/>
      <c r="Q23" s="10"/>
      <c r="R23" s="10">
        <v>1</v>
      </c>
      <c r="S23" s="10">
        <v>1</v>
      </c>
      <c r="T23" s="10">
        <v>1</v>
      </c>
      <c r="U23" s="12">
        <f t="shared" si="2"/>
        <v>4</v>
      </c>
      <c r="V23" s="17" t="s">
        <v>60</v>
      </c>
      <c r="W23" s="19">
        <v>4</v>
      </c>
    </row>
    <row r="24" spans="1:23" ht="11.25" thickBot="1" x14ac:dyDescent="0.2">
      <c r="A24" s="6"/>
      <c r="B24" s="7"/>
      <c r="C24" s="7"/>
      <c r="D24" s="7"/>
      <c r="E24" s="7"/>
      <c r="F24" s="7"/>
      <c r="G24" s="7"/>
      <c r="H24" s="7"/>
      <c r="I24" s="7"/>
      <c r="J24" s="7"/>
      <c r="K24" s="7"/>
      <c r="L24" s="7"/>
      <c r="M24" s="7"/>
      <c r="N24" s="7"/>
      <c r="O24" s="7"/>
      <c r="P24" s="7"/>
      <c r="Q24" s="7"/>
      <c r="R24" s="7"/>
      <c r="S24" s="7"/>
      <c r="T24" s="7"/>
      <c r="U24" s="20"/>
      <c r="V24" s="9"/>
      <c r="W24" s="13"/>
    </row>
  </sheetData>
  <mergeCells count="4">
    <mergeCell ref="A2:A7"/>
    <mergeCell ref="C2:T2"/>
    <mergeCell ref="A9:A10"/>
    <mergeCell ref="A12:A23"/>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F656F81252624C938D713874C0B055" ma:contentTypeVersion="0" ma:contentTypeDescription="Create a new document." ma:contentTypeScope="" ma:versionID="700373c59ae5d47123d43a4fe60a5c5f">
  <xsd:schema xmlns:xsd="http://www.w3.org/2001/XMLSchema" xmlns:xs="http://www.w3.org/2001/XMLSchema" xmlns:p="http://schemas.microsoft.com/office/2006/metadata/properties" xmlns:ns2="acade835-edac-4a7e-af34-56d289d23a02" targetNamespace="http://schemas.microsoft.com/office/2006/metadata/properties" ma:root="true" ma:fieldsID="0e656474fba557ba86c707fc324b95e8" ns2:_="">
    <xsd:import namespace="acade835-edac-4a7e-af34-56d289d23a02"/>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ade835-edac-4a7e-af34-56d289d23a02"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documentManagement>
    <_dlc_DocId xmlns="acade835-edac-4a7e-af34-56d289d23a02">YMK2ZCXUH6A7-1062-164</_dlc_DocId>
    <_dlc_DocIdUrl xmlns="acade835-edac-4a7e-af34-56d289d23a02">
      <Url>https://eis.usafa.edu/academics/management/or310spring2015/_layouts/DocIdRedir.aspx?ID=YMK2ZCXUH6A7-1062-164</Url>
      <Description>YMK2ZCXUH6A7-1062-164</Description>
    </_dlc_DocIdUrl>
  </documentManagement>
</p:properties>
</file>

<file path=customXml/itemProps1.xml><?xml version="1.0" encoding="utf-8"?>
<ds:datastoreItem xmlns:ds="http://schemas.openxmlformats.org/officeDocument/2006/customXml" ds:itemID="{B8C6EB0C-451E-4D3D-9E7B-ED62E425E563}">
  <ds:schemaRefs>
    <ds:schemaRef ds:uri="http://schemas.microsoft.com/sharepoint/v3/contenttype/forms"/>
  </ds:schemaRefs>
</ds:datastoreItem>
</file>

<file path=customXml/itemProps2.xml><?xml version="1.0" encoding="utf-8"?>
<ds:datastoreItem xmlns:ds="http://schemas.openxmlformats.org/officeDocument/2006/customXml" ds:itemID="{3B991A7C-6498-418D-836E-3B3FBC97AB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ade835-edac-4a7e-af34-56d289d23a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EF6503B-51A4-42DA-8A0B-7604897BCC7E}">
  <ds:schemaRefs>
    <ds:schemaRef ds:uri="http://schemas.microsoft.com/sharepoint/events"/>
  </ds:schemaRefs>
</ds:datastoreItem>
</file>

<file path=customXml/itemProps4.xml><?xml version="1.0" encoding="utf-8"?>
<ds:datastoreItem xmlns:ds="http://schemas.openxmlformats.org/officeDocument/2006/customXml" ds:itemID="{6B59F633-A8F9-42AC-9F1F-0B7F8210D11A}">
  <ds:schemaRefs>
    <ds:schemaRef ds:uri="http://schemas.microsoft.com/office/infopath/2007/PartnerControls"/>
    <ds:schemaRef ds:uri="http://schemas.microsoft.com/office/2006/documentManagement/types"/>
    <ds:schemaRef ds:uri="http://www.w3.org/XML/1998/namespace"/>
    <ds:schemaRef ds:uri="http://purl.org/dc/dcmitype/"/>
    <ds:schemaRef ds:uri="http://schemas.openxmlformats.org/package/2006/metadata/core-properties"/>
    <ds:schemaRef ds:uri="http://purl.org/dc/elements/1.1/"/>
    <ds:schemaRef ds:uri="acade835-edac-4a7e-af34-56d289d23a02"/>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Sensitivity Report 1</vt:lpstr>
      <vt:lpstr>Question_2_carco_LP</vt:lpstr>
      <vt:lpstr>Question_3_napkin_LP</vt:lpstr>
      <vt:lpstr>Question_4_prof_satisfaction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Jue</dc:creator>
  <cp:lastModifiedBy>Scott Jue</cp:lastModifiedBy>
  <cp:lastPrinted>2010-11-03T19:46:52Z</cp:lastPrinted>
  <dcterms:created xsi:type="dcterms:W3CDTF">2009-04-14T20:40:01Z</dcterms:created>
  <dcterms:modified xsi:type="dcterms:W3CDTF">2022-10-19T17:14:21Z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0x010100F3F656F81252624C938D713874C0B055</vt:lpwstr>
  </property>
  <property fmtid="{D5CDD505-2E9C-101B-9397-08002B2CF9AE}" pid="3" name="TemplateUrl">
    <vt:lpwstr/>
  </property>
  <property fmtid="{D5CDD505-2E9C-101B-9397-08002B2CF9AE}" pid="4" name="xd_ProgID">
    <vt:lpwstr/>
  </property>
  <property fmtid="{D5CDD505-2E9C-101B-9397-08002B2CF9AE}" pid="5" name="xd_Signature">
    <vt:bool>false</vt:bool>
  </property>
  <property fmtid="{D5CDD505-2E9C-101B-9397-08002B2CF9AE}" pid="6" name="_dlc_DocIdItemGuid">
    <vt:lpwstr>3b2d4ebc-ac49-4899-9aa4-313b6fad1c9d</vt:lpwstr>
  </property>
  <property fmtid="{D5CDD505-2E9C-101B-9397-08002B2CF9AE}" pid="7" name="Jet Reports Function Literals">
    <vt:lpwstr>,	;	,	{	}	[@[{0}]]	1033</vt:lpwstr>
  </property>
</Properties>
</file>