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17955" windowHeight="11220"/>
  </bookViews>
  <sheets>
    <sheet name="Attributes" sheetId="1" r:id="rId1"/>
    <sheet name="Soil_Types" sheetId="2" r:id="rId2"/>
    <sheet name="Summary" sheetId="3" r:id="rId3"/>
    <sheet name="Sheet1" sheetId="4" r:id="rId4"/>
    <sheet name="Sheet2" sheetId="5" r:id="rId5"/>
  </sheets>
  <calcPr calcId="145621"/>
</workbook>
</file>

<file path=xl/calcChain.xml><?xml version="1.0" encoding="utf-8"?>
<calcChain xmlns="http://schemas.openxmlformats.org/spreadsheetml/2006/main">
  <c r="C51" i="1" l="1"/>
  <c r="D51" i="1"/>
  <c r="E51" i="1"/>
  <c r="B51" i="1"/>
  <c r="D39" i="1"/>
  <c r="D38" i="1"/>
  <c r="D37" i="1"/>
  <c r="D36" i="1"/>
  <c r="D35" i="1"/>
  <c r="D34" i="1"/>
  <c r="D33" i="1"/>
  <c r="C23" i="1"/>
  <c r="C24" i="1"/>
  <c r="C25" i="1"/>
  <c r="C26" i="1"/>
  <c r="C27" i="1"/>
  <c r="C28" i="1"/>
  <c r="C29" i="1"/>
</calcChain>
</file>

<file path=xl/sharedStrings.xml><?xml version="1.0" encoding="utf-8"?>
<sst xmlns="http://schemas.openxmlformats.org/spreadsheetml/2006/main" count="288" uniqueCount="198">
  <si>
    <t xml:space="preserve">Name     </t>
  </si>
  <si>
    <t>Data Type</t>
  </si>
  <si>
    <t>Measurement</t>
  </si>
  <si>
    <t>Description</t>
  </si>
  <si>
    <t xml:space="preserve">Elevation </t>
  </si>
  <si>
    <t>quantitative</t>
  </si>
  <si>
    <t>meters</t>
  </si>
  <si>
    <t>Elevation in meters</t>
  </si>
  <si>
    <t xml:space="preserve">Aspect  </t>
  </si>
  <si>
    <t xml:space="preserve">azimuth  </t>
  </si>
  <si>
    <t>Aspect in degrees azimuth</t>
  </si>
  <si>
    <t>Slope</t>
  </si>
  <si>
    <t>degrees</t>
  </si>
  <si>
    <t>Slope in degrees</t>
  </si>
  <si>
    <t>Horz Dist to nearest roadway</t>
  </si>
  <si>
    <t>Hillshade_9am</t>
  </si>
  <si>
    <t>0 to 255 index</t>
  </si>
  <si>
    <t>Hillshade index at 9am</t>
  </si>
  <si>
    <t>Hillshade index at noon</t>
  </si>
  <si>
    <t>Hillshade index at 3pm</t>
  </si>
  <si>
    <t>Horz Dist to nearest wildfire ignition points</t>
  </si>
  <si>
    <t>1 to 7</t>
  </si>
  <si>
    <t>Forest Cover Type designation</t>
  </si>
  <si>
    <t>Horz Dist to nearest surface water features</t>
  </si>
  <si>
    <t>Horizontal_Distance_To_Hydrology</t>
  </si>
  <si>
    <t>Vertical_Distance_To_Hydrology</t>
  </si>
  <si>
    <t>Vert Dist to nearest surface water features</t>
  </si>
  <si>
    <t xml:space="preserve">0 (absence) or 1 (presence) </t>
  </si>
  <si>
    <t>Wilderness area designation</t>
  </si>
  <si>
    <t>0 (absence) or 1 (presence)</t>
  </si>
  <si>
    <t>Soil Type designation</t>
  </si>
  <si>
    <t>Hillshade_Noon</t>
  </si>
  <si>
    <t>Horizontal_Distance_To_Roadways</t>
  </si>
  <si>
    <t>Wilderness_Area (4 binary columns)</t>
  </si>
  <si>
    <t>qualitative</t>
  </si>
  <si>
    <t>Soil_Type (40 binary columns)</t>
  </si>
  <si>
    <t>Cover_Type (7 types)</t>
  </si>
  <si>
    <t>integer</t>
  </si>
  <si>
    <t>Hillshade_3pm</t>
  </si>
  <si>
    <t>Horizontal_Distance_To_Fire_Points</t>
  </si>
  <si>
    <t>1 -- Rawah Wilderness Area</t>
  </si>
  <si>
    <t>2 -- Neota Wilderness Area</t>
  </si>
  <si>
    <t>3 -- Comanche Peak Wilderness Area</t>
  </si>
  <si>
    <t>4 -- Cache la Poudre Wilderness Area</t>
  </si>
  <si>
    <t>Cathedral family - Rock outcrop complex, extremely stony.</t>
  </si>
  <si>
    <t>Vanet - Ratake families complex, very stony.</t>
  </si>
  <si>
    <t>Haploborolis - Rock outcrop complex, rubbly.</t>
  </si>
  <si>
    <t>Ratake family - Rock outcrop complex, rubbly.</t>
  </si>
  <si>
    <t>Vanet family - Rock outcrop complex complex, rubbly.</t>
  </si>
  <si>
    <t>Vanet - Wetmore families - Rock outcrop complex, stony.</t>
  </si>
  <si>
    <t>Gothic family.</t>
  </si>
  <si>
    <t>Supervisor - Limber families complex.</t>
  </si>
  <si>
    <t>Troutville family, very stony.</t>
  </si>
  <si>
    <t>Bullwark - Catamount families - Rock outcrop complex, rubbly.</t>
  </si>
  <si>
    <t>Bullwark - Catamount families - Rock land complex, rubbly.</t>
  </si>
  <si>
    <t>Legault family - Rock land complex, stony.</t>
  </si>
  <si>
    <t>Catamount family - Rock land - Bullwark family complex, rubbly.</t>
  </si>
  <si>
    <t>Pachic Argiborolis - Aquolis complex.</t>
  </si>
  <si>
    <t>unspecified in the USFS Soil and ELU Survey.</t>
  </si>
  <si>
    <t>Cryaquolis - Cryoborolis complex.</t>
  </si>
  <si>
    <t>Gateview family - Cryaquolis complex.</t>
  </si>
  <si>
    <t>Rogert family, very stony.</t>
  </si>
  <si>
    <t>Typic Cryaquolis - Borohemists complex.</t>
  </si>
  <si>
    <t>Typic Cryaquepts - Typic Cryaquolls complex.</t>
  </si>
  <si>
    <t>Typic Cryaquolls - Leighcan family, till substratum complex.</t>
  </si>
  <si>
    <t>Leighcan family, till substratum, extremely bouldery.</t>
  </si>
  <si>
    <t>Leighcan family, till substratum - Typic Cryaquolls complex.</t>
  </si>
  <si>
    <t>Leighcan family, extremely stony.</t>
  </si>
  <si>
    <t>Leighcan family, warm, extremely stony.</t>
  </si>
  <si>
    <t>Granile - Catamount families complex, very stony.</t>
  </si>
  <si>
    <t>Leighcan family, warm - Rock outcrop complex, extremely stony.</t>
  </si>
  <si>
    <t>Leighcan family - Rock outcrop complex, extremely stony.</t>
  </si>
  <si>
    <t>Como - Legault families complex, extremely stony.</t>
  </si>
  <si>
    <t>Como family - Rock land - Legault family complex, extremely stony</t>
  </si>
  <si>
    <t>Leighcan - Catamount families complex, extremely stony.</t>
  </si>
  <si>
    <t>Catamount family - Rock outcrop - Leighcan family complex, extremely stony.</t>
  </si>
  <si>
    <t>Leighcan - Catamount families - Rock outcrop complex, extremely stony.</t>
  </si>
  <si>
    <t>Cryorthents - Rock land complex, extremely stony.</t>
  </si>
  <si>
    <t>Cryumbrepts - Rock outcrop - Cryaquepts complex.</t>
  </si>
  <si>
    <t>Bross family - Rock land - Cryumbrepts complex, extremely stony.</t>
  </si>
  <si>
    <t>Rock outcrop - Cryumbrepts - Cryorthents complex, extremely stony.</t>
  </si>
  <si>
    <t>Leighcan - Moran families - Cryaquolls complex, extremely stony.</t>
  </si>
  <si>
    <t>Moran family - Cryorthents - Leighcan family complex, extremely stony.</t>
  </si>
  <si>
    <t>Moran family - Cryorthents - Rock land complex, extremely stony.</t>
  </si>
  <si>
    <t>Study Code</t>
  </si>
  <si>
    <t>USFS ELU Code</t>
  </si>
  <si>
    <t xml:space="preserve">1.  lower montane dry       </t>
  </si>
  <si>
    <t>1.  alluvium</t>
  </si>
  <si>
    <t>2.  lower montane</t>
  </si>
  <si>
    <t>2.  glacial</t>
  </si>
  <si>
    <t>3.  montane dry</t>
  </si>
  <si>
    <t>3.  shale</t>
  </si>
  <si>
    <t>4.  montane</t>
  </si>
  <si>
    <t>4.  sandstone</t>
  </si>
  <si>
    <t>5.  montane dry and montane</t>
  </si>
  <si>
    <t>5.  mixed sedimentary</t>
  </si>
  <si>
    <t>6.  montane and subalpine</t>
  </si>
  <si>
    <t>6.  unspecified in the USFS ELU Survey</t>
  </si>
  <si>
    <t>7.  subalpine</t>
  </si>
  <si>
    <t>7.  igneous and metamorphic</t>
  </si>
  <si>
    <t>8.  alpine</t>
  </si>
  <si>
    <t>8.  volcanic</t>
  </si>
  <si>
    <t>Second digit:  geologic zones</t>
  </si>
  <si>
    <t>Note:   First digit:  climatic zone</t>
  </si>
  <si>
    <t>The third and fourth ELU digits are unique to the mapping unit</t>
  </si>
  <si>
    <t>and have no special meaning to the climatic or geologic zones.</t>
  </si>
  <si>
    <t>1 -- Spruce/Fir</t>
  </si>
  <si>
    <t>2 -- Lodgepole Pine</t>
  </si>
  <si>
    <t>3 -- Ponderosa Pine</t>
  </si>
  <si>
    <t>4 -- Cottonwood/Willow</t>
  </si>
  <si>
    <t>5 -- Aspen</t>
  </si>
  <si>
    <t>6 -- Douglas-fir</t>
  </si>
  <si>
    <t>7 -- Krummholz</t>
  </si>
  <si>
    <t>Wilderness Areas</t>
  </si>
  <si>
    <t>Forest Cover Type Classes</t>
  </si>
  <si>
    <t>Min.</t>
  </si>
  <si>
    <t>1st</t>
  </si>
  <si>
    <t>Median</t>
  </si>
  <si>
    <t>Mean</t>
  </si>
  <si>
    <t>3rd</t>
  </si>
  <si>
    <t>Max.</t>
  </si>
  <si>
    <t>Elevation</t>
  </si>
  <si>
    <t>Aspect</t>
  </si>
  <si>
    <t>Predictor</t>
  </si>
  <si>
    <t>N</t>
  </si>
  <si>
    <t>mean</t>
  </si>
  <si>
    <t>var</t>
  </si>
  <si>
    <t>sd</t>
  </si>
  <si>
    <t>min</t>
  </si>
  <si>
    <t>max</t>
  </si>
  <si>
    <t>Statistic</t>
  </si>
  <si>
    <t>median</t>
  </si>
  <si>
    <t>%</t>
  </si>
  <si>
    <t>Forest Cover Type Classes Overall</t>
  </si>
  <si>
    <t>Wilderness Area</t>
  </si>
  <si>
    <t>4 -- Cache la Poudre</t>
  </si>
  <si>
    <t>3 -- Comanche Peak</t>
  </si>
  <si>
    <t>2 -- Neota</t>
  </si>
  <si>
    <t>1 -- Rawah</t>
  </si>
  <si>
    <t>Total</t>
  </si>
  <si>
    <t>Type of random forest</t>
  </si>
  <si>
    <t xml:space="preserve"> classification</t>
  </si>
  <si>
    <t>Number of trees</t>
  </si>
  <si>
    <t>No. of variables tried at each split</t>
  </si>
  <si>
    <t>OOB estimate of  error rate</t>
  </si>
  <si>
    <t>Results</t>
  </si>
  <si>
    <t>Value</t>
  </si>
  <si>
    <t>Classification tree: tree(formula = Cover_Type ~ ., data = Covtype_w_Header)</t>
  </si>
  <si>
    <t>Variables actually used in tree construction:</t>
  </si>
  <si>
    <t>Number of terminal nodes</t>
  </si>
  <si>
    <t xml:space="preserve">  7</t>
  </si>
  <si>
    <t>Residual mean deviance</t>
  </si>
  <si>
    <t xml:space="preserve">  1.526 = 76280 / 49990</t>
  </si>
  <si>
    <t>Misclassification error rate</t>
  </si>
  <si>
    <t xml:space="preserve"> 0.3285 = 16426 / 50000</t>
  </si>
  <si>
    <t>Elevation,  Wilderness_Area_1</t>
  </si>
  <si>
    <t>Summary</t>
  </si>
  <si>
    <t>Random Forest Classification Model: randomForest(formula = Cover_Type ~ ., data = train, importance = TRUE, keep.forest = TRUE)</t>
  </si>
  <si>
    <t>Component Name</t>
  </si>
  <si>
    <t>Eigenvalue</t>
  </si>
  <si>
    <t>Standard Deviation</t>
  </si>
  <si>
    <t>Proportion of Variance</t>
  </si>
  <si>
    <t>Cumulative Proportion</t>
  </si>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</sst>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9" formatCode="#,##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Lucida Console"/>
      <family val="3"/>
    </font>
    <font>
      <sz val="10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Lucida Console"/>
      <family val="3"/>
    </font>
    <font>
      <sz val="10"/>
      <color theme="0"/>
      <name val="Lucida Console"/>
      <family val="3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0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95B3D7"/>
      </left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2" xfId="0" applyFont="1" applyBorder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/>
    </xf>
    <xf numFmtId="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quotePrefix="1" applyFont="1"/>
    <xf numFmtId="3" fontId="3" fillId="2" borderId="3" xfId="0" applyNumberFormat="1" applyFont="1" applyFill="1" applyBorder="1" applyAlignment="1">
      <alignment horizontal="right" vertical="center" wrapText="1"/>
    </xf>
    <xf numFmtId="3" fontId="3" fillId="0" borderId="3" xfId="0" applyNumberFormat="1" applyFont="1" applyBorder="1" applyAlignment="1">
      <alignment horizontal="right" vertical="center" wrapText="1"/>
    </xf>
    <xf numFmtId="0" fontId="0" fillId="4" borderId="4" xfId="0" applyFont="1" applyFill="1" applyBorder="1"/>
    <xf numFmtId="0" fontId="0" fillId="0" borderId="4" xfId="0" applyFont="1" applyBorder="1"/>
    <xf numFmtId="0" fontId="5" fillId="0" borderId="0" xfId="0" applyFont="1" applyAlignment="1">
      <alignment vertical="center"/>
    </xf>
    <xf numFmtId="9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9" fontId="6" fillId="0" borderId="0" xfId="0" applyNumberFormat="1" applyFont="1" applyAlignment="1">
      <alignment horizontal="right" vertical="center"/>
    </xf>
    <xf numFmtId="164" fontId="0" fillId="0" borderId="0" xfId="0" applyNumberFormat="1"/>
    <xf numFmtId="0" fontId="4" fillId="3" borderId="5" xfId="0" applyFont="1" applyFill="1" applyBorder="1" applyAlignment="1">
      <alignment horizontal="center"/>
    </xf>
    <xf numFmtId="0" fontId="0" fillId="5" borderId="6" xfId="0" applyFont="1" applyFill="1" applyBorder="1"/>
    <xf numFmtId="0" fontId="0" fillId="6" borderId="6" xfId="0" applyFont="1" applyFill="1" applyBorder="1"/>
    <xf numFmtId="3" fontId="0" fillId="0" borderId="0" xfId="0" applyNumberFormat="1"/>
    <xf numFmtId="3" fontId="5" fillId="0" borderId="0" xfId="0" applyNumberFormat="1" applyFont="1" applyAlignment="1">
      <alignment vertical="center"/>
    </xf>
    <xf numFmtId="0" fontId="0" fillId="7" borderId="4" xfId="0" applyFont="1" applyFill="1" applyBorder="1"/>
    <xf numFmtId="10" fontId="0" fillId="0" borderId="0" xfId="0" applyNumberFormat="1"/>
    <xf numFmtId="0" fontId="7" fillId="0" borderId="0" xfId="0" applyFont="1"/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169" fontId="0" fillId="0" borderId="0" xfId="0" applyNumberFormat="1"/>
  </cellXfs>
  <cellStyles count="1">
    <cellStyle name="Normal" xfId="0" builtinId="0"/>
  </cellStyles>
  <dxfs count="56">
    <dxf>
      <numFmt numFmtId="169" formatCode="#,##0.000"/>
    </dxf>
    <dxf>
      <numFmt numFmtId="169" formatCode="#,##0.000"/>
    </dxf>
    <dxf>
      <numFmt numFmtId="169" formatCode="#,##0.000"/>
    </dxf>
    <dxf>
      <numFmt numFmtId="169" formatCode="#,##0.000"/>
    </dxf>
    <dxf>
      <alignment horizontal="center" vertical="bottom" textRotation="0" wrapText="0" indent="0" justifyLastLine="0" shrinkToFit="0" readingOrder="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Lucida Console"/>
        <scheme val="none"/>
      </font>
      <numFmt numFmtId="13" formatCode="0%"/>
      <alignment horizontal="right" vertical="center" textRotation="0" wrapText="0" indent="0" justifyLastLine="0" shrinkToFit="0" readingOrder="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Lucida Console"/>
        <scheme val="none"/>
      </font>
      <numFmt numFmtId="13" formatCode="0%"/>
      <alignment horizontal="right" vertical="center" textRotation="0" wrapText="0" indent="0" justifyLastLine="0" shrinkToFit="0" readingOrder="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Lucida Console"/>
        <scheme val="none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ill>
        <patternFill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64" formatCode="0.0%"/>
      <fill>
        <patternFill patternType="solid">
          <fgColor indexed="64"/>
          <bgColor rgb="FFDCE6F1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95B3D7"/>
        </left>
        <right style="medium">
          <color rgb="FF95B3D7"/>
        </right>
        <top style="medium">
          <color rgb="FF95B3D7"/>
        </top>
        <bottom style="medium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3" formatCode="#,##0"/>
      <fill>
        <patternFill patternType="solid">
          <fgColor indexed="64"/>
          <bgColor rgb="FFDCE6F1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95B3D7"/>
        </left>
        <right style="medium">
          <color rgb="FF95B3D7"/>
        </right>
        <top style="medium">
          <color rgb="FF95B3D7"/>
        </top>
        <bottom style="medium">
          <color rgb="FF95B3D7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164" formatCode="0.0%"/>
      <fill>
        <patternFill patternType="solid">
          <fgColor indexed="64"/>
          <bgColor rgb="FFDCE6F1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95B3D7"/>
        </left>
        <right style="medium">
          <color rgb="FF95B3D7"/>
        </right>
        <top style="medium">
          <color rgb="FF95B3D7"/>
        </top>
        <bottom style="medium">
          <color rgb="FF95B3D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minor"/>
      </font>
      <numFmt numFmtId="3" formatCode="#,##0"/>
      <fill>
        <patternFill patternType="solid">
          <fgColor indexed="64"/>
          <bgColor rgb="FFDCE6F1"/>
        </patternFill>
      </fill>
      <alignment horizontal="right" vertical="center" textRotation="0" wrapText="1" indent="0" justifyLastLine="0" shrinkToFit="0" readingOrder="0"/>
      <border diagonalUp="0" diagonalDown="0">
        <left style="medium">
          <color rgb="FF95B3D7"/>
        </left>
        <right style="medium">
          <color rgb="FF95B3D7"/>
        </right>
        <top style="medium">
          <color rgb="FF95B3D7"/>
        </top>
        <bottom style="medium">
          <color rgb="FF95B3D7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theme="6" tint="0.79995117038483843"/>
          <bgColor theme="6" tint="0.39994506668294322"/>
        </patternFill>
      </fill>
    </dxf>
    <dxf>
      <fill>
        <patternFill patternType="solid">
          <fgColor theme="6" tint="0.79989013336588644"/>
          <bgColor theme="6" tint="0.3999450666829432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 tint="-0.499984740745262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>
      <tableStyleElement type="wholeTable" dxfId="55"/>
      <tableStyleElement type="headerRow" dxfId="54"/>
      <tableStyleElement type="totalRow" dxfId="53"/>
      <tableStyleElement type="firstColumn" dxfId="52"/>
      <tableStyleElement type="lastColumn" dxfId="51"/>
      <tableStyleElement type="firstRowStripe" dxfId="50"/>
      <tableStyleElement type="firstColumnStripe" dxfId="4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3" name="Table3" displayName="Table3" ref="A1:D14" totalsRowShown="0">
  <tableColumns count="4">
    <tableColumn id="1" name="Name     "/>
    <tableColumn id="2" name="Data Type"/>
    <tableColumn id="3" name="Measurement"/>
    <tableColumn id="4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6:A20" totalsRowShown="0" headerRowDxfId="48">
  <tableColumns count="1">
    <tableColumn id="1" name="Wilderness Area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22:C29" totalsRowShown="0" headerRowDxfId="47">
  <tableColumns count="3">
    <tableColumn id="1" name="Forest Cover Type Classes Overall"/>
    <tableColumn id="2" name="N" dataDxfId="46"/>
    <tableColumn id="4" name="%" dataDxfId="45">
      <calculatedColumnFormula>Table5[[#This Row],[N]]/SUM(Table5[N])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9" name="Table510" displayName="Table510" ref="A32:D39" totalsRowShown="0" headerRowDxfId="44">
  <tableColumns count="4">
    <tableColumn id="1" name="Forest Cover Type Classes Overall"/>
    <tableColumn id="13" name="Wilderness Area"/>
    <tableColumn id="2" name="N" dataDxfId="43"/>
    <tableColumn id="4" name="%" dataDxfId="42">
      <calculatedColumnFormula>Table510[[#This Row],[N]]/SUM(Table510[N])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0" name="Table10" displayName="Table10" ref="A43:E51" totalsRowShown="0" headerRowDxfId="41" headerRowBorderDxfId="40" tableBorderDxfId="39">
  <sortState ref="A44:E50">
    <sortCondition ref="A43:A50"/>
  </sortState>
  <tableColumns count="5">
    <tableColumn id="1" name="Forest Cover Type Classes" dataDxfId="38"/>
    <tableColumn id="2" name="1 -- Rawah" dataDxfId="37"/>
    <tableColumn id="3" name="2 -- Neota" dataDxfId="36"/>
    <tableColumn id="4" name="3 -- Comanche Peak" dataDxfId="35"/>
    <tableColumn id="5" name="4 -- Cache la Poudre" dataDxfId="3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" name="Table1" displayName="Table1" ref="A1:C41" totalsRowShown="0" headerRowDxfId="33">
  <tableColumns count="3">
    <tableColumn id="1" name="Study Code" dataDxfId="32"/>
    <tableColumn id="2" name="USFS ELU Code" dataDxfId="31"/>
    <tableColumn id="3" name="Descrip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" name="Table2" displayName="Table2" ref="E1:F9" totalsRowShown="0">
  <tableColumns count="2">
    <tableColumn id="1" name="Note:   First digit:  climatic zone"/>
    <tableColumn id="2" name="Second digit:  geologic z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7" displayName="Table7" ref="A1:G11" totalsRowShown="0" headerRowDxfId="30">
  <tableColumns count="7">
    <tableColumn id="1" name="Predictor" dataDxfId="29"/>
    <tableColumn id="2" name="Min." dataDxfId="28"/>
    <tableColumn id="3" name="1st" dataDxfId="27"/>
    <tableColumn id="4" name="Median" dataDxfId="26"/>
    <tableColumn id="5" name="Mean" dataDxfId="25"/>
    <tableColumn id="6" name="3rd" dataDxfId="24"/>
    <tableColumn id="7" name="Max." dataDxfId="2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8" name="Table69" displayName="Table69" ref="A14:I24" totalsRowShown="0" headerRowDxfId="22">
  <tableColumns count="9">
    <tableColumn id="1" name="Predictor"/>
    <tableColumn id="2" name="var" dataDxfId="21"/>
    <tableColumn id="3" name="sd" dataDxfId="20"/>
    <tableColumn id="4" name="min" dataDxfId="19"/>
    <tableColumn id="5" name="1st" dataDxfId="18"/>
    <tableColumn id="6" name="median" dataDxfId="17"/>
    <tableColumn id="7" name="mean" dataDxfId="16"/>
    <tableColumn id="8" name="3rd" dataDxfId="15"/>
    <tableColumn id="9" name="max" dataDxfId="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6" name="Table6" displayName="Table6" ref="A14:I24" totalsRowShown="0" headerRowDxfId="13">
  <tableColumns count="9">
    <tableColumn id="1" name="Predictor"/>
    <tableColumn id="2" name="var" dataDxfId="12"/>
    <tableColumn id="3" name="sd" dataDxfId="11"/>
    <tableColumn id="4" name="min" dataDxfId="10"/>
    <tableColumn id="5" name="1st" dataDxfId="9"/>
    <tableColumn id="6" name="median" dataDxfId="8"/>
    <tableColumn id="7" name="mean" dataDxfId="7"/>
    <tableColumn id="8" name="3rd" dataDxfId="6"/>
    <tableColumn id="9" name="max" dataDxfId="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B28:F63" totalsRowShown="0">
  <tableColumns count="5">
    <tableColumn id="1" name="Component Name"/>
    <tableColumn id="2" name="Eigenvalue" dataDxfId="3"/>
    <tableColumn id="3" name="Standard Deviation" dataDxfId="2"/>
    <tableColumn id="4" name="Proportion of Variance" dataDxfId="1"/>
    <tableColumn id="5" name="Cumulative Proportion" dataDxfId="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B5" totalsRowShown="0" headerRowDxfId="4">
  <tableColumns count="2">
    <tableColumn id="1" name="Results"/>
    <tableColumn id="2" name="Valu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3:B17" totalsRowShown="0">
  <tableColumns count="2">
    <tableColumn id="1" name="Summary"/>
    <tableColumn id="2" name="Resul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topLeftCell="A13" zoomScale="80" zoomScaleNormal="80" workbookViewId="0">
      <selection activeCell="A51" sqref="A51:E51"/>
    </sheetView>
  </sheetViews>
  <sheetFormatPr defaultRowHeight="15" x14ac:dyDescent="0.25"/>
  <cols>
    <col min="1" max="1" width="38.140625" bestFit="1" customWidth="1"/>
    <col min="2" max="2" width="27.85546875" customWidth="1"/>
    <col min="3" max="3" width="28.7109375" bestFit="1" customWidth="1"/>
    <col min="4" max="4" width="45" bestFit="1" customWidth="1"/>
    <col min="5" max="5" width="3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24</v>
      </c>
      <c r="B5" t="s">
        <v>5</v>
      </c>
      <c r="C5" t="s">
        <v>6</v>
      </c>
      <c r="D5" t="s">
        <v>23</v>
      </c>
    </row>
    <row r="6" spans="1:4" x14ac:dyDescent="0.25">
      <c r="A6" t="s">
        <v>25</v>
      </c>
      <c r="B6" t="s">
        <v>5</v>
      </c>
      <c r="C6" t="s">
        <v>6</v>
      </c>
      <c r="D6" t="s">
        <v>26</v>
      </c>
    </row>
    <row r="7" spans="1:4" x14ac:dyDescent="0.25">
      <c r="A7" t="s">
        <v>32</v>
      </c>
      <c r="B7" t="s">
        <v>5</v>
      </c>
      <c r="C7" t="s">
        <v>6</v>
      </c>
      <c r="D7" t="s">
        <v>14</v>
      </c>
    </row>
    <row r="8" spans="1:4" x14ac:dyDescent="0.25">
      <c r="A8" t="s">
        <v>15</v>
      </c>
      <c r="B8" t="s">
        <v>5</v>
      </c>
      <c r="C8" t="s">
        <v>16</v>
      </c>
      <c r="D8" t="s">
        <v>17</v>
      </c>
    </row>
    <row r="9" spans="1:4" x14ac:dyDescent="0.25">
      <c r="A9" t="s">
        <v>31</v>
      </c>
      <c r="B9" t="s">
        <v>5</v>
      </c>
      <c r="C9" t="s">
        <v>16</v>
      </c>
      <c r="D9" t="s">
        <v>18</v>
      </c>
    </row>
    <row r="10" spans="1:4" x14ac:dyDescent="0.25">
      <c r="A10" t="s">
        <v>38</v>
      </c>
      <c r="B10" t="s">
        <v>5</v>
      </c>
      <c r="C10" t="s">
        <v>16</v>
      </c>
      <c r="D10" t="s">
        <v>19</v>
      </c>
    </row>
    <row r="11" spans="1:4" x14ac:dyDescent="0.25">
      <c r="A11" t="s">
        <v>39</v>
      </c>
      <c r="B11" t="s">
        <v>5</v>
      </c>
      <c r="C11" t="s">
        <v>6</v>
      </c>
      <c r="D11" t="s">
        <v>20</v>
      </c>
    </row>
    <row r="12" spans="1:4" x14ac:dyDescent="0.25">
      <c r="A12" t="s">
        <v>33</v>
      </c>
      <c r="B12" t="s">
        <v>34</v>
      </c>
      <c r="C12" t="s">
        <v>27</v>
      </c>
      <c r="D12" t="s">
        <v>28</v>
      </c>
    </row>
    <row r="13" spans="1:4" x14ac:dyDescent="0.25">
      <c r="A13" t="s">
        <v>35</v>
      </c>
      <c r="B13" t="s">
        <v>34</v>
      </c>
      <c r="C13" t="s">
        <v>29</v>
      </c>
      <c r="D13" t="s">
        <v>30</v>
      </c>
    </row>
    <row r="14" spans="1:4" x14ac:dyDescent="0.25">
      <c r="A14" t="s">
        <v>36</v>
      </c>
      <c r="B14" t="s">
        <v>37</v>
      </c>
      <c r="C14" t="s">
        <v>21</v>
      </c>
      <c r="D14" t="s">
        <v>22</v>
      </c>
    </row>
    <row r="16" spans="1:4" x14ac:dyDescent="0.25">
      <c r="A16" s="2" t="s">
        <v>113</v>
      </c>
    </row>
    <row r="17" spans="1:4" x14ac:dyDescent="0.25">
      <c r="A17" t="s">
        <v>40</v>
      </c>
    </row>
    <row r="18" spans="1:4" x14ac:dyDescent="0.25">
      <c r="A18" t="s">
        <v>41</v>
      </c>
    </row>
    <row r="19" spans="1:4" x14ac:dyDescent="0.25">
      <c r="A19" t="s">
        <v>42</v>
      </c>
    </row>
    <row r="20" spans="1:4" x14ac:dyDescent="0.25">
      <c r="A20" t="s">
        <v>43</v>
      </c>
    </row>
    <row r="22" spans="1:4" ht="15.75" thickBot="1" x14ac:dyDescent="0.3">
      <c r="A22" s="2" t="s">
        <v>133</v>
      </c>
      <c r="B22" s="2" t="s">
        <v>124</v>
      </c>
      <c r="C22" s="2" t="s">
        <v>132</v>
      </c>
    </row>
    <row r="23" spans="1:4" ht="15.75" thickBot="1" x14ac:dyDescent="0.3">
      <c r="A23" t="s">
        <v>106</v>
      </c>
      <c r="B23" s="9">
        <v>211840</v>
      </c>
      <c r="C23" s="18">
        <f>Table5[[#This Row],[N]]/SUM(Table5[N])</f>
        <v>0.3646058336244925</v>
      </c>
    </row>
    <row r="24" spans="1:4" ht="15.75" thickBot="1" x14ac:dyDescent="0.3">
      <c r="A24" t="s">
        <v>107</v>
      </c>
      <c r="B24" s="10">
        <v>283301</v>
      </c>
      <c r="C24" s="18">
        <f>Table5[[#This Row],[N]]/SUM(Table5[N])</f>
        <v>0.4876000626494163</v>
      </c>
    </row>
    <row r="25" spans="1:4" ht="15.75" thickBot="1" x14ac:dyDescent="0.3">
      <c r="A25" t="s">
        <v>108</v>
      </c>
      <c r="B25" s="9">
        <v>35754</v>
      </c>
      <c r="C25" s="18">
        <f>Table5[[#This Row],[N]]/SUM(Table5[N])</f>
        <v>6.1537561250991808E-2</v>
      </c>
    </row>
    <row r="26" spans="1:4" ht="15.75" thickBot="1" x14ac:dyDescent="0.3">
      <c r="A26" t="s">
        <v>109</v>
      </c>
      <c r="B26" s="10">
        <v>2747</v>
      </c>
      <c r="C26" s="18">
        <f>Table5[[#This Row],[N]]/SUM(Table5[N])</f>
        <v>4.7279655634747016E-3</v>
      </c>
    </row>
    <row r="27" spans="1:4" ht="15.75" thickBot="1" x14ac:dyDescent="0.3">
      <c r="A27" t="s">
        <v>110</v>
      </c>
      <c r="B27" s="9">
        <v>9492</v>
      </c>
      <c r="C27" s="18">
        <f>Table5[[#This Row],[N]]/SUM(Table5[N])</f>
        <v>1.6337040090463002E-2</v>
      </c>
    </row>
    <row r="28" spans="1:4" ht="15.75" thickBot="1" x14ac:dyDescent="0.3">
      <c r="A28" t="s">
        <v>111</v>
      </c>
      <c r="B28" s="10">
        <v>17367</v>
      </c>
      <c r="C28" s="18">
        <f>Table5[[#This Row],[N]]/SUM(Table5[N])</f>
        <v>2.9891000342506423E-2</v>
      </c>
    </row>
    <row r="29" spans="1:4" ht="15.75" thickBot="1" x14ac:dyDescent="0.3">
      <c r="A29" t="s">
        <v>112</v>
      </c>
      <c r="B29" s="9">
        <v>20510</v>
      </c>
      <c r="C29" s="18">
        <f>Table5[[#This Row],[N]]/SUM(Table5[N])</f>
        <v>3.530053647865531E-2</v>
      </c>
    </row>
    <row r="32" spans="1:4" ht="15.75" thickBot="1" x14ac:dyDescent="0.3">
      <c r="A32" s="2" t="s">
        <v>133</v>
      </c>
      <c r="B32" s="2" t="s">
        <v>134</v>
      </c>
      <c r="C32" s="2" t="s">
        <v>124</v>
      </c>
      <c r="D32" s="2" t="s">
        <v>132</v>
      </c>
    </row>
    <row r="33" spans="1:5" ht="15.75" thickBot="1" x14ac:dyDescent="0.3">
      <c r="A33" t="s">
        <v>106</v>
      </c>
      <c r="C33" s="9">
        <v>211840</v>
      </c>
      <c r="D33" s="18">
        <f>Table510[[#This Row],[N]]/SUM(Table510[N])</f>
        <v>0.3646058336244925</v>
      </c>
    </row>
    <row r="34" spans="1:5" ht="15.75" thickBot="1" x14ac:dyDescent="0.3">
      <c r="A34" t="s">
        <v>107</v>
      </c>
      <c r="C34" s="10">
        <v>283301</v>
      </c>
      <c r="D34" s="18">
        <f>Table510[[#This Row],[N]]/SUM(Table510[N])</f>
        <v>0.4876000626494163</v>
      </c>
    </row>
    <row r="35" spans="1:5" ht="15.75" thickBot="1" x14ac:dyDescent="0.3">
      <c r="A35" t="s">
        <v>108</v>
      </c>
      <c r="C35" s="9">
        <v>35754</v>
      </c>
      <c r="D35" s="18">
        <f>Table510[[#This Row],[N]]/SUM(Table510[N])</f>
        <v>6.1537561250991808E-2</v>
      </c>
    </row>
    <row r="36" spans="1:5" ht="15.75" thickBot="1" x14ac:dyDescent="0.3">
      <c r="A36" t="s">
        <v>109</v>
      </c>
      <c r="C36" s="10">
        <v>2747</v>
      </c>
      <c r="D36" s="18">
        <f>Table510[[#This Row],[N]]/SUM(Table510[N])</f>
        <v>4.7279655634747016E-3</v>
      </c>
    </row>
    <row r="37" spans="1:5" ht="15.75" thickBot="1" x14ac:dyDescent="0.3">
      <c r="A37" t="s">
        <v>110</v>
      </c>
      <c r="C37" s="9">
        <v>9492</v>
      </c>
      <c r="D37" s="18">
        <f>Table510[[#This Row],[N]]/SUM(Table510[N])</f>
        <v>1.6337040090463002E-2</v>
      </c>
    </row>
    <row r="38" spans="1:5" ht="15.75" thickBot="1" x14ac:dyDescent="0.3">
      <c r="A38" t="s">
        <v>111</v>
      </c>
      <c r="C38" s="10">
        <v>17367</v>
      </c>
      <c r="D38" s="18">
        <f>Table510[[#This Row],[N]]/SUM(Table510[N])</f>
        <v>2.9891000342506423E-2</v>
      </c>
    </row>
    <row r="39" spans="1:5" ht="15.75" thickBot="1" x14ac:dyDescent="0.3">
      <c r="A39" t="s">
        <v>112</v>
      </c>
      <c r="C39" s="9">
        <v>20510</v>
      </c>
      <c r="D39" s="18">
        <f>Table510[[#This Row],[N]]/SUM(Table510[N])</f>
        <v>3.530053647865531E-2</v>
      </c>
    </row>
    <row r="42" spans="1:5" x14ac:dyDescent="0.25">
      <c r="A42" s="13"/>
      <c r="C42" s="13"/>
      <c r="D42" s="13"/>
    </row>
    <row r="43" spans="1:5" x14ac:dyDescent="0.25">
      <c r="A43" s="19" t="s">
        <v>114</v>
      </c>
      <c r="B43" s="20" t="s">
        <v>138</v>
      </c>
      <c r="C43" s="21" t="s">
        <v>137</v>
      </c>
      <c r="D43" s="20" t="s">
        <v>136</v>
      </c>
      <c r="E43" s="21" t="s">
        <v>135</v>
      </c>
    </row>
    <row r="44" spans="1:5" x14ac:dyDescent="0.25">
      <c r="A44" s="11" t="s">
        <v>106</v>
      </c>
      <c r="B44" s="22">
        <v>105717</v>
      </c>
      <c r="C44" s="22">
        <v>18595</v>
      </c>
      <c r="D44" s="22">
        <v>87528</v>
      </c>
      <c r="E44" s="22">
        <v>0</v>
      </c>
    </row>
    <row r="45" spans="1:5" x14ac:dyDescent="0.25">
      <c r="A45" s="12" t="s">
        <v>107</v>
      </c>
      <c r="B45" s="22">
        <v>146197</v>
      </c>
      <c r="C45" s="22">
        <v>8985</v>
      </c>
      <c r="D45" s="22">
        <v>125093</v>
      </c>
      <c r="E45" s="22">
        <v>3026</v>
      </c>
    </row>
    <row r="46" spans="1:5" x14ac:dyDescent="0.25">
      <c r="A46" s="11" t="s">
        <v>108</v>
      </c>
      <c r="B46" s="22">
        <v>0</v>
      </c>
      <c r="C46" s="22">
        <v>0</v>
      </c>
      <c r="D46" s="22">
        <v>14300</v>
      </c>
      <c r="E46" s="22">
        <v>21454</v>
      </c>
    </row>
    <row r="47" spans="1:5" x14ac:dyDescent="0.25">
      <c r="A47" s="12" t="s">
        <v>109</v>
      </c>
      <c r="B47" s="22">
        <v>0</v>
      </c>
      <c r="C47" s="22">
        <v>0</v>
      </c>
      <c r="D47" s="22">
        <v>0</v>
      </c>
      <c r="E47" s="22">
        <v>2747</v>
      </c>
    </row>
    <row r="48" spans="1:5" x14ac:dyDescent="0.25">
      <c r="A48" s="11" t="s">
        <v>110</v>
      </c>
      <c r="B48" s="22">
        <v>3780</v>
      </c>
      <c r="C48" s="23">
        <v>0</v>
      </c>
      <c r="D48" s="23">
        <v>5712</v>
      </c>
      <c r="E48" s="23">
        <v>0</v>
      </c>
    </row>
    <row r="49" spans="1:5" x14ac:dyDescent="0.25">
      <c r="A49" s="12" t="s">
        <v>111</v>
      </c>
      <c r="B49" s="22">
        <v>0</v>
      </c>
      <c r="C49" s="22">
        <v>0</v>
      </c>
      <c r="D49" s="22">
        <v>7626</v>
      </c>
      <c r="E49" s="22">
        <v>9741</v>
      </c>
    </row>
    <row r="50" spans="1:5" x14ac:dyDescent="0.25">
      <c r="A50" s="11" t="s">
        <v>112</v>
      </c>
      <c r="B50" s="22">
        <v>5101</v>
      </c>
      <c r="C50" s="22">
        <v>2304</v>
      </c>
      <c r="D50" s="22">
        <v>13105</v>
      </c>
      <c r="E50" s="22">
        <v>0</v>
      </c>
    </row>
    <row r="51" spans="1:5" x14ac:dyDescent="0.25">
      <c r="A51" s="24" t="s">
        <v>139</v>
      </c>
      <c r="B51" s="22">
        <f>SUM(B44:B50)</f>
        <v>260795</v>
      </c>
      <c r="C51" s="22">
        <f t="shared" ref="C51:E51" si="0">SUM(C44:C50)</f>
        <v>29884</v>
      </c>
      <c r="D51" s="22">
        <f t="shared" si="0"/>
        <v>253364</v>
      </c>
      <c r="E51" s="22">
        <f t="shared" si="0"/>
        <v>36968</v>
      </c>
    </row>
  </sheetData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zoomScale="80" zoomScaleNormal="80" workbookViewId="0">
      <selection activeCell="E12" sqref="E12"/>
    </sheetView>
  </sheetViews>
  <sheetFormatPr defaultRowHeight="15" x14ac:dyDescent="0.25"/>
  <cols>
    <col min="1" max="1" width="11" bestFit="1" customWidth="1"/>
    <col min="2" max="2" width="14.85546875" bestFit="1" customWidth="1"/>
    <col min="3" max="3" width="77.42578125" customWidth="1"/>
    <col min="5" max="5" width="32.7109375" customWidth="1"/>
    <col min="6" max="6" width="38.5703125" bestFit="1" customWidth="1"/>
  </cols>
  <sheetData>
    <row r="1" spans="1:6" x14ac:dyDescent="0.25">
      <c r="A1" s="2" t="s">
        <v>84</v>
      </c>
      <c r="B1" s="2" t="s">
        <v>85</v>
      </c>
      <c r="C1" s="2" t="s">
        <v>3</v>
      </c>
      <c r="E1" t="s">
        <v>103</v>
      </c>
      <c r="F1" t="s">
        <v>102</v>
      </c>
    </row>
    <row r="2" spans="1:6" x14ac:dyDescent="0.25">
      <c r="A2" s="2">
        <v>1</v>
      </c>
      <c r="B2" s="2">
        <v>2702</v>
      </c>
      <c r="C2" t="s">
        <v>44</v>
      </c>
      <c r="E2" t="s">
        <v>86</v>
      </c>
      <c r="F2" t="s">
        <v>87</v>
      </c>
    </row>
    <row r="3" spans="1:6" x14ac:dyDescent="0.25">
      <c r="A3" s="2">
        <v>2</v>
      </c>
      <c r="B3" s="2">
        <v>2703</v>
      </c>
      <c r="C3" t="s">
        <v>45</v>
      </c>
      <c r="E3" t="s">
        <v>88</v>
      </c>
      <c r="F3" t="s">
        <v>89</v>
      </c>
    </row>
    <row r="4" spans="1:6" x14ac:dyDescent="0.25">
      <c r="A4" s="2">
        <v>3</v>
      </c>
      <c r="B4" s="2">
        <v>2704</v>
      </c>
      <c r="C4" t="s">
        <v>46</v>
      </c>
      <c r="E4" t="s">
        <v>90</v>
      </c>
      <c r="F4" t="s">
        <v>91</v>
      </c>
    </row>
    <row r="5" spans="1:6" x14ac:dyDescent="0.25">
      <c r="A5" s="2">
        <v>4</v>
      </c>
      <c r="B5" s="2">
        <v>2705</v>
      </c>
      <c r="C5" t="s">
        <v>47</v>
      </c>
      <c r="E5" t="s">
        <v>92</v>
      </c>
      <c r="F5" t="s">
        <v>93</v>
      </c>
    </row>
    <row r="6" spans="1:6" x14ac:dyDescent="0.25">
      <c r="A6" s="2">
        <v>5</v>
      </c>
      <c r="B6" s="2">
        <v>2706</v>
      </c>
      <c r="C6" t="s">
        <v>48</v>
      </c>
      <c r="E6" t="s">
        <v>94</v>
      </c>
      <c r="F6" t="s">
        <v>95</v>
      </c>
    </row>
    <row r="7" spans="1:6" x14ac:dyDescent="0.25">
      <c r="A7" s="2">
        <v>6</v>
      </c>
      <c r="B7" s="2">
        <v>2717</v>
      </c>
      <c r="C7" t="s">
        <v>49</v>
      </c>
      <c r="E7" t="s">
        <v>96</v>
      </c>
      <c r="F7" t="s">
        <v>97</v>
      </c>
    </row>
    <row r="8" spans="1:6" x14ac:dyDescent="0.25">
      <c r="A8" s="2">
        <v>7</v>
      </c>
      <c r="B8" s="2">
        <v>3501</v>
      </c>
      <c r="C8" t="s">
        <v>50</v>
      </c>
      <c r="E8" t="s">
        <v>98</v>
      </c>
      <c r="F8" t="s">
        <v>99</v>
      </c>
    </row>
    <row r="9" spans="1:6" x14ac:dyDescent="0.25">
      <c r="A9" s="2">
        <v>8</v>
      </c>
      <c r="B9" s="2">
        <v>3502</v>
      </c>
      <c r="C9" t="s">
        <v>51</v>
      </c>
      <c r="E9" t="s">
        <v>100</v>
      </c>
      <c r="F9" t="s">
        <v>101</v>
      </c>
    </row>
    <row r="10" spans="1:6" x14ac:dyDescent="0.25">
      <c r="A10" s="2">
        <v>9</v>
      </c>
      <c r="B10" s="2">
        <v>4201</v>
      </c>
      <c r="C10" t="s">
        <v>52</v>
      </c>
    </row>
    <row r="11" spans="1:6" x14ac:dyDescent="0.25">
      <c r="A11" s="2">
        <v>10</v>
      </c>
      <c r="B11" s="2">
        <v>4703</v>
      </c>
      <c r="C11" t="s">
        <v>53</v>
      </c>
      <c r="E11" s="27" t="s">
        <v>104</v>
      </c>
      <c r="F11" s="28"/>
    </row>
    <row r="12" spans="1:6" x14ac:dyDescent="0.25">
      <c r="A12" s="2">
        <v>11</v>
      </c>
      <c r="B12" s="2">
        <v>4704</v>
      </c>
      <c r="C12" t="s">
        <v>54</v>
      </c>
      <c r="E12" s="3" t="s">
        <v>105</v>
      </c>
      <c r="F12" s="1"/>
    </row>
    <row r="13" spans="1:6" x14ac:dyDescent="0.25">
      <c r="A13" s="2">
        <v>12</v>
      </c>
      <c r="B13" s="2">
        <v>4744</v>
      </c>
      <c r="C13" t="s">
        <v>55</v>
      </c>
    </row>
    <row r="14" spans="1:6" x14ac:dyDescent="0.25">
      <c r="A14" s="2">
        <v>13</v>
      </c>
      <c r="B14" s="2">
        <v>4758</v>
      </c>
      <c r="C14" t="s">
        <v>56</v>
      </c>
    </row>
    <row r="15" spans="1:6" x14ac:dyDescent="0.25">
      <c r="A15" s="2">
        <v>14</v>
      </c>
      <c r="B15" s="2">
        <v>5101</v>
      </c>
      <c r="C15" t="s">
        <v>57</v>
      </c>
    </row>
    <row r="16" spans="1:6" x14ac:dyDescent="0.25">
      <c r="A16" s="2">
        <v>15</v>
      </c>
      <c r="B16" s="2">
        <v>5151</v>
      </c>
      <c r="C16" t="s">
        <v>58</v>
      </c>
    </row>
    <row r="17" spans="1:3" x14ac:dyDescent="0.25">
      <c r="A17" s="2">
        <v>16</v>
      </c>
      <c r="B17" s="2">
        <v>6101</v>
      </c>
      <c r="C17" t="s">
        <v>59</v>
      </c>
    </row>
    <row r="18" spans="1:3" x14ac:dyDescent="0.25">
      <c r="A18" s="2">
        <v>17</v>
      </c>
      <c r="B18" s="2">
        <v>6102</v>
      </c>
      <c r="C18" t="s">
        <v>60</v>
      </c>
    </row>
    <row r="19" spans="1:3" x14ac:dyDescent="0.25">
      <c r="A19" s="2">
        <v>18</v>
      </c>
      <c r="B19" s="2">
        <v>6731</v>
      </c>
      <c r="C19" t="s">
        <v>61</v>
      </c>
    </row>
    <row r="20" spans="1:3" x14ac:dyDescent="0.25">
      <c r="A20" s="2">
        <v>19</v>
      </c>
      <c r="B20" s="2">
        <v>7101</v>
      </c>
      <c r="C20" t="s">
        <v>62</v>
      </c>
    </row>
    <row r="21" spans="1:3" x14ac:dyDescent="0.25">
      <c r="A21" s="2">
        <v>20</v>
      </c>
      <c r="B21" s="2">
        <v>7102</v>
      </c>
      <c r="C21" t="s">
        <v>63</v>
      </c>
    </row>
    <row r="22" spans="1:3" x14ac:dyDescent="0.25">
      <c r="A22" s="2">
        <v>21</v>
      </c>
      <c r="B22" s="2">
        <v>7103</v>
      </c>
      <c r="C22" t="s">
        <v>64</v>
      </c>
    </row>
    <row r="23" spans="1:3" x14ac:dyDescent="0.25">
      <c r="A23" s="2">
        <v>22</v>
      </c>
      <c r="B23" s="2">
        <v>7201</v>
      </c>
      <c r="C23" t="s">
        <v>65</v>
      </c>
    </row>
    <row r="24" spans="1:3" x14ac:dyDescent="0.25">
      <c r="A24" s="2">
        <v>23</v>
      </c>
      <c r="B24" s="2">
        <v>7202</v>
      </c>
      <c r="C24" t="s">
        <v>66</v>
      </c>
    </row>
    <row r="25" spans="1:3" x14ac:dyDescent="0.25">
      <c r="A25" s="2">
        <v>24</v>
      </c>
      <c r="B25" s="2">
        <v>7700</v>
      </c>
      <c r="C25" t="s">
        <v>67</v>
      </c>
    </row>
    <row r="26" spans="1:3" x14ac:dyDescent="0.25">
      <c r="A26" s="2">
        <v>25</v>
      </c>
      <c r="B26" s="2">
        <v>7701</v>
      </c>
      <c r="C26" t="s">
        <v>68</v>
      </c>
    </row>
    <row r="27" spans="1:3" x14ac:dyDescent="0.25">
      <c r="A27" s="2">
        <v>26</v>
      </c>
      <c r="B27" s="2">
        <v>7702</v>
      </c>
      <c r="C27" t="s">
        <v>69</v>
      </c>
    </row>
    <row r="28" spans="1:3" x14ac:dyDescent="0.25">
      <c r="A28" s="2">
        <v>27</v>
      </c>
      <c r="B28" s="2">
        <v>7709</v>
      </c>
      <c r="C28" t="s">
        <v>70</v>
      </c>
    </row>
    <row r="29" spans="1:3" x14ac:dyDescent="0.25">
      <c r="A29" s="2">
        <v>28</v>
      </c>
      <c r="B29" s="2">
        <v>7710</v>
      </c>
      <c r="C29" t="s">
        <v>71</v>
      </c>
    </row>
    <row r="30" spans="1:3" x14ac:dyDescent="0.25">
      <c r="A30" s="2">
        <v>29</v>
      </c>
      <c r="B30" s="2">
        <v>7745</v>
      </c>
      <c r="C30" t="s">
        <v>72</v>
      </c>
    </row>
    <row r="31" spans="1:3" x14ac:dyDescent="0.25">
      <c r="A31" s="2">
        <v>30</v>
      </c>
      <c r="B31" s="2">
        <v>7746</v>
      </c>
      <c r="C31" t="s">
        <v>73</v>
      </c>
    </row>
    <row r="32" spans="1:3" x14ac:dyDescent="0.25">
      <c r="A32" s="2">
        <v>31</v>
      </c>
      <c r="B32" s="2">
        <v>7755</v>
      </c>
      <c r="C32" t="s">
        <v>74</v>
      </c>
    </row>
    <row r="33" spans="1:3" x14ac:dyDescent="0.25">
      <c r="A33" s="2">
        <v>32</v>
      </c>
      <c r="B33" s="2">
        <v>7756</v>
      </c>
      <c r="C33" t="s">
        <v>75</v>
      </c>
    </row>
    <row r="34" spans="1:3" x14ac:dyDescent="0.25">
      <c r="A34" s="2">
        <v>33</v>
      </c>
      <c r="B34" s="2">
        <v>7757</v>
      </c>
      <c r="C34" t="s">
        <v>76</v>
      </c>
    </row>
    <row r="35" spans="1:3" x14ac:dyDescent="0.25">
      <c r="A35" s="2">
        <v>34</v>
      </c>
      <c r="B35" s="2">
        <v>7790</v>
      </c>
      <c r="C35" t="s">
        <v>77</v>
      </c>
    </row>
    <row r="36" spans="1:3" x14ac:dyDescent="0.25">
      <c r="A36" s="2">
        <v>35</v>
      </c>
      <c r="B36" s="2">
        <v>8703</v>
      </c>
      <c r="C36" t="s">
        <v>78</v>
      </c>
    </row>
    <row r="37" spans="1:3" x14ac:dyDescent="0.25">
      <c r="A37" s="2">
        <v>36</v>
      </c>
      <c r="B37" s="2">
        <v>8707</v>
      </c>
      <c r="C37" t="s">
        <v>79</v>
      </c>
    </row>
    <row r="38" spans="1:3" x14ac:dyDescent="0.25">
      <c r="A38" s="2">
        <v>37</v>
      </c>
      <c r="B38" s="2">
        <v>8708</v>
      </c>
      <c r="C38" t="s">
        <v>80</v>
      </c>
    </row>
    <row r="39" spans="1:3" x14ac:dyDescent="0.25">
      <c r="A39" s="2">
        <v>38</v>
      </c>
      <c r="B39" s="2">
        <v>8771</v>
      </c>
      <c r="C39" t="s">
        <v>81</v>
      </c>
    </row>
    <row r="40" spans="1:3" x14ac:dyDescent="0.25">
      <c r="A40" s="2">
        <v>39</v>
      </c>
      <c r="B40" s="2">
        <v>8772</v>
      </c>
      <c r="C40" t="s">
        <v>82</v>
      </c>
    </row>
    <row r="41" spans="1:3" x14ac:dyDescent="0.25">
      <c r="A41" s="2">
        <v>40</v>
      </c>
      <c r="B41" s="2">
        <v>8776</v>
      </c>
      <c r="C41" t="s">
        <v>83</v>
      </c>
    </row>
  </sheetData>
  <mergeCells count="1">
    <mergeCell ref="E11:F11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A26" sqref="A26"/>
    </sheetView>
  </sheetViews>
  <sheetFormatPr defaultRowHeight="15" x14ac:dyDescent="0.25"/>
  <cols>
    <col min="1" max="1" width="33.5703125" bestFit="1" customWidth="1"/>
    <col min="2" max="2" width="11.7109375" bestFit="1" customWidth="1"/>
    <col min="4" max="4" width="10.85546875" customWidth="1"/>
    <col min="10" max="10" width="9.140625" customWidth="1"/>
  </cols>
  <sheetData>
    <row r="1" spans="1:9" x14ac:dyDescent="0.25">
      <c r="A1" s="6" t="s">
        <v>123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</row>
    <row r="2" spans="1:9" x14ac:dyDescent="0.25">
      <c r="A2" s="5" t="s">
        <v>121</v>
      </c>
      <c r="B2" s="4">
        <v>1859</v>
      </c>
      <c r="C2" s="4">
        <v>2809</v>
      </c>
      <c r="D2" s="4">
        <v>2996</v>
      </c>
      <c r="E2" s="4">
        <v>2959</v>
      </c>
      <c r="F2" s="4">
        <v>3163</v>
      </c>
      <c r="G2" s="4">
        <v>3858</v>
      </c>
    </row>
    <row r="3" spans="1:9" x14ac:dyDescent="0.25">
      <c r="A3" s="8" t="s">
        <v>122</v>
      </c>
      <c r="B3" s="4">
        <v>0</v>
      </c>
      <c r="C3" s="4">
        <v>58</v>
      </c>
      <c r="D3" s="4">
        <v>127</v>
      </c>
      <c r="E3" s="4">
        <v>155.69999999999999</v>
      </c>
      <c r="F3" s="4">
        <v>260</v>
      </c>
      <c r="G3" s="4">
        <v>360</v>
      </c>
    </row>
    <row r="4" spans="1:9" x14ac:dyDescent="0.25">
      <c r="A4" s="8" t="s">
        <v>11</v>
      </c>
      <c r="B4" s="4">
        <v>0</v>
      </c>
      <c r="C4" s="4">
        <v>9</v>
      </c>
      <c r="D4" s="4">
        <v>13</v>
      </c>
      <c r="E4" s="4">
        <v>14.1</v>
      </c>
      <c r="F4" s="4">
        <v>18</v>
      </c>
      <c r="G4" s="4">
        <v>66</v>
      </c>
    </row>
    <row r="5" spans="1:9" x14ac:dyDescent="0.25">
      <c r="A5" s="8" t="s">
        <v>24</v>
      </c>
      <c r="B5" s="4">
        <v>0</v>
      </c>
      <c r="C5" s="4">
        <v>108</v>
      </c>
      <c r="D5" s="4">
        <v>218</v>
      </c>
      <c r="E5" s="4">
        <v>269.39999999999998</v>
      </c>
      <c r="F5" s="4">
        <v>384</v>
      </c>
      <c r="G5" s="4">
        <v>1397</v>
      </c>
    </row>
    <row r="6" spans="1:9" x14ac:dyDescent="0.25">
      <c r="A6" s="8" t="s">
        <v>25</v>
      </c>
      <c r="B6" s="4">
        <v>-173</v>
      </c>
      <c r="C6" s="4">
        <v>7</v>
      </c>
      <c r="D6" s="4">
        <v>30</v>
      </c>
      <c r="E6" s="4">
        <v>46.42</v>
      </c>
      <c r="F6" s="4">
        <v>69</v>
      </c>
      <c r="G6" s="4">
        <v>601</v>
      </c>
    </row>
    <row r="7" spans="1:9" x14ac:dyDescent="0.25">
      <c r="A7" s="8" t="s">
        <v>32</v>
      </c>
      <c r="B7" s="4">
        <v>0</v>
      </c>
      <c r="C7" s="4">
        <v>1106</v>
      </c>
      <c r="D7" s="4">
        <v>1997</v>
      </c>
      <c r="E7" s="4">
        <v>2350</v>
      </c>
      <c r="F7" s="4">
        <v>3328</v>
      </c>
      <c r="G7" s="4">
        <v>7117</v>
      </c>
    </row>
    <row r="8" spans="1:9" x14ac:dyDescent="0.25">
      <c r="A8" s="8" t="s">
        <v>15</v>
      </c>
      <c r="B8" s="4">
        <v>0</v>
      </c>
      <c r="C8" s="4">
        <v>198</v>
      </c>
      <c r="D8" s="4">
        <v>218</v>
      </c>
      <c r="E8" s="4">
        <v>212.1</v>
      </c>
      <c r="F8" s="4">
        <v>231</v>
      </c>
      <c r="G8" s="4">
        <v>254</v>
      </c>
    </row>
    <row r="9" spans="1:9" x14ac:dyDescent="0.25">
      <c r="A9" s="8" t="s">
        <v>31</v>
      </c>
      <c r="B9" s="4">
        <v>0</v>
      </c>
      <c r="C9" s="4">
        <v>213</v>
      </c>
      <c r="D9" s="4">
        <v>226</v>
      </c>
      <c r="E9" s="4">
        <v>223.3</v>
      </c>
      <c r="F9" s="4">
        <v>237</v>
      </c>
      <c r="G9" s="4">
        <v>254</v>
      </c>
    </row>
    <row r="10" spans="1:9" x14ac:dyDescent="0.25">
      <c r="A10" s="8" t="s">
        <v>38</v>
      </c>
      <c r="B10" s="4">
        <v>0</v>
      </c>
      <c r="C10" s="4">
        <v>119</v>
      </c>
      <c r="D10" s="4">
        <v>143</v>
      </c>
      <c r="E10" s="4">
        <v>142.5</v>
      </c>
      <c r="F10" s="4">
        <v>168</v>
      </c>
      <c r="G10" s="4">
        <v>254</v>
      </c>
    </row>
    <row r="11" spans="1:9" x14ac:dyDescent="0.25">
      <c r="A11" s="8" t="s">
        <v>39</v>
      </c>
      <c r="B11" s="4">
        <v>0</v>
      </c>
      <c r="C11" s="4">
        <v>1024</v>
      </c>
      <c r="D11" s="4">
        <v>1710</v>
      </c>
      <c r="E11" s="4">
        <v>1980</v>
      </c>
      <c r="F11" s="4">
        <v>2550</v>
      </c>
      <c r="G11" s="4">
        <v>7173</v>
      </c>
    </row>
    <row r="14" spans="1:9" x14ac:dyDescent="0.25">
      <c r="A14" s="15" t="s">
        <v>123</v>
      </c>
      <c r="B14" s="16" t="s">
        <v>126</v>
      </c>
      <c r="C14" s="16" t="s">
        <v>127</v>
      </c>
      <c r="D14" s="16" t="s">
        <v>128</v>
      </c>
      <c r="E14" s="17" t="s">
        <v>116</v>
      </c>
      <c r="F14" s="17" t="s">
        <v>131</v>
      </c>
      <c r="G14" s="16" t="s">
        <v>125</v>
      </c>
      <c r="H14" s="17" t="s">
        <v>119</v>
      </c>
      <c r="I14" s="16" t="s">
        <v>129</v>
      </c>
    </row>
    <row r="15" spans="1:9" x14ac:dyDescent="0.25">
      <c r="A15" t="s">
        <v>121</v>
      </c>
      <c r="B15" s="4">
        <v>78391.359100000001</v>
      </c>
      <c r="C15" s="4">
        <v>279.9846</v>
      </c>
      <c r="D15" s="4">
        <v>1859</v>
      </c>
      <c r="E15" s="4">
        <v>2809</v>
      </c>
      <c r="F15" s="4">
        <v>2996</v>
      </c>
      <c r="G15" s="4">
        <v>2959.3658999999998</v>
      </c>
      <c r="H15" s="4">
        <v>3163</v>
      </c>
      <c r="I15" s="4">
        <v>3858</v>
      </c>
    </row>
    <row r="16" spans="1:9" x14ac:dyDescent="0.25">
      <c r="A16" t="s">
        <v>122</v>
      </c>
      <c r="B16" s="4">
        <v>12524.6837</v>
      </c>
      <c r="C16" s="4">
        <v>111.91370000000001</v>
      </c>
      <c r="D16" s="4">
        <v>0</v>
      </c>
      <c r="E16" s="4">
        <v>58</v>
      </c>
      <c r="F16" s="4">
        <v>127</v>
      </c>
      <c r="G16" s="4">
        <v>155.65700000000001</v>
      </c>
      <c r="H16" s="4">
        <v>260</v>
      </c>
      <c r="I16" s="4">
        <v>360</v>
      </c>
    </row>
    <row r="17" spans="1:9" x14ac:dyDescent="0.25">
      <c r="A17" t="s">
        <v>11</v>
      </c>
      <c r="B17" s="4">
        <v>56.073650000000001</v>
      </c>
      <c r="C17" s="4">
        <v>7.4882340000000003</v>
      </c>
      <c r="D17" s="4">
        <v>0</v>
      </c>
      <c r="E17" s="4">
        <v>9</v>
      </c>
      <c r="F17" s="4">
        <v>13</v>
      </c>
      <c r="G17" s="4">
        <v>14.103723</v>
      </c>
      <c r="H17" s="4">
        <v>18</v>
      </c>
      <c r="I17" s="4">
        <v>66</v>
      </c>
    </row>
    <row r="18" spans="1:9" x14ac:dyDescent="0.25">
      <c r="A18" t="s">
        <v>24</v>
      </c>
      <c r="B18" s="4">
        <v>45177.306100000002</v>
      </c>
      <c r="C18" s="4">
        <v>212.54949999999999</v>
      </c>
      <c r="D18" s="4">
        <v>0</v>
      </c>
      <c r="E18" s="4">
        <v>108</v>
      </c>
      <c r="F18" s="4">
        <v>218</v>
      </c>
      <c r="G18" s="4">
        <v>269.4282</v>
      </c>
      <c r="H18" s="4">
        <v>384</v>
      </c>
      <c r="I18" s="4">
        <v>1397</v>
      </c>
    </row>
    <row r="19" spans="1:9" x14ac:dyDescent="0.25">
      <c r="A19" t="s">
        <v>25</v>
      </c>
      <c r="B19" s="4">
        <v>3398.33617</v>
      </c>
      <c r="C19" s="4">
        <v>58.295250000000003</v>
      </c>
      <c r="D19" s="4">
        <v>-173</v>
      </c>
      <c r="E19" s="4">
        <v>7</v>
      </c>
      <c r="F19" s="4">
        <v>30</v>
      </c>
      <c r="G19" s="4">
        <v>46.418939999999999</v>
      </c>
      <c r="H19" s="4">
        <v>69</v>
      </c>
      <c r="I19" s="4">
        <v>601</v>
      </c>
    </row>
    <row r="20" spans="1:9" x14ac:dyDescent="0.25">
      <c r="A20" t="s">
        <v>32</v>
      </c>
      <c r="B20" s="4">
        <v>2431274.1060000001</v>
      </c>
      <c r="C20" s="4">
        <v>1559.2539999999999</v>
      </c>
      <c r="D20" s="4">
        <v>0</v>
      </c>
      <c r="E20" s="4">
        <v>1106</v>
      </c>
      <c r="F20" s="4">
        <v>1997</v>
      </c>
      <c r="G20" s="4">
        <v>2350.15</v>
      </c>
      <c r="H20" s="4">
        <v>3328</v>
      </c>
      <c r="I20" s="4">
        <v>7117</v>
      </c>
    </row>
    <row r="21" spans="1:9" x14ac:dyDescent="0.25">
      <c r="A21" t="s">
        <v>15</v>
      </c>
      <c r="B21" s="4">
        <v>716.62805000000003</v>
      </c>
      <c r="C21" s="4">
        <v>26.769909999999999</v>
      </c>
      <c r="D21" s="4">
        <v>0</v>
      </c>
      <c r="E21" s="4">
        <v>198</v>
      </c>
      <c r="F21" s="4">
        <v>218</v>
      </c>
      <c r="G21" s="4">
        <v>212.14603</v>
      </c>
      <c r="H21" s="4">
        <v>231</v>
      </c>
      <c r="I21" s="4">
        <v>254</v>
      </c>
    </row>
    <row r="22" spans="1:9" x14ac:dyDescent="0.25">
      <c r="A22" t="s">
        <v>31</v>
      </c>
      <c r="B22" s="4">
        <v>390.80193000000003</v>
      </c>
      <c r="C22" s="4">
        <v>19.768709999999999</v>
      </c>
      <c r="D22" s="4">
        <v>0</v>
      </c>
      <c r="E22" s="4">
        <v>213</v>
      </c>
      <c r="F22" s="4">
        <v>226</v>
      </c>
      <c r="G22" s="4">
        <v>223.31870000000001</v>
      </c>
      <c r="H22" s="4">
        <v>237</v>
      </c>
      <c r="I22" s="4">
        <v>254</v>
      </c>
    </row>
    <row r="23" spans="1:9" x14ac:dyDescent="0.25">
      <c r="A23" t="s">
        <v>38</v>
      </c>
      <c r="B23" s="4">
        <v>1464.9420600000001</v>
      </c>
      <c r="C23" s="4">
        <v>38.274560000000001</v>
      </c>
      <c r="D23" s="4">
        <v>0</v>
      </c>
      <c r="E23" s="4">
        <v>119</v>
      </c>
      <c r="F23" s="4">
        <v>143</v>
      </c>
      <c r="G23" s="4">
        <v>142.52825000000001</v>
      </c>
      <c r="H23" s="4">
        <v>168</v>
      </c>
      <c r="I23" s="4">
        <v>254</v>
      </c>
    </row>
    <row r="24" spans="1:9" x14ac:dyDescent="0.25">
      <c r="A24" t="s">
        <v>39</v>
      </c>
      <c r="B24" s="4">
        <v>1753464.1669999999</v>
      </c>
      <c r="C24" s="4">
        <v>1324.184</v>
      </c>
      <c r="D24" s="4">
        <v>0</v>
      </c>
      <c r="E24" s="4">
        <v>1024</v>
      </c>
      <c r="F24" s="4">
        <v>1710</v>
      </c>
      <c r="G24" s="4">
        <v>1980.2840000000001</v>
      </c>
      <c r="H24" s="4">
        <v>2550</v>
      </c>
      <c r="I24" s="4">
        <v>7173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workbookViewId="0">
      <selection activeCell="B28" sqref="B28:F63"/>
    </sheetView>
  </sheetViews>
  <sheetFormatPr defaultRowHeight="15" x14ac:dyDescent="0.25"/>
  <cols>
    <col min="1" max="1" width="33.5703125" bestFit="1" customWidth="1"/>
    <col min="2" max="2" width="19.28515625" customWidth="1"/>
    <col min="3" max="3" width="12.85546875" customWidth="1"/>
    <col min="4" max="4" width="20" customWidth="1"/>
    <col min="5" max="5" width="23.140625" customWidth="1"/>
    <col min="6" max="6" width="23.28515625" customWidth="1"/>
    <col min="7" max="7" width="11.7109375" bestFit="1" customWidth="1"/>
    <col min="8" max="10" width="9.28515625" bestFit="1" customWidth="1"/>
    <col min="11" max="11" width="11.7109375" bestFit="1" customWidth="1"/>
  </cols>
  <sheetData>
    <row r="1" spans="1:11" x14ac:dyDescent="0.25">
      <c r="A1" s="13" t="s">
        <v>130</v>
      </c>
      <c r="B1" t="s">
        <v>121</v>
      </c>
      <c r="C1" t="s">
        <v>122</v>
      </c>
      <c r="D1" t="s">
        <v>11</v>
      </c>
      <c r="E1" t="s">
        <v>24</v>
      </c>
      <c r="F1" t="s">
        <v>25</v>
      </c>
      <c r="G1" t="s">
        <v>32</v>
      </c>
      <c r="H1" t="s">
        <v>15</v>
      </c>
      <c r="I1" t="s">
        <v>31</v>
      </c>
      <c r="J1" t="s">
        <v>38</v>
      </c>
      <c r="K1" t="s">
        <v>39</v>
      </c>
    </row>
    <row r="2" spans="1:11" x14ac:dyDescent="0.25">
      <c r="A2" s="13" t="s">
        <v>125</v>
      </c>
      <c r="B2" s="4">
        <v>2959.3658999999998</v>
      </c>
      <c r="C2" s="4">
        <v>155.65700000000001</v>
      </c>
      <c r="D2" s="4">
        <v>14.103723</v>
      </c>
      <c r="E2" s="4">
        <v>269.4282</v>
      </c>
      <c r="F2" s="4">
        <v>46.418939999999999</v>
      </c>
      <c r="G2" s="4">
        <v>2350.15</v>
      </c>
      <c r="H2" s="4">
        <v>212.14603</v>
      </c>
      <c r="I2" s="4">
        <v>223.31870000000001</v>
      </c>
      <c r="J2" s="4">
        <v>142.52825000000001</v>
      </c>
      <c r="K2" s="4">
        <v>1980.2840000000001</v>
      </c>
    </row>
    <row r="3" spans="1:11" x14ac:dyDescent="0.25">
      <c r="A3" s="13" t="s">
        <v>126</v>
      </c>
      <c r="B3" s="4">
        <v>78391.359100000001</v>
      </c>
      <c r="C3" s="4">
        <v>12524.6837</v>
      </c>
      <c r="D3" s="4">
        <v>56.073650000000001</v>
      </c>
      <c r="E3" s="4">
        <v>45177.306100000002</v>
      </c>
      <c r="F3" s="4">
        <v>3398.33617</v>
      </c>
      <c r="G3" s="4">
        <v>2431274.1060000001</v>
      </c>
      <c r="H3" s="4">
        <v>716.62805000000003</v>
      </c>
      <c r="I3" s="4">
        <v>390.80193000000003</v>
      </c>
      <c r="J3" s="4">
        <v>1464.9420600000001</v>
      </c>
      <c r="K3" s="4">
        <v>1753464.1669999999</v>
      </c>
    </row>
    <row r="4" spans="1:11" x14ac:dyDescent="0.25">
      <c r="A4" s="13" t="s">
        <v>127</v>
      </c>
      <c r="B4" s="4">
        <v>279.9846</v>
      </c>
      <c r="C4" s="4">
        <v>111.91370000000001</v>
      </c>
      <c r="D4" s="4">
        <v>7.4882340000000003</v>
      </c>
      <c r="E4" s="4">
        <v>212.54949999999999</v>
      </c>
      <c r="F4" s="4">
        <v>58.295250000000003</v>
      </c>
      <c r="G4" s="4">
        <v>1559.2539999999999</v>
      </c>
      <c r="H4" s="4">
        <v>26.769909999999999</v>
      </c>
      <c r="I4" s="4">
        <v>19.768709999999999</v>
      </c>
      <c r="J4" s="4">
        <v>38.274560000000001</v>
      </c>
      <c r="K4" s="4">
        <v>1324.184</v>
      </c>
    </row>
    <row r="5" spans="1:11" x14ac:dyDescent="0.25">
      <c r="A5" s="13" t="s">
        <v>128</v>
      </c>
      <c r="B5" s="4">
        <v>1859</v>
      </c>
      <c r="C5" s="4">
        <v>0</v>
      </c>
      <c r="D5" s="4">
        <v>0</v>
      </c>
      <c r="E5" s="4">
        <v>0</v>
      </c>
      <c r="F5" s="4">
        <v>-173</v>
      </c>
      <c r="G5" s="4">
        <v>0</v>
      </c>
      <c r="H5" s="4">
        <v>0</v>
      </c>
      <c r="I5" s="4">
        <v>0</v>
      </c>
      <c r="J5" s="4">
        <v>0</v>
      </c>
      <c r="K5" s="4">
        <v>0</v>
      </c>
    </row>
    <row r="6" spans="1:11" x14ac:dyDescent="0.25">
      <c r="A6" s="13" t="s">
        <v>129</v>
      </c>
      <c r="B6" s="4">
        <v>3858</v>
      </c>
      <c r="C6" s="4">
        <v>360</v>
      </c>
      <c r="D6" s="4">
        <v>66</v>
      </c>
      <c r="E6" s="4">
        <v>1397</v>
      </c>
      <c r="F6" s="4">
        <v>601</v>
      </c>
      <c r="G6" s="4">
        <v>7117</v>
      </c>
      <c r="H6" s="4">
        <v>254</v>
      </c>
      <c r="I6" s="4">
        <v>254</v>
      </c>
      <c r="J6" s="4">
        <v>254</v>
      </c>
      <c r="K6" s="4">
        <v>7173</v>
      </c>
    </row>
    <row r="7" spans="1:11" x14ac:dyDescent="0.25">
      <c r="A7" s="14">
        <v>0</v>
      </c>
      <c r="B7" s="4">
        <v>1859</v>
      </c>
      <c r="C7" s="4">
        <v>0</v>
      </c>
      <c r="D7" s="4">
        <v>0</v>
      </c>
      <c r="E7" s="4">
        <v>0</v>
      </c>
      <c r="F7" s="4">
        <v>-173</v>
      </c>
      <c r="G7" s="4">
        <v>0</v>
      </c>
      <c r="H7" s="4">
        <v>0</v>
      </c>
      <c r="I7" s="4">
        <v>0</v>
      </c>
      <c r="J7" s="4">
        <v>0</v>
      </c>
      <c r="K7" s="4">
        <v>0</v>
      </c>
    </row>
    <row r="8" spans="1:11" x14ac:dyDescent="0.25">
      <c r="A8" s="14">
        <v>0.25</v>
      </c>
      <c r="B8" s="4">
        <v>2809</v>
      </c>
      <c r="C8" s="4">
        <v>58</v>
      </c>
      <c r="D8" s="4">
        <v>9</v>
      </c>
      <c r="E8" s="4">
        <v>108</v>
      </c>
      <c r="F8" s="4">
        <v>7</v>
      </c>
      <c r="G8" s="4">
        <v>1106</v>
      </c>
      <c r="H8" s="4">
        <v>198</v>
      </c>
      <c r="I8" s="4">
        <v>213</v>
      </c>
      <c r="J8" s="4">
        <v>119</v>
      </c>
      <c r="K8" s="4">
        <v>1024</v>
      </c>
    </row>
    <row r="9" spans="1:11" x14ac:dyDescent="0.25">
      <c r="A9" s="14">
        <v>0.5</v>
      </c>
      <c r="B9" s="4">
        <v>2996</v>
      </c>
      <c r="C9" s="4">
        <v>127</v>
      </c>
      <c r="D9" s="4">
        <v>13</v>
      </c>
      <c r="E9" s="4">
        <v>218</v>
      </c>
      <c r="F9" s="4">
        <v>30</v>
      </c>
      <c r="G9" s="4">
        <v>1997</v>
      </c>
      <c r="H9" s="4">
        <v>218</v>
      </c>
      <c r="I9" s="4">
        <v>226</v>
      </c>
      <c r="J9" s="4">
        <v>143</v>
      </c>
      <c r="K9" s="4">
        <v>1710</v>
      </c>
    </row>
    <row r="10" spans="1:11" x14ac:dyDescent="0.25">
      <c r="A10" s="14">
        <v>0.75</v>
      </c>
      <c r="B10" s="4">
        <v>3163</v>
      </c>
      <c r="C10" s="4">
        <v>260</v>
      </c>
      <c r="D10" s="4">
        <v>18</v>
      </c>
      <c r="E10" s="4">
        <v>384</v>
      </c>
      <c r="F10" s="4">
        <v>69</v>
      </c>
      <c r="G10" s="4">
        <v>3328</v>
      </c>
      <c r="H10" s="4">
        <v>231</v>
      </c>
      <c r="I10" s="4">
        <v>237</v>
      </c>
      <c r="J10" s="4">
        <v>168</v>
      </c>
      <c r="K10" s="4">
        <v>2550</v>
      </c>
    </row>
    <row r="11" spans="1:11" x14ac:dyDescent="0.25">
      <c r="A11" s="14">
        <v>1</v>
      </c>
      <c r="B11" s="4">
        <v>3858</v>
      </c>
      <c r="C11" s="4">
        <v>360</v>
      </c>
      <c r="D11" s="4">
        <v>66</v>
      </c>
      <c r="E11" s="4">
        <v>1397</v>
      </c>
      <c r="F11" s="4">
        <v>601</v>
      </c>
      <c r="G11" s="4">
        <v>7117</v>
      </c>
      <c r="H11" s="4">
        <v>254</v>
      </c>
      <c r="I11" s="4">
        <v>254</v>
      </c>
      <c r="J11" s="4">
        <v>254</v>
      </c>
      <c r="K11" s="4">
        <v>7173</v>
      </c>
    </row>
    <row r="14" spans="1:11" x14ac:dyDescent="0.25">
      <c r="A14" s="15" t="s">
        <v>123</v>
      </c>
      <c r="B14" s="16" t="s">
        <v>126</v>
      </c>
      <c r="C14" s="16" t="s">
        <v>127</v>
      </c>
      <c r="D14" s="16" t="s">
        <v>128</v>
      </c>
      <c r="E14" s="17" t="s">
        <v>116</v>
      </c>
      <c r="F14" s="17" t="s">
        <v>131</v>
      </c>
      <c r="G14" s="16" t="s">
        <v>125</v>
      </c>
      <c r="H14" s="17" t="s">
        <v>119</v>
      </c>
      <c r="I14" s="16" t="s">
        <v>129</v>
      </c>
    </row>
    <row r="15" spans="1:11" x14ac:dyDescent="0.25">
      <c r="A15" t="s">
        <v>121</v>
      </c>
      <c r="B15" s="4">
        <v>78391.359100000001</v>
      </c>
      <c r="C15" s="4">
        <v>279.9846</v>
      </c>
      <c r="D15" s="4">
        <v>1859</v>
      </c>
      <c r="E15" s="4">
        <v>2809</v>
      </c>
      <c r="F15" s="4">
        <v>2996</v>
      </c>
      <c r="G15" s="4">
        <v>2959.3658999999998</v>
      </c>
      <c r="H15" s="4">
        <v>3163</v>
      </c>
      <c r="I15" s="4">
        <v>3858</v>
      </c>
    </row>
    <row r="16" spans="1:11" x14ac:dyDescent="0.25">
      <c r="A16" t="s">
        <v>122</v>
      </c>
      <c r="B16" s="4">
        <v>12524.6837</v>
      </c>
      <c r="C16" s="4">
        <v>111.91370000000001</v>
      </c>
      <c r="D16" s="4">
        <v>0</v>
      </c>
      <c r="E16" s="4">
        <v>58</v>
      </c>
      <c r="F16" s="4">
        <v>127</v>
      </c>
      <c r="G16" s="4">
        <v>155.65700000000001</v>
      </c>
      <c r="H16" s="4">
        <v>260</v>
      </c>
      <c r="I16" s="4">
        <v>360</v>
      </c>
    </row>
    <row r="17" spans="1:9" x14ac:dyDescent="0.25">
      <c r="A17" t="s">
        <v>11</v>
      </c>
      <c r="B17" s="4">
        <v>56.073650000000001</v>
      </c>
      <c r="C17" s="4">
        <v>7.4882340000000003</v>
      </c>
      <c r="D17" s="4">
        <v>0</v>
      </c>
      <c r="E17" s="4">
        <v>9</v>
      </c>
      <c r="F17" s="4">
        <v>13</v>
      </c>
      <c r="G17" s="4">
        <v>14.103723</v>
      </c>
      <c r="H17" s="4">
        <v>18</v>
      </c>
      <c r="I17" s="4">
        <v>66</v>
      </c>
    </row>
    <row r="18" spans="1:9" x14ac:dyDescent="0.25">
      <c r="A18" t="s">
        <v>24</v>
      </c>
      <c r="B18" s="4">
        <v>45177.306100000002</v>
      </c>
      <c r="C18" s="4">
        <v>212.54949999999999</v>
      </c>
      <c r="D18" s="4">
        <v>0</v>
      </c>
      <c r="E18" s="4">
        <v>108</v>
      </c>
      <c r="F18" s="4">
        <v>218</v>
      </c>
      <c r="G18" s="4">
        <v>269.4282</v>
      </c>
      <c r="H18" s="4">
        <v>384</v>
      </c>
      <c r="I18" s="4">
        <v>1397</v>
      </c>
    </row>
    <row r="19" spans="1:9" x14ac:dyDescent="0.25">
      <c r="A19" t="s">
        <v>25</v>
      </c>
      <c r="B19" s="4">
        <v>3398.33617</v>
      </c>
      <c r="C19" s="4">
        <v>58.295250000000003</v>
      </c>
      <c r="D19" s="4">
        <v>-173</v>
      </c>
      <c r="E19" s="4">
        <v>7</v>
      </c>
      <c r="F19" s="4">
        <v>30</v>
      </c>
      <c r="G19" s="4">
        <v>46.418939999999999</v>
      </c>
      <c r="H19" s="4">
        <v>69</v>
      </c>
      <c r="I19" s="4">
        <v>601</v>
      </c>
    </row>
    <row r="20" spans="1:9" x14ac:dyDescent="0.25">
      <c r="A20" t="s">
        <v>32</v>
      </c>
      <c r="B20" s="4">
        <v>2431274.1060000001</v>
      </c>
      <c r="C20" s="4">
        <v>1559.2539999999999</v>
      </c>
      <c r="D20" s="4">
        <v>0</v>
      </c>
      <c r="E20" s="4">
        <v>1106</v>
      </c>
      <c r="F20" s="4">
        <v>1997</v>
      </c>
      <c r="G20" s="4">
        <v>2350.15</v>
      </c>
      <c r="H20" s="4">
        <v>3328</v>
      </c>
      <c r="I20" s="4">
        <v>7117</v>
      </c>
    </row>
    <row r="21" spans="1:9" x14ac:dyDescent="0.25">
      <c r="A21" t="s">
        <v>15</v>
      </c>
      <c r="B21" s="4">
        <v>716.62805000000003</v>
      </c>
      <c r="C21" s="4">
        <v>26.769909999999999</v>
      </c>
      <c r="D21" s="4">
        <v>0</v>
      </c>
      <c r="E21" s="4">
        <v>198</v>
      </c>
      <c r="F21" s="4">
        <v>218</v>
      </c>
      <c r="G21" s="4">
        <v>212.14603</v>
      </c>
      <c r="H21" s="4">
        <v>231</v>
      </c>
      <c r="I21" s="4">
        <v>254</v>
      </c>
    </row>
    <row r="22" spans="1:9" x14ac:dyDescent="0.25">
      <c r="A22" t="s">
        <v>31</v>
      </c>
      <c r="B22" s="4">
        <v>390.80193000000003</v>
      </c>
      <c r="C22" s="4">
        <v>19.768709999999999</v>
      </c>
      <c r="D22" s="4">
        <v>0</v>
      </c>
      <c r="E22" s="4">
        <v>213</v>
      </c>
      <c r="F22" s="4">
        <v>226</v>
      </c>
      <c r="G22" s="4">
        <v>223.31870000000001</v>
      </c>
      <c r="H22" s="4">
        <v>237</v>
      </c>
      <c r="I22" s="4">
        <v>254</v>
      </c>
    </row>
    <row r="23" spans="1:9" x14ac:dyDescent="0.25">
      <c r="A23" t="s">
        <v>38</v>
      </c>
      <c r="B23" s="4">
        <v>1464.9420600000001</v>
      </c>
      <c r="C23" s="4">
        <v>38.274560000000001</v>
      </c>
      <c r="D23" s="4">
        <v>0</v>
      </c>
      <c r="E23" s="4">
        <v>119</v>
      </c>
      <c r="F23" s="4">
        <v>143</v>
      </c>
      <c r="G23" s="4">
        <v>142.52825000000001</v>
      </c>
      <c r="H23" s="4">
        <v>168</v>
      </c>
      <c r="I23" s="4">
        <v>254</v>
      </c>
    </row>
    <row r="24" spans="1:9" x14ac:dyDescent="0.25">
      <c r="A24" t="s">
        <v>39</v>
      </c>
      <c r="B24" s="4">
        <v>1753464.1669999999</v>
      </c>
      <c r="C24" s="4">
        <v>1324.184</v>
      </c>
      <c r="D24" s="4">
        <v>0</v>
      </c>
      <c r="E24" s="4">
        <v>1024</v>
      </c>
      <c r="F24" s="4">
        <v>1710</v>
      </c>
      <c r="G24" s="4">
        <v>1980.2840000000001</v>
      </c>
      <c r="H24" s="4">
        <v>2550</v>
      </c>
      <c r="I24" s="4">
        <v>7173</v>
      </c>
    </row>
    <row r="25" spans="1:9" x14ac:dyDescent="0.25">
      <c r="A25" s="14"/>
    </row>
    <row r="26" spans="1:9" x14ac:dyDescent="0.25">
      <c r="A26" s="14"/>
    </row>
    <row r="28" spans="1:9" x14ac:dyDescent="0.25">
      <c r="B28" t="s">
        <v>158</v>
      </c>
      <c r="C28" t="s">
        <v>159</v>
      </c>
      <c r="D28" t="s">
        <v>160</v>
      </c>
      <c r="E28" t="s">
        <v>161</v>
      </c>
      <c r="F28" t="s">
        <v>162</v>
      </c>
    </row>
    <row r="29" spans="1:9" x14ac:dyDescent="0.25">
      <c r="B29" t="s">
        <v>163</v>
      </c>
      <c r="C29" s="29">
        <v>3.7</v>
      </c>
      <c r="D29" s="29">
        <v>1.923</v>
      </c>
      <c r="E29" s="29">
        <v>6.9000000000000006E-2</v>
      </c>
      <c r="F29" s="29">
        <v>6.9000000000000006E-2</v>
      </c>
    </row>
    <row r="30" spans="1:9" x14ac:dyDescent="0.25">
      <c r="B30" t="s">
        <v>164</v>
      </c>
      <c r="C30" s="29">
        <v>2.9209999999999998</v>
      </c>
      <c r="D30" s="29">
        <v>1.7090000000000001</v>
      </c>
      <c r="E30" s="29">
        <v>5.3999999999999999E-2</v>
      </c>
      <c r="F30" s="29">
        <v>0.123</v>
      </c>
    </row>
    <row r="31" spans="1:9" x14ac:dyDescent="0.25">
      <c r="B31" t="s">
        <v>165</v>
      </c>
      <c r="C31" s="29">
        <v>2.3980000000000001</v>
      </c>
      <c r="D31" s="29">
        <v>1.5489999999999999</v>
      </c>
      <c r="E31" s="29">
        <v>4.3999999999999997E-2</v>
      </c>
      <c r="F31" s="29">
        <v>0.16700000000000001</v>
      </c>
    </row>
    <row r="32" spans="1:9" x14ac:dyDescent="0.25">
      <c r="B32" t="s">
        <v>166</v>
      </c>
      <c r="C32" s="29">
        <v>2.0030000000000001</v>
      </c>
      <c r="D32" s="29">
        <v>1.415</v>
      </c>
      <c r="E32" s="29">
        <v>3.6999999999999998E-2</v>
      </c>
      <c r="F32" s="29">
        <v>0.20399999999999999</v>
      </c>
    </row>
    <row r="33" spans="2:6" x14ac:dyDescent="0.25">
      <c r="B33" t="s">
        <v>167</v>
      </c>
      <c r="C33" s="29">
        <v>1.5209999999999999</v>
      </c>
      <c r="D33" s="29">
        <v>1.2330000000000001</v>
      </c>
      <c r="E33" s="29">
        <v>2.8000000000000001E-2</v>
      </c>
      <c r="F33" s="29">
        <v>0.23200000000000001</v>
      </c>
    </row>
    <row r="34" spans="2:6" x14ac:dyDescent="0.25">
      <c r="B34" t="s">
        <v>168</v>
      </c>
      <c r="C34" s="29">
        <v>1.4630000000000001</v>
      </c>
      <c r="D34" s="29">
        <v>1.2090000000000001</v>
      </c>
      <c r="E34" s="29">
        <v>2.7E-2</v>
      </c>
      <c r="F34" s="29">
        <v>0.25900000000000001</v>
      </c>
    </row>
    <row r="35" spans="2:6" x14ac:dyDescent="0.25">
      <c r="B35" t="s">
        <v>169</v>
      </c>
      <c r="C35" s="29">
        <v>1.2290000000000001</v>
      </c>
      <c r="D35" s="29">
        <v>1.1080000000000001</v>
      </c>
      <c r="E35" s="29">
        <v>2.3E-2</v>
      </c>
      <c r="F35" s="29">
        <v>0.28199999999999997</v>
      </c>
    </row>
    <row r="36" spans="2:6" x14ac:dyDescent="0.25">
      <c r="B36" t="s">
        <v>170</v>
      </c>
      <c r="C36" s="29">
        <v>1.1659999999999999</v>
      </c>
      <c r="D36" s="29">
        <v>1.08</v>
      </c>
      <c r="E36" s="29">
        <v>2.1999999999999999E-2</v>
      </c>
      <c r="F36" s="29">
        <v>0.30399999999999999</v>
      </c>
    </row>
    <row r="37" spans="2:6" x14ac:dyDescent="0.25">
      <c r="B37" t="s">
        <v>171</v>
      </c>
      <c r="C37" s="29">
        <v>1.103</v>
      </c>
      <c r="D37" s="29">
        <v>1.05</v>
      </c>
      <c r="E37" s="29">
        <v>0.02</v>
      </c>
      <c r="F37" s="29">
        <v>0.32400000000000001</v>
      </c>
    </row>
    <row r="38" spans="2:6" x14ac:dyDescent="0.25">
      <c r="B38" t="s">
        <v>172</v>
      </c>
      <c r="C38" s="29">
        <v>1.0840000000000001</v>
      </c>
      <c r="D38" s="29">
        <v>1.0409999999999999</v>
      </c>
      <c r="E38" s="29">
        <v>0.02</v>
      </c>
      <c r="F38" s="29">
        <v>0.34399999999999997</v>
      </c>
    </row>
    <row r="39" spans="2:6" x14ac:dyDescent="0.25">
      <c r="B39" t="s">
        <v>173</v>
      </c>
      <c r="C39" s="29">
        <v>1.0740000000000001</v>
      </c>
      <c r="D39" s="29">
        <v>1.036</v>
      </c>
      <c r="E39" s="29">
        <v>0.02</v>
      </c>
      <c r="F39" s="29">
        <v>0.36399999999999999</v>
      </c>
    </row>
    <row r="40" spans="2:6" x14ac:dyDescent="0.25">
      <c r="B40" t="s">
        <v>174</v>
      </c>
      <c r="C40" s="29">
        <v>1.0669999999999999</v>
      </c>
      <c r="D40" s="29">
        <v>1.0329999999999999</v>
      </c>
      <c r="E40" s="29">
        <v>0.02</v>
      </c>
      <c r="F40" s="29">
        <v>0.38400000000000001</v>
      </c>
    </row>
    <row r="41" spans="2:6" x14ac:dyDescent="0.25">
      <c r="B41" t="s">
        <v>175</v>
      </c>
      <c r="C41" s="29">
        <v>1.0549999999999999</v>
      </c>
      <c r="D41" s="29">
        <v>1.0269999999999999</v>
      </c>
      <c r="E41" s="29">
        <v>0.02</v>
      </c>
      <c r="F41" s="29">
        <v>0.40300000000000002</v>
      </c>
    </row>
    <row r="42" spans="2:6" x14ac:dyDescent="0.25">
      <c r="B42" t="s">
        <v>176</v>
      </c>
      <c r="C42" s="29">
        <v>1.038</v>
      </c>
      <c r="D42" s="29">
        <v>1.0189999999999999</v>
      </c>
      <c r="E42" s="29">
        <v>1.9E-2</v>
      </c>
      <c r="F42" s="29">
        <v>0.42299999999999999</v>
      </c>
    </row>
    <row r="43" spans="2:6" x14ac:dyDescent="0.25">
      <c r="B43" t="s">
        <v>177</v>
      </c>
      <c r="C43" s="29">
        <v>1.036</v>
      </c>
      <c r="D43" s="29">
        <v>1.018</v>
      </c>
      <c r="E43" s="29">
        <v>1.9E-2</v>
      </c>
      <c r="F43" s="29">
        <v>0.442</v>
      </c>
    </row>
    <row r="44" spans="2:6" x14ac:dyDescent="0.25">
      <c r="B44" t="s">
        <v>178</v>
      </c>
      <c r="C44" s="29">
        <v>1.032</v>
      </c>
      <c r="D44" s="29">
        <v>1.016</v>
      </c>
      <c r="E44" s="29">
        <v>1.9E-2</v>
      </c>
      <c r="F44" s="29">
        <v>0.46100000000000002</v>
      </c>
    </row>
    <row r="45" spans="2:6" x14ac:dyDescent="0.25">
      <c r="B45" t="s">
        <v>179</v>
      </c>
      <c r="C45" s="29">
        <v>1.0269999999999999</v>
      </c>
      <c r="D45" s="29">
        <v>1.0109999999999999</v>
      </c>
      <c r="E45" s="29">
        <v>1.9E-2</v>
      </c>
      <c r="F45" s="29">
        <v>0.48</v>
      </c>
    </row>
    <row r="46" spans="2:6" x14ac:dyDescent="0.25">
      <c r="B46" t="s">
        <v>180</v>
      </c>
      <c r="C46" s="29">
        <v>1.0249999999999999</v>
      </c>
      <c r="D46" s="29">
        <v>1.012</v>
      </c>
      <c r="E46" s="29">
        <v>1.9E-2</v>
      </c>
      <c r="F46" s="29">
        <v>0.499</v>
      </c>
    </row>
    <row r="47" spans="2:6" x14ac:dyDescent="0.25">
      <c r="B47" t="s">
        <v>181</v>
      </c>
      <c r="C47" s="29">
        <v>1.022</v>
      </c>
      <c r="D47" s="29">
        <v>1.0109999999999999</v>
      </c>
      <c r="E47" s="29">
        <v>1.9E-2</v>
      </c>
      <c r="F47" s="29">
        <v>0.51800000000000002</v>
      </c>
    </row>
    <row r="48" spans="2:6" x14ac:dyDescent="0.25">
      <c r="B48" t="s">
        <v>182</v>
      </c>
      <c r="C48" s="29">
        <v>1.016</v>
      </c>
      <c r="D48" s="29">
        <v>1.008</v>
      </c>
      <c r="E48" s="29">
        <v>1.9E-2</v>
      </c>
      <c r="F48" s="29">
        <v>0.53700000000000003</v>
      </c>
    </row>
    <row r="49" spans="2:6" x14ac:dyDescent="0.25">
      <c r="B49" t="s">
        <v>183</v>
      </c>
      <c r="C49" s="29">
        <v>1.014</v>
      </c>
      <c r="D49" s="29">
        <v>1.0069999999999999</v>
      </c>
      <c r="E49" s="29">
        <v>1.9E-2</v>
      </c>
      <c r="F49" s="29">
        <v>0.55500000000000005</v>
      </c>
    </row>
    <row r="50" spans="2:6" x14ac:dyDescent="0.25">
      <c r="B50" t="s">
        <v>184</v>
      </c>
      <c r="C50" s="29">
        <v>1.0129999999999999</v>
      </c>
      <c r="D50" s="29">
        <v>1.0069999999999999</v>
      </c>
      <c r="E50" s="29">
        <v>1.9E-2</v>
      </c>
      <c r="F50" s="29">
        <v>0.57399999999999995</v>
      </c>
    </row>
    <row r="51" spans="2:6" x14ac:dyDescent="0.25">
      <c r="B51" t="s">
        <v>185</v>
      </c>
      <c r="C51" s="29">
        <v>1.01</v>
      </c>
      <c r="D51" s="29">
        <v>1.0049999999999999</v>
      </c>
      <c r="E51" s="29">
        <v>1.9E-2</v>
      </c>
      <c r="F51" s="29">
        <v>0.59299999999999997</v>
      </c>
    </row>
    <row r="52" spans="2:6" x14ac:dyDescent="0.25">
      <c r="B52" t="s">
        <v>186</v>
      </c>
      <c r="C52" s="29">
        <v>1.0089999999999999</v>
      </c>
      <c r="D52" s="29">
        <v>1.0049999999999999</v>
      </c>
      <c r="E52" s="29">
        <v>1.9E-2</v>
      </c>
      <c r="F52" s="29">
        <v>0.61199999999999999</v>
      </c>
    </row>
    <row r="53" spans="2:6" x14ac:dyDescent="0.25">
      <c r="B53" t="s">
        <v>187</v>
      </c>
      <c r="C53" s="29">
        <v>1.008</v>
      </c>
      <c r="D53" s="29">
        <v>1.004</v>
      </c>
      <c r="E53" s="29">
        <v>1.9E-2</v>
      </c>
      <c r="F53" s="29">
        <v>0.63</v>
      </c>
    </row>
    <row r="54" spans="2:6" x14ac:dyDescent="0.25">
      <c r="B54" t="s">
        <v>188</v>
      </c>
      <c r="C54" s="29">
        <v>1.0069999999999999</v>
      </c>
      <c r="D54" s="29">
        <v>1.0029999999999999</v>
      </c>
      <c r="E54" s="29">
        <v>1.9E-2</v>
      </c>
      <c r="F54" s="29">
        <v>0.64900000000000002</v>
      </c>
    </row>
    <row r="55" spans="2:6" x14ac:dyDescent="0.25">
      <c r="B55" t="s">
        <v>189</v>
      </c>
      <c r="C55" s="29">
        <v>1.006</v>
      </c>
      <c r="D55" s="29">
        <v>1.0029999999999999</v>
      </c>
      <c r="E55" s="29">
        <v>1.9E-2</v>
      </c>
      <c r="F55" s="29">
        <v>0.66800000000000004</v>
      </c>
    </row>
    <row r="56" spans="2:6" x14ac:dyDescent="0.25">
      <c r="B56" t="s">
        <v>190</v>
      </c>
      <c r="C56" s="29">
        <v>1.004</v>
      </c>
      <c r="D56" s="29">
        <v>1.002</v>
      </c>
      <c r="E56" s="29">
        <v>1.9E-2</v>
      </c>
      <c r="F56" s="29">
        <v>0.68600000000000005</v>
      </c>
    </row>
    <row r="57" spans="2:6" x14ac:dyDescent="0.25">
      <c r="B57" t="s">
        <v>191</v>
      </c>
      <c r="C57" s="29">
        <v>1.004</v>
      </c>
      <c r="D57" s="29">
        <v>1.002</v>
      </c>
      <c r="E57" s="29">
        <v>1.9E-2</v>
      </c>
      <c r="F57" s="29">
        <v>0.70499999999999996</v>
      </c>
    </row>
    <row r="58" spans="2:6" x14ac:dyDescent="0.25">
      <c r="B58" t="s">
        <v>192</v>
      </c>
      <c r="C58" s="29">
        <v>1.004</v>
      </c>
      <c r="D58" s="29">
        <v>1.002</v>
      </c>
      <c r="E58" s="29">
        <v>1.9E-2</v>
      </c>
      <c r="F58" s="29">
        <v>0.72299999999999998</v>
      </c>
    </row>
    <row r="59" spans="2:6" x14ac:dyDescent="0.25">
      <c r="B59" t="s">
        <v>193</v>
      </c>
      <c r="C59" s="29">
        <v>1.004</v>
      </c>
      <c r="D59" s="29">
        <v>1.002</v>
      </c>
      <c r="E59" s="29">
        <v>1.9E-2</v>
      </c>
      <c r="F59" s="29">
        <v>0.74199999999999999</v>
      </c>
    </row>
    <row r="60" spans="2:6" x14ac:dyDescent="0.25">
      <c r="B60" t="s">
        <v>194</v>
      </c>
      <c r="C60" s="29">
        <v>1.0029999999999999</v>
      </c>
      <c r="D60" s="29">
        <v>1.002</v>
      </c>
      <c r="E60" s="29">
        <v>1.9E-2</v>
      </c>
      <c r="F60" s="29">
        <v>0.76100000000000001</v>
      </c>
    </row>
    <row r="61" spans="2:6" x14ac:dyDescent="0.25">
      <c r="B61" t="s">
        <v>195</v>
      </c>
      <c r="C61" s="29">
        <v>1.002</v>
      </c>
      <c r="D61" s="29">
        <v>1.0009999999999999</v>
      </c>
      <c r="E61" s="29">
        <v>1.9E-2</v>
      </c>
      <c r="F61" s="29">
        <v>0.77900000000000003</v>
      </c>
    </row>
    <row r="62" spans="2:6" x14ac:dyDescent="0.25">
      <c r="B62" t="s">
        <v>196</v>
      </c>
      <c r="C62" s="29">
        <v>1.0009999999999999</v>
      </c>
      <c r="D62" s="29">
        <v>1.0009999999999999</v>
      </c>
      <c r="E62" s="29">
        <v>1.9E-2</v>
      </c>
      <c r="F62" s="29">
        <v>0.79800000000000004</v>
      </c>
    </row>
    <row r="63" spans="2:6" x14ac:dyDescent="0.25">
      <c r="B63" t="s">
        <v>197</v>
      </c>
      <c r="C63" s="29">
        <v>1.0009999999999999</v>
      </c>
      <c r="D63" s="29">
        <v>1</v>
      </c>
      <c r="E63" s="29">
        <v>1.9E-2</v>
      </c>
      <c r="F63" s="29">
        <v>0.81599999999999995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0" sqref="A20"/>
    </sheetView>
  </sheetViews>
  <sheetFormatPr defaultRowHeight="15" x14ac:dyDescent="0.25"/>
  <cols>
    <col min="1" max="1" width="33.85546875" bestFit="1" customWidth="1"/>
    <col min="2" max="2" width="12.85546875" bestFit="1" customWidth="1"/>
  </cols>
  <sheetData>
    <row r="1" spans="1:2" x14ac:dyDescent="0.25">
      <c r="A1" s="2" t="s">
        <v>145</v>
      </c>
      <c r="B1" s="2" t="s">
        <v>146</v>
      </c>
    </row>
    <row r="2" spans="1:2" x14ac:dyDescent="0.25">
      <c r="A2" t="s">
        <v>140</v>
      </c>
      <c r="B2" t="s">
        <v>141</v>
      </c>
    </row>
    <row r="3" spans="1:2" x14ac:dyDescent="0.25">
      <c r="A3" t="s">
        <v>142</v>
      </c>
      <c r="B3">
        <v>500</v>
      </c>
    </row>
    <row r="4" spans="1:2" x14ac:dyDescent="0.25">
      <c r="A4" t="s">
        <v>143</v>
      </c>
      <c r="B4">
        <v>7</v>
      </c>
    </row>
    <row r="5" spans="1:2" x14ac:dyDescent="0.25">
      <c r="A5" t="s">
        <v>144</v>
      </c>
      <c r="B5" s="25">
        <v>0.19020000000000001</v>
      </c>
    </row>
    <row r="9" spans="1:2" ht="15.75" x14ac:dyDescent="0.25">
      <c r="A9" s="26" t="s">
        <v>147</v>
      </c>
    </row>
    <row r="10" spans="1:2" ht="15.75" x14ac:dyDescent="0.25">
      <c r="A10" s="26" t="s">
        <v>157</v>
      </c>
    </row>
    <row r="13" spans="1:2" x14ac:dyDescent="0.25">
      <c r="A13" t="s">
        <v>156</v>
      </c>
      <c r="B13" t="s">
        <v>145</v>
      </c>
    </row>
    <row r="14" spans="1:2" x14ac:dyDescent="0.25">
      <c r="A14" t="s">
        <v>148</v>
      </c>
      <c r="B14" t="s">
        <v>155</v>
      </c>
    </row>
    <row r="15" spans="1:2" x14ac:dyDescent="0.25">
      <c r="A15" t="s">
        <v>149</v>
      </c>
      <c r="B15" t="s">
        <v>150</v>
      </c>
    </row>
    <row r="16" spans="1:2" x14ac:dyDescent="0.25">
      <c r="A16" t="s">
        <v>151</v>
      </c>
      <c r="B16" t="s">
        <v>152</v>
      </c>
    </row>
    <row r="17" spans="1:2" x14ac:dyDescent="0.25">
      <c r="A17" t="s">
        <v>153</v>
      </c>
      <c r="B17" t="s">
        <v>154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Attributes</vt:lpstr>
      <vt:lpstr>Soil_Types</vt:lpstr>
      <vt:lpstr>Summary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Lancaster</dc:creator>
  <cp:lastModifiedBy>Scott Lancaster</cp:lastModifiedBy>
  <dcterms:created xsi:type="dcterms:W3CDTF">2015-01-14T18:31:21Z</dcterms:created>
  <dcterms:modified xsi:type="dcterms:W3CDTF">2015-01-26T00:04:31Z</dcterms:modified>
</cp:coreProperties>
</file>