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smayberry8_gatech_edu/Documents/Georgia Tech/Projects/MUR/hardware/BOM/"/>
    </mc:Choice>
  </mc:AlternateContent>
  <xr:revisionPtr revIDLastSave="586" documentId="11_F25DC773A252ABDACC104889311B6A025BDE58ED" xr6:coauthVersionLast="47" xr6:coauthVersionMax="47" xr10:uidLastSave="{C1400DC7-C0F7-4B2C-8E67-1C2E37530E74}"/>
  <bookViews>
    <workbookView xWindow="-120" yWindow="-120" windowWidth="29040" windowHeight="15840" xr2:uid="{00000000-000D-0000-FFFF-FFFF00000000}"/>
  </bookViews>
  <sheets>
    <sheet name="Total" sheetId="5" r:id="rId1"/>
    <sheet name="Hardware" sheetId="1" r:id="rId2"/>
    <sheet name="Compute PCB" sheetId="2" r:id="rId3"/>
    <sheet name="Sensor PCB" sheetId="3" r:id="rId4"/>
    <sheet name="ESC Breakout PCB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5" l="1"/>
  <c r="H8" i="5"/>
  <c r="I7" i="5"/>
  <c r="H7" i="5"/>
  <c r="D2" i="5"/>
  <c r="B2" i="5"/>
  <c r="I2" i="1" a="1"/>
  <c r="I2" i="1" s="1"/>
  <c r="E34" i="1"/>
  <c r="E4" i="1"/>
  <c r="E5" i="1"/>
  <c r="E6" i="1"/>
  <c r="E7" i="1"/>
  <c r="E8" i="1"/>
  <c r="E9" i="1"/>
  <c r="E10" i="1"/>
  <c r="E11" i="1"/>
  <c r="E12" i="1"/>
  <c r="E13" i="1"/>
  <c r="E14" i="1"/>
  <c r="E15" i="1"/>
  <c r="E17" i="1"/>
  <c r="E18" i="1"/>
  <c r="E20" i="1"/>
  <c r="E21" i="1"/>
  <c r="E22" i="1"/>
  <c r="E23" i="1"/>
  <c r="E24" i="1"/>
  <c r="E25" i="1"/>
  <c r="E27" i="1"/>
  <c r="E28" i="1"/>
  <c r="E29" i="1"/>
  <c r="E30" i="1"/>
  <c r="E31" i="1"/>
  <c r="E32" i="1"/>
  <c r="E2" i="1"/>
  <c r="E3" i="1"/>
  <c r="D6" i="5"/>
  <c r="D7" i="5"/>
  <c r="D8" i="5"/>
  <c r="D9" i="5"/>
  <c r="D10" i="5"/>
  <c r="D4" i="5"/>
  <c r="D5" i="5"/>
  <c r="L2" i="4"/>
  <c r="K3" i="4"/>
  <c r="K4" i="4"/>
  <c r="K5" i="4"/>
  <c r="K6" i="4"/>
  <c r="K7" i="4"/>
  <c r="K8" i="4"/>
  <c r="K9" i="4"/>
  <c r="K2" i="4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2" i="3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2" i="2"/>
  <c r="J2" i="1" l="1"/>
  <c r="B3" i="5" s="1"/>
  <c r="D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<sst xmlns="http://schemas.openxmlformats.org/spreadsheetml/2006/main" count="1366" uniqueCount="714">
  <si>
    <t>Designator</t>
  </si>
  <si>
    <t>ballast_box.SLDPRT</t>
  </si>
  <si>
    <t>b0441_usb_camera.SLDPRT</t>
  </si>
  <si>
    <t>camera_and_compute_print.SLDPRT</t>
  </si>
  <si>
    <t>camera_to_compute_bridge_print.SLDPRT</t>
  </si>
  <si>
    <t>mur_compute_mini_case_back.SLDPRT</t>
  </si>
  <si>
    <t>mur_compute_mini_case_front.SLDPRT</t>
  </si>
  <si>
    <t>sealed-flange-trip-seal-tighter-inner.SLDPRT</t>
  </si>
  <si>
    <t>94115K046_Water-Resistant Neoprene O-Ring.SLDPRT</t>
  </si>
  <si>
    <t>94115K153_Water-Resistant Neoprene O-Ring.SLDPRT</t>
  </si>
  <si>
    <t>94115K154_Water-Resistant Neoprene O-Ring.SLDPRT</t>
  </si>
  <si>
    <t>94115K238_Water-Resistant Neoprene O-Ring.SLDPRT</t>
  </si>
  <si>
    <t>Turnigy Graphene 3000mAh 4S 45C Lipo Pack.SLDPRT</t>
  </si>
  <si>
    <t>battery_and_sensor_pcb_holder.SLDPRT</t>
  </si>
  <si>
    <t>battery_and_sensor_pcb_holder_ring_mount.SLDPRT</t>
  </si>
  <si>
    <t>battery_fuselage_pcb_simplified_mini.SLDPRT</t>
  </si>
  <si>
    <t>esc_vert_printed_casing.SLDPRT</t>
  </si>
  <si>
    <t>esc_vert_printed_casing_backpiece.SLDPRT</t>
  </si>
  <si>
    <t>motor_spring_terminal_pcb.SLDPRT</t>
  </si>
  <si>
    <t>end_cap_blank.SLDPRT</t>
  </si>
  <si>
    <t>end_cap_M10x10,M14x1.SLDPRT</t>
  </si>
  <si>
    <t>PENETRATOR-M-BOLT-6MM-10-25-R2.SLDPRT</t>
  </si>
  <si>
    <t>PENETRATOR-M-NUT-10-8-R2.SLDPRT</t>
  </si>
  <si>
    <t>WL-M14-NUT-PUBLIC.SLDPRT</t>
  </si>
  <si>
    <t>WLP-M14-9.5MM-PUBLIC.SLDPRT</t>
  </si>
  <si>
    <t>T200-THRUSTER-R1.SLDPRT</t>
  </si>
  <si>
    <t>thruster_mount_0_degree.SLDPRT</t>
  </si>
  <si>
    <t>thruster_mount_45_degree.SLDPRT</t>
  </si>
  <si>
    <t>thruster_mount_blank.SLDPRT</t>
  </si>
  <si>
    <t>thruster_spacer.SLDPRT</t>
  </si>
  <si>
    <t>thruster_spacer_longer.SLDPRT</t>
  </si>
  <si>
    <t>thruster_spacer_shorter.SLDPRT</t>
  </si>
  <si>
    <t>Cast Acrylic Tube - 4in diam 24in length.SLDPRT</t>
  </si>
  <si>
    <t>Component</t>
  </si>
  <si>
    <t>Number</t>
  </si>
  <si>
    <t>Cost Per Unit - USD</t>
  </si>
  <si>
    <t>Total Cost</t>
  </si>
  <si>
    <t>Source (if available)</t>
  </si>
  <si>
    <t>Material Type</t>
  </si>
  <si>
    <t>Ballast box</t>
  </si>
  <si>
    <t>B0441 USB Camera</t>
  </si>
  <si>
    <t>Camera Holder</t>
  </si>
  <si>
    <t>Camera Holder to Compute Holder Bridge</t>
  </si>
  <si>
    <t>PCB</t>
  </si>
  <si>
    <t>3D Print</t>
  </si>
  <si>
    <t>Compute Module Case - Back</t>
  </si>
  <si>
    <t>Compute module Case - Front</t>
  </si>
  <si>
    <t>End Cap Sealed w Flange - Back Face Seal</t>
  </si>
  <si>
    <t>End Cap Sealed w Flange</t>
  </si>
  <si>
    <t>End Cap Sealed w Flange - Inner Face Seal</t>
  </si>
  <si>
    <t>End Cap Sealed w Flange - Outer Face Seal</t>
  </si>
  <si>
    <t>End Cap Sealed w Flange - Ring Seal</t>
  </si>
  <si>
    <t>Battery</t>
  </si>
  <si>
    <t>Battery and PCB Holder</t>
  </si>
  <si>
    <t>Battery and PCB Holder - End Cap</t>
  </si>
  <si>
    <t>Sensor and Battery PCB</t>
  </si>
  <si>
    <t>ESC Holder</t>
  </si>
  <si>
    <t>ESC Holder - End Cap</t>
  </si>
  <si>
    <t>ESC PCB</t>
  </si>
  <si>
    <t>Blank Face Plate</t>
  </si>
  <si>
    <t>Face Plate - M10x10 and M14x1</t>
  </si>
  <si>
    <t>BlueRobotics Penetrator 6mm</t>
  </si>
  <si>
    <t>Bluerobotics Penetrator Nut 9.5mm</t>
  </si>
  <si>
    <t>BlueRobotics Penetrator Nut 6mm</t>
  </si>
  <si>
    <t>Bluerobotics Penetrator 9.5mm</t>
  </si>
  <si>
    <t>T200 Thruster</t>
  </si>
  <si>
    <t>Thruster Mount - 0 Degree</t>
  </si>
  <si>
    <t>Thruster Mount - 45 Degree</t>
  </si>
  <si>
    <t>Thruster Mount - No Thruster</t>
  </si>
  <si>
    <t>Spacer</t>
  </si>
  <si>
    <t>Spacer - long</t>
  </si>
  <si>
    <t>Spacer - short</t>
  </si>
  <si>
    <t>Tube</t>
  </si>
  <si>
    <t>Name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</si>
  <si>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</si>
  <si>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</si>
  <si>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</si>
  <si>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</si>
  <si>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</si>
  <si>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</si>
  <si>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</si>
  <si>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SMAJ3.3A_C2917853</t>
  </si>
  <si>
    <t>D7</t>
  </si>
  <si>
    <t>SMA_L4.3-W2.7-LS5.1-RD</t>
  </si>
  <si>
    <t>SMAJ3.3A</t>
  </si>
  <si>
    <t>ZHIDE(志得)</t>
  </si>
  <si>
    <t>LCSC</t>
  </si>
  <si>
    <t>C2917853</t>
  </si>
  <si>
    <t>100nF</t>
  </si>
  <si>
    <t>C17,C9,C8,C12,C14,C5,C56,C45,C33,C44,C6</t>
  </si>
  <si>
    <t>C0603</t>
  </si>
  <si>
    <t>CC0603KRX7R9BB104</t>
  </si>
  <si>
    <t>YAGEO(国巨)</t>
  </si>
  <si>
    <t>C14663</t>
  </si>
  <si>
    <t>75Ω</t>
  </si>
  <si>
    <t>R43,R44,R25,R26,R27,R30,R31,R34,R35,R36,R72,R73,R74,R75,R76,R77,R14,R37,R54,R55</t>
  </si>
  <si>
    <t>R0603</t>
  </si>
  <si>
    <t>0603WAF750JT5E</t>
  </si>
  <si>
    <t>UniOhm</t>
  </si>
  <si>
    <t>C4275</t>
  </si>
  <si>
    <t>RC02015</t>
  </si>
  <si>
    <t>RJ2,RJ3,RJ1</t>
  </si>
  <si>
    <t>RJ45-SMD_8P-P1.27_RC02015</t>
  </si>
  <si>
    <t>RCH(瑞川)</t>
  </si>
  <si>
    <t>C708654</t>
  </si>
  <si>
    <t>1.5nF</t>
  </si>
  <si>
    <t>C11,C15,C90,C91,C92,C16,C22</t>
  </si>
  <si>
    <t>0603B152K500NT</t>
  </si>
  <si>
    <t>FH</t>
  </si>
  <si>
    <t>C1595</t>
  </si>
  <si>
    <t>G2406S_C507595</t>
  </si>
  <si>
    <t>L1,L5</t>
  </si>
  <si>
    <t>SMD-24_L15.1-W7.1-P1.00-LS10.0-BL</t>
  </si>
  <si>
    <t>G2406S</t>
  </si>
  <si>
    <t>CND-tek(磁联达)</t>
  </si>
  <si>
    <t>C507595</t>
  </si>
  <si>
    <t>QT48A03</t>
  </si>
  <si>
    <t>L4</t>
  </si>
  <si>
    <t>XFMR-SMD_QT48A03</t>
  </si>
  <si>
    <t>TNK</t>
  </si>
  <si>
    <t>C216365</t>
  </si>
  <si>
    <t>R21,R22,R23,R24,R62,R63,R64,R65</t>
  </si>
  <si>
    <t>R0402</t>
  </si>
  <si>
    <t>0402WGF750JTCE</t>
  </si>
  <si>
    <t>UNI-ROYAL(厚声)</t>
  </si>
  <si>
    <t>C25133</t>
  </si>
  <si>
    <t>2.49kΩ</t>
  </si>
  <si>
    <t>R11,R13</t>
  </si>
  <si>
    <t>CR0603FA2491G</t>
  </si>
  <si>
    <t>LIZ(丽智电子)</t>
  </si>
  <si>
    <t>C100897</t>
  </si>
  <si>
    <t>BM02B-GHS-TBT (LF)(SN)</t>
  </si>
  <si>
    <t>LEAK1,LEAK2</t>
  </si>
  <si>
    <t>CONN-SMD_2P-P1.25_BM02B-GHS-TBT-LF-SN</t>
  </si>
  <si>
    <t>BM02B-GHS-TBT(LF)(SN)</t>
  </si>
  <si>
    <t>JST</t>
  </si>
  <si>
    <t>C161690</t>
  </si>
  <si>
    <t>HDR-M-2.54_1x2</t>
  </si>
  <si>
    <t>J7,J1,LEAK3,FAN1</t>
  </si>
  <si>
    <t>HDR-M-2.54_1X2</t>
  </si>
  <si>
    <t>C124375</t>
  </si>
  <si>
    <t>33uH</t>
  </si>
  <si>
    <t>L9</t>
  </si>
  <si>
    <t>IND-SMD_L11.5-W10.0_FXL1040</t>
  </si>
  <si>
    <t>FXL1040-330-M</t>
  </si>
  <si>
    <t>cjiang(长江微电)</t>
  </si>
  <si>
    <t>C475918</t>
  </si>
  <si>
    <t>X6511WVS-14H-C60D48R1</t>
  </si>
  <si>
    <t>H1,H4</t>
  </si>
  <si>
    <t>HDR-SMD_14P-P2.54-V-M-LS4.8_R1</t>
  </si>
  <si>
    <t>XKB Connectivity(中国星坤)</t>
  </si>
  <si>
    <t>C2883811</t>
  </si>
  <si>
    <t>20pF</t>
  </si>
  <si>
    <t>C94,C95,C79,C80,C106,C107,C108,C109</t>
  </si>
  <si>
    <t>C0402</t>
  </si>
  <si>
    <t>0402CG200J500NT</t>
  </si>
  <si>
    <t>C1554</t>
  </si>
  <si>
    <t>19-213/Y2C-CQ2R2L/3T(CY)</t>
  </si>
  <si>
    <t>LED8,LED6</t>
  </si>
  <si>
    <t>LED0603-R-RD</t>
  </si>
  <si>
    <t>EVERLIGHT</t>
  </si>
  <si>
    <t>C72038</t>
  </si>
  <si>
    <t>4.7kΩ</t>
  </si>
  <si>
    <t>R90</t>
  </si>
  <si>
    <t>0603WAF4701T5E</t>
  </si>
  <si>
    <t>C23162</t>
  </si>
  <si>
    <t>RTL8367N-VB-CG</t>
  </si>
  <si>
    <t>U34</t>
  </si>
  <si>
    <t>MQFN-88_L10.0-W10.0-P0.40-BL-EP8.5</t>
  </si>
  <si>
    <t>REALTEK(瑞昱)</t>
  </si>
  <si>
    <t>C2760851</t>
  </si>
  <si>
    <t>25MHz</t>
  </si>
  <si>
    <t>X1,X2</t>
  </si>
  <si>
    <t>OSC-SMD_4P-L3.2-W2.5-BL</t>
  </si>
  <si>
    <t>X322525MOB4SI</t>
  </si>
  <si>
    <t>YXC</t>
  </si>
  <si>
    <t>C9006</t>
  </si>
  <si>
    <t>10uF</t>
  </si>
  <si>
    <t>C76,C75,C74,C65</t>
  </si>
  <si>
    <t>C1206</t>
  </si>
  <si>
    <t>CL31A106KBHNNNE</t>
  </si>
  <si>
    <t>SAMSUNG</t>
  </si>
  <si>
    <t>C13585</t>
  </si>
  <si>
    <t>U.FL-R-SMT-1(10)</t>
  </si>
  <si>
    <t>JP2</t>
  </si>
  <si>
    <t>ANT-SMD_UFL-R-SMT-1-10</t>
  </si>
  <si>
    <t>HRS</t>
  </si>
  <si>
    <t>C88373</t>
  </si>
  <si>
    <t>ATGM332D-5N31</t>
  </si>
  <si>
    <t>U31</t>
  </si>
  <si>
    <t>GSM-SMD_ATGM332D-5N31</t>
  </si>
  <si>
    <t>ZHONGKEWEI</t>
  </si>
  <si>
    <t>C128659</t>
  </si>
  <si>
    <t>907-412A1021Y10210</t>
  </si>
  <si>
    <t>USB1,USB2,USB3</t>
  </si>
  <si>
    <t>USB-A-TH_907-412A1021Y10210</t>
  </si>
  <si>
    <t>精拓金</t>
  </si>
  <si>
    <t>C708947</t>
  </si>
  <si>
    <t>X6511WVS-04H-C60D48-R1</t>
  </si>
  <si>
    <t>H3</t>
  </si>
  <si>
    <t>HDR-SMD_4P-P2.54-V-M-S4.8</t>
  </si>
  <si>
    <t>X6511WVS-04H-C60D48R1</t>
  </si>
  <si>
    <t>C780062</t>
  </si>
  <si>
    <t>X6511WVS-06H-C60D48R2</t>
  </si>
  <si>
    <t>H2</t>
  </si>
  <si>
    <t>HDR-SMD_6P-P2.54-V-M-LS4.8_R2</t>
  </si>
  <si>
    <t>C2883763</t>
  </si>
  <si>
    <t>C10,C58,C61,C62,C64,C66,C68,C69,C70,C71,C72,C77,C78</t>
  </si>
  <si>
    <t>YAGEO</t>
  </si>
  <si>
    <t>10nF</t>
  </si>
  <si>
    <t>C81,C86</t>
  </si>
  <si>
    <t>0603B103K500NT</t>
  </si>
  <si>
    <t>C57112</t>
  </si>
  <si>
    <t>4.7uF</t>
  </si>
  <si>
    <t>C82,C73</t>
  </si>
  <si>
    <t>CL10A475KO8NNNC</t>
  </si>
  <si>
    <t>C19666</t>
  </si>
  <si>
    <t>C83,C87,C103,C104,C105,C4,C2,C21,C110,C111,C112,C1,C18,C19,C20,C27</t>
  </si>
  <si>
    <t>CL10A106KP8NNNC</t>
  </si>
  <si>
    <t>C19702</t>
  </si>
  <si>
    <t>4.7nF</t>
  </si>
  <si>
    <t>C84</t>
  </si>
  <si>
    <t>C1206X472K202T</t>
  </si>
  <si>
    <t>HEC</t>
  </si>
  <si>
    <t>C106076</t>
  </si>
  <si>
    <t>22nF</t>
  </si>
  <si>
    <t>C85</t>
  </si>
  <si>
    <t>CL10B223KB8NNNC</t>
  </si>
  <si>
    <t>C21122</t>
  </si>
  <si>
    <t>6.8nF</t>
  </si>
  <si>
    <t>C88,C89</t>
  </si>
  <si>
    <t>0603B682K500NT</t>
  </si>
  <si>
    <t>C1631</t>
  </si>
  <si>
    <t>49.9Ω</t>
  </si>
  <si>
    <t>R68,R69</t>
  </si>
  <si>
    <t>R0805</t>
  </si>
  <si>
    <t>0805W8F499JT5E</t>
  </si>
  <si>
    <t>C17720</t>
  </si>
  <si>
    <t>10Ω</t>
  </si>
  <si>
    <t>R71</t>
  </si>
  <si>
    <t>R0805_NEW</t>
  </si>
  <si>
    <t>0805W8F100JT5E</t>
  </si>
  <si>
    <t>C17415</t>
  </si>
  <si>
    <t>82Ω</t>
  </si>
  <si>
    <t>R78,R79</t>
  </si>
  <si>
    <t>0603WAF820JT5E</t>
  </si>
  <si>
    <t>C23255</t>
  </si>
  <si>
    <t>12.4kΩ</t>
  </si>
  <si>
    <t>R80,R81</t>
  </si>
  <si>
    <t>RTT031242FTP</t>
  </si>
  <si>
    <t>RALEC</t>
  </si>
  <si>
    <t>C103261</t>
  </si>
  <si>
    <t>H1102NLT</t>
  </si>
  <si>
    <t>T2</t>
  </si>
  <si>
    <t>XFMR-SMD_H1102NLT</t>
  </si>
  <si>
    <t>PULSE</t>
  </si>
  <si>
    <t>C18584</t>
  </si>
  <si>
    <t>W5500</t>
  </si>
  <si>
    <t>U32</t>
  </si>
  <si>
    <t>LQFP-48_L7.0-W7.0-P0.50-LS9.0-BL</t>
  </si>
  <si>
    <t>WIZNET</t>
  </si>
  <si>
    <t>C32843</t>
  </si>
  <si>
    <t>1uF</t>
  </si>
  <si>
    <t>C63</t>
  </si>
  <si>
    <t>CL05A105KA5NQNC</t>
  </si>
  <si>
    <t>C52923</t>
  </si>
  <si>
    <t>HDR-F-2.54_2x4</t>
  </si>
  <si>
    <t>CC1101_RADIO</t>
  </si>
  <si>
    <t>HDR-F-2.54_2X4</t>
  </si>
  <si>
    <t>C239344</t>
  </si>
  <si>
    <t>VS-50WQ04FNTR-M3</t>
  </si>
  <si>
    <t>D2</t>
  </si>
  <si>
    <t>DPAK_L6.5-W6.0-P2.29-LS9.9-BR</t>
  </si>
  <si>
    <t>Vishay Intertech</t>
  </si>
  <si>
    <t>C413476</t>
  </si>
  <si>
    <t>SP0503BAHTG</t>
  </si>
  <si>
    <t>D6,D4</t>
  </si>
  <si>
    <t>SOT-143_L2.9-W1.3-P1.92-LS2.3-BR</t>
  </si>
  <si>
    <t>Littelfuse</t>
  </si>
  <si>
    <t>C7074</t>
  </si>
  <si>
    <t>1.5kΩ</t>
  </si>
  <si>
    <t>R58,R59,R12,R16,R17,R18</t>
  </si>
  <si>
    <t>0603WAF1501T5E</t>
  </si>
  <si>
    <t>C22843</t>
  </si>
  <si>
    <t>CP2102-GMR</t>
  </si>
  <si>
    <t>U22</t>
  </si>
  <si>
    <t>WQFN-28_L5.0-W5.0-P0.50-BL-EP3.2</t>
  </si>
  <si>
    <t>SILICON LABS</t>
  </si>
  <si>
    <t>C6568</t>
  </si>
  <si>
    <t>2.7kΩ</t>
  </si>
  <si>
    <t>R119,R120</t>
  </si>
  <si>
    <t>0603WAF2701T5E</t>
  </si>
  <si>
    <t>C13167</t>
  </si>
  <si>
    <t>FE1.1S</t>
  </si>
  <si>
    <t>U24,U37</t>
  </si>
  <si>
    <t>SSOP-28_L9.9-W3.9-P0.64-LS6.0-BL-1</t>
  </si>
  <si>
    <t>TERMINUS</t>
  </si>
  <si>
    <t>C9359</t>
  </si>
  <si>
    <t>12MHz</t>
  </si>
  <si>
    <t>X3,X4</t>
  </si>
  <si>
    <t>X322512MSB4SI</t>
  </si>
  <si>
    <t>C9002</t>
  </si>
  <si>
    <t>2.2kΩ</t>
  </si>
  <si>
    <t>R28,R29,R3,R4,R5,R7,R32,R33</t>
  </si>
  <si>
    <t>0402WGF2201TCE</t>
  </si>
  <si>
    <t>C25879</t>
  </si>
  <si>
    <t>TS3USB221ARSER</t>
  </si>
  <si>
    <t>U4</t>
  </si>
  <si>
    <t>UQFN-10_L2.0-W1.5-P0.50-BL</t>
  </si>
  <si>
    <t>TI(德州仪器)</t>
  </si>
  <si>
    <t>C128396</t>
  </si>
  <si>
    <t>470Ω</t>
  </si>
  <si>
    <t>R61</t>
  </si>
  <si>
    <t>0603WAF4700T5E</t>
  </si>
  <si>
    <t>C23179</t>
  </si>
  <si>
    <t>BM04B-GHS-TBT(LF)(SN)</t>
  </si>
  <si>
    <t>I2C1,I2C2,CANBUS2,CANBUS1,PI_I2C1</t>
  </si>
  <si>
    <t>CONN-SMD_4P-P1.25_BM04B-GHS-TBT-LF-SN</t>
  </si>
  <si>
    <t>C161692</t>
  </si>
  <si>
    <t>1nF</t>
  </si>
  <si>
    <t>C7</t>
  </si>
  <si>
    <t>0402B102K500NT</t>
  </si>
  <si>
    <t>FH(风华)</t>
  </si>
  <si>
    <t>C1523</t>
  </si>
  <si>
    <t>51kΩ</t>
  </si>
  <si>
    <t>R66</t>
  </si>
  <si>
    <t>0603WAF5102T5E</t>
  </si>
  <si>
    <t>C23196</t>
  </si>
  <si>
    <t>C23,C24,C26,C30</t>
  </si>
  <si>
    <t>CL10A105KB8NNNC</t>
  </si>
  <si>
    <t>C15849</t>
  </si>
  <si>
    <t>AOZ1360AIL</t>
  </si>
  <si>
    <t>U8</t>
  </si>
  <si>
    <t>SOIC-8_L5.0-W4.0-P1.27-LS6.0-BL</t>
  </si>
  <si>
    <t>AOS</t>
  </si>
  <si>
    <t>C146821</t>
  </si>
  <si>
    <t>SMAJ5.0A_C113952</t>
  </si>
  <si>
    <t>D5</t>
  </si>
  <si>
    <t>SMA_L4.4-W2.6-LS5.0-RD</t>
  </si>
  <si>
    <t>SMAJ5.0A</t>
  </si>
  <si>
    <t>MDD</t>
  </si>
  <si>
    <t>C113952</t>
  </si>
  <si>
    <t>SMCJ18A_C2985008</t>
  </si>
  <si>
    <t>U1</t>
  </si>
  <si>
    <t>SMC_L6.9-W5.9-LS7.9-RD</t>
  </si>
  <si>
    <t>SMCJ18A</t>
  </si>
  <si>
    <t>GOODWORK(固得沃克)</t>
  </si>
  <si>
    <t>C2985008</t>
  </si>
  <si>
    <t>0Ω</t>
  </si>
  <si>
    <t>R15,R45,R6</t>
  </si>
  <si>
    <t>0402WGF0000TCE</t>
  </si>
  <si>
    <t>C17168</t>
  </si>
  <si>
    <t>2.2uF</t>
  </si>
  <si>
    <t>C59,C60</t>
  </si>
  <si>
    <t>CL10A225KO8NNNC</t>
  </si>
  <si>
    <t>SAMSUNG(三星)</t>
  </si>
  <si>
    <t>C23630</t>
  </si>
  <si>
    <t>220Ω</t>
  </si>
  <si>
    <t>R47</t>
  </si>
  <si>
    <t>0603WAF2200T5E</t>
  </si>
  <si>
    <t>C22962</t>
  </si>
  <si>
    <t>TJA1051TK/3,118</t>
  </si>
  <si>
    <t>U21</t>
  </si>
  <si>
    <t>HVSON-8_L3.0-W3.0-P0.65-BL-EP</t>
  </si>
  <si>
    <t>NXP(恩智浦)</t>
  </si>
  <si>
    <t>C124020</t>
  </si>
  <si>
    <t>HSCDTD008A</t>
  </si>
  <si>
    <t>U10</t>
  </si>
  <si>
    <t>FLGA-8_L1.6-W1.6-P0.40-BR</t>
  </si>
  <si>
    <t>ALPSALPINE(阿尔卑斯阿尔派)</t>
  </si>
  <si>
    <t>C202413</t>
  </si>
  <si>
    <t>10kΩ</t>
  </si>
  <si>
    <t>R19,R20,R2,R48,R40,R41,R42</t>
  </si>
  <si>
    <t>0402WGF1002TCE</t>
  </si>
  <si>
    <t>C25744</t>
  </si>
  <si>
    <t>RT9742CGJ5</t>
  </si>
  <si>
    <t>U11</t>
  </si>
  <si>
    <t>TSOT-23-5_L2.9-W1.6-P0.95-LS2.8-BR</t>
  </si>
  <si>
    <t>RICHTEK(立锜)</t>
  </si>
  <si>
    <t>C250546</t>
  </si>
  <si>
    <t>SM353LT</t>
  </si>
  <si>
    <t>OFF1</t>
  </si>
  <si>
    <t>SOT-23-3_L2.9-W1.3-P1.90-LS2.4-BR</t>
  </si>
  <si>
    <t>Honeywell</t>
  </si>
  <si>
    <t>C396076</t>
  </si>
  <si>
    <t>19-217/BHC-ZL1M2RY/3T</t>
  </si>
  <si>
    <t>LED1</t>
  </si>
  <si>
    <t>LED0603-R-RD_BLUE</t>
  </si>
  <si>
    <t>C72041</t>
  </si>
  <si>
    <t>S8550_C105432</t>
  </si>
  <si>
    <t>Q1</t>
  </si>
  <si>
    <t>SOT-23-3_L2.9-W1.6-P1.90-LS2.8-BR</t>
  </si>
  <si>
    <t>S8550</t>
  </si>
  <si>
    <t>CJ(江苏长电/长晶)</t>
  </si>
  <si>
    <t>C105432</t>
  </si>
  <si>
    <t>27kΩ</t>
  </si>
  <si>
    <t>R9</t>
  </si>
  <si>
    <t>0402WGF2702TCE</t>
  </si>
  <si>
    <t>C25771</t>
  </si>
  <si>
    <t>SSB43L-E3/52T</t>
  </si>
  <si>
    <t>D3</t>
  </si>
  <si>
    <t>SMB_L4.6-W3.6-LS5.3-RD</t>
  </si>
  <si>
    <t>VISHAY(威世)</t>
  </si>
  <si>
    <t>C222519</t>
  </si>
  <si>
    <t>HYG210P06LQ1D</t>
  </si>
  <si>
    <t>Q4</t>
  </si>
  <si>
    <t>TO-252-2_L6.6-W6.1-P4.58-LS9.9-BR</t>
  </si>
  <si>
    <t>HUAYI(华羿微)</t>
  </si>
  <si>
    <t>C2834760</t>
  </si>
  <si>
    <t>6.2kΩ</t>
  </si>
  <si>
    <t>R1</t>
  </si>
  <si>
    <t>0603WAF6201T5E</t>
  </si>
  <si>
    <t>C4260</t>
  </si>
  <si>
    <t>BZT52C18_C2932747</t>
  </si>
  <si>
    <t>U17</t>
  </si>
  <si>
    <t>SOD-123_L2.7-W1.6-LS3.7-RD-2</t>
  </si>
  <si>
    <t>BZT52C18</t>
  </si>
  <si>
    <t>C2932747</t>
  </si>
  <si>
    <t>TPS54335ADDAR</t>
  </si>
  <si>
    <t>U20,U19</t>
  </si>
  <si>
    <t>SOP-8_L4.9-W3.9-P1.27-LS6.0-BL-EP-1</t>
  </si>
  <si>
    <t>C58928</t>
  </si>
  <si>
    <t>200Ω</t>
  </si>
  <si>
    <t>R57</t>
  </si>
  <si>
    <t>0402WGF2000TCE</t>
  </si>
  <si>
    <t>C25087</t>
  </si>
  <si>
    <t>3kΩ</t>
  </si>
  <si>
    <t>R50,R51,R56</t>
  </si>
  <si>
    <t>0603WAF3001T5E</t>
  </si>
  <si>
    <t>C4211</t>
  </si>
  <si>
    <t>150kΩ</t>
  </si>
  <si>
    <t>R53,R46</t>
  </si>
  <si>
    <t>0402WGF1503TCE</t>
  </si>
  <si>
    <t>C25755</t>
  </si>
  <si>
    <t>750Ω</t>
  </si>
  <si>
    <t>R52,R49</t>
  </si>
  <si>
    <t>0603WAF7500T5E</t>
  </si>
  <si>
    <t>C23241</t>
  </si>
  <si>
    <t>15uH</t>
  </si>
  <si>
    <t>L2,L3</t>
  </si>
  <si>
    <t>IND-SMD_L5.8-W5.2</t>
  </si>
  <si>
    <t>CY54-15UH</t>
  </si>
  <si>
    <t>SHOU HAN(首韩)</t>
  </si>
  <si>
    <t>C2929432</t>
  </si>
  <si>
    <t>22uF</t>
  </si>
  <si>
    <t>C55,C54,C53,C52,C34,C35,C36,C37</t>
  </si>
  <si>
    <t>CL31A226KAHNNNE</t>
  </si>
  <si>
    <t>C12891</t>
  </si>
  <si>
    <t>C51,C50,C57,C32,C38,C39</t>
  </si>
  <si>
    <t>C49,C48,C40,C41</t>
  </si>
  <si>
    <t>0402B223K500NT</t>
  </si>
  <si>
    <t>C1532</t>
  </si>
  <si>
    <t>220pF</t>
  </si>
  <si>
    <t>C47,C46,C42,C43</t>
  </si>
  <si>
    <t>0402B221K500NT</t>
  </si>
  <si>
    <t>C1530</t>
  </si>
  <si>
    <t>470uF</t>
  </si>
  <si>
    <t>C28,C31</t>
  </si>
  <si>
    <t>CAP-SMD_BD10.0-L10.3-W10.3-FD</t>
  </si>
  <si>
    <t>RVE1E471M1010</t>
  </si>
  <si>
    <t>ROQANG</t>
  </si>
  <si>
    <t>C107397</t>
  </si>
  <si>
    <t>33nF</t>
  </si>
  <si>
    <t>C29</t>
  </si>
  <si>
    <t>CL10B333KB8NNNC</t>
  </si>
  <si>
    <t>C21117</t>
  </si>
  <si>
    <t>220nF</t>
  </si>
  <si>
    <t>C67</t>
  </si>
  <si>
    <t>CL10B224KA8NNNC</t>
  </si>
  <si>
    <t>C21120</t>
  </si>
  <si>
    <t>XT30U-M</t>
  </si>
  <si>
    <t>CN1</t>
  </si>
  <si>
    <t>CONN-TH_XT30U-M</t>
  </si>
  <si>
    <t>AMASS(艾迈斯)</t>
  </si>
  <si>
    <t>C99101</t>
  </si>
  <si>
    <t>16kΩ</t>
  </si>
  <si>
    <t>R38</t>
  </si>
  <si>
    <t>0805W8F1602T5E</t>
  </si>
  <si>
    <t>C17490</t>
  </si>
  <si>
    <t>R39</t>
  </si>
  <si>
    <t>0805W8F3001T5E</t>
  </si>
  <si>
    <t>C17661</t>
  </si>
  <si>
    <t>1kΩ</t>
  </si>
  <si>
    <t>R60</t>
  </si>
  <si>
    <t>0603WAF1001T5E</t>
  </si>
  <si>
    <t>C21190</t>
  </si>
  <si>
    <t>XL4005E1</t>
  </si>
  <si>
    <t>U18</t>
  </si>
  <si>
    <t>TO-263-5_L10.2-W9.2-P1.70-TL</t>
  </si>
  <si>
    <t>XLSEMI</t>
  </si>
  <si>
    <t>C73332</t>
  </si>
  <si>
    <t>LSM6DS3TR-C</t>
  </si>
  <si>
    <t>U25</t>
  </si>
  <si>
    <t>LGA-14_L3.0-W2.5-P0.50-TL</t>
  </si>
  <si>
    <t>ST(意法半导体)</t>
  </si>
  <si>
    <t>C967633</t>
  </si>
  <si>
    <t>KXTJ3-1057</t>
  </si>
  <si>
    <t>U26</t>
  </si>
  <si>
    <t>LGA-12_L2.0-W2.0-P0.50-BL</t>
  </si>
  <si>
    <t>ROHM Semicon</t>
  </si>
  <si>
    <t>C442603</t>
  </si>
  <si>
    <t>LIS2MDLTR</t>
  </si>
  <si>
    <t>U27</t>
  </si>
  <si>
    <t>LGA-12_L2.0-W2.0-P0.50-BL_ST_LIS2MDLXX</t>
  </si>
  <si>
    <t>C919695</t>
  </si>
  <si>
    <t>MPU6500</t>
  </si>
  <si>
    <t>U28</t>
  </si>
  <si>
    <t>QFN-24_L3.0-W3.0-P0.40-BL-EP</t>
  </si>
  <si>
    <t>InvenSense</t>
  </si>
  <si>
    <t>C50278</t>
  </si>
  <si>
    <t>HDMI-001S</t>
  </si>
  <si>
    <t>HDMI0</t>
  </si>
  <si>
    <t>HDMI-SMD_HDMI-001S</t>
  </si>
  <si>
    <t>XUNPU(讯普)</t>
  </si>
  <si>
    <t>C720616</t>
  </si>
  <si>
    <t>SMBJ5.0A_C2758500</t>
  </si>
  <si>
    <t>D1</t>
  </si>
  <si>
    <t>SMB_L4.3-W3.6-LS5.4-RD</t>
  </si>
  <si>
    <t>SMBJ5.0A</t>
  </si>
  <si>
    <t>UMW(友台半导体)</t>
  </si>
  <si>
    <t>C2758500</t>
  </si>
  <si>
    <t>0603White light_C2290</t>
  </si>
  <si>
    <t>LED2,LED5</t>
  </si>
  <si>
    <t>LED0603-R-RD_WHITE</t>
  </si>
  <si>
    <t>KT-0603白灯</t>
  </si>
  <si>
    <t>null</t>
  </si>
  <si>
    <t>C2290</t>
  </si>
  <si>
    <t>19-217/GHC-YR1S2/3T</t>
  </si>
  <si>
    <t>LED3,LED4</t>
  </si>
  <si>
    <t>EVERLIGHT(亿光)</t>
  </si>
  <si>
    <t>C72043</t>
  </si>
  <si>
    <t>Raspberry Pi CM4</t>
  </si>
  <si>
    <t>MODULE_PT1</t>
  </si>
  <si>
    <t>CONN-SMD_DF40C-100DS-0.4V-51</t>
  </si>
  <si>
    <t>HRS(广濑)</t>
  </si>
  <si>
    <t>C597931</t>
  </si>
  <si>
    <t>Raspberry Pi CM4 p2</t>
  </si>
  <si>
    <t>MODULE_PT2</t>
  </si>
  <si>
    <t>TSD003A04526A02</t>
  </si>
  <si>
    <t>SW2</t>
  </si>
  <si>
    <t>SW-SMD_4P-L6.0-W6.0-P4.50-LS8.6</t>
  </si>
  <si>
    <t>BZCN(博众电气)</t>
  </si>
  <si>
    <t>C2888576</t>
  </si>
  <si>
    <t>74LVC1G07GV,125</t>
  </si>
  <si>
    <t>U5,U9</t>
  </si>
  <si>
    <t>SOT-753_L3.1-W1.7-P0.95-LS3.0-BR</t>
  </si>
  <si>
    <t>Nexperia(安世)</t>
  </si>
  <si>
    <t>C12511</t>
  </si>
  <si>
    <t>10118194-0001LF</t>
  </si>
  <si>
    <t>USB_OTG</t>
  </si>
  <si>
    <t>MICRO-USB-SMD_10118194-0001LF</t>
  </si>
  <si>
    <t>Amphenol ICC</t>
  </si>
  <si>
    <t>C132563</t>
  </si>
  <si>
    <t>ID</t>
  </si>
  <si>
    <t>I2C3,CANBUS1,CANBUS2,CANBUS3,I2C1,I2C2</t>
  </si>
  <si>
    <t>WAFER-GH1.25-6PLB</t>
  </si>
  <si>
    <t>SIGNAL_CONN1,UART1,UART2</t>
  </si>
  <si>
    <t>CONN-SMD_6P-P1.25_XUNPU_WAFER-GH1.25-6PLB</t>
  </si>
  <si>
    <t>C3029372</t>
  </si>
  <si>
    <t>C1,C15,C16,C17,C18,C19,C21,C23,C26,C25</t>
  </si>
  <si>
    <t>XT30UPB-F</t>
  </si>
  <si>
    <t>CN9,CN10</t>
  </si>
  <si>
    <t>CONN-TH_XT30UPB-F</t>
  </si>
  <si>
    <t>XT30UPB30-F.G.*</t>
  </si>
  <si>
    <t>C108769</t>
  </si>
  <si>
    <t>MJ56881-B011-HXRN1-C</t>
  </si>
  <si>
    <t>RJ5,RJ6,RJ1</t>
  </si>
  <si>
    <t>RJ45-SMD_MJ56881-B011-HXRN1-C</t>
  </si>
  <si>
    <t>Heling(合陵)</t>
  </si>
  <si>
    <t>C501473</t>
  </si>
  <si>
    <t>5V_ON,LED2</t>
  </si>
  <si>
    <t>C45,C31</t>
  </si>
  <si>
    <t>ROQANG(容强)</t>
  </si>
  <si>
    <t>C48,C49,C29,C30,C50</t>
  </si>
  <si>
    <t>R60,R3,R10,R16,R46,R47</t>
  </si>
  <si>
    <t>HDR-M-2.54_1x4</t>
  </si>
  <si>
    <t>J1,J2,J3,J4,J5,J6</t>
  </si>
  <si>
    <t>HDR-M-2.54_1X4</t>
  </si>
  <si>
    <t>C124378</t>
  </si>
  <si>
    <t>TEENSY_5V,J7</t>
  </si>
  <si>
    <t>LED6,LED4</t>
  </si>
  <si>
    <t>IND-SMD_L14.4-W12.8_SLO1365H</t>
  </si>
  <si>
    <t>SLO1365H330MTT</t>
  </si>
  <si>
    <t>Sunltech Tech</t>
  </si>
  <si>
    <t>C364090</t>
  </si>
  <si>
    <t>C76,C79</t>
  </si>
  <si>
    <t>C77,C80</t>
  </si>
  <si>
    <t>C78</t>
  </si>
  <si>
    <t>R78</t>
  </si>
  <si>
    <t>R79,R80,R81</t>
  </si>
  <si>
    <t>C10,C12,C22,C14</t>
  </si>
  <si>
    <t>C13,C35</t>
  </si>
  <si>
    <t>C20</t>
  </si>
  <si>
    <t>R26</t>
  </si>
  <si>
    <t>R45</t>
  </si>
  <si>
    <t>U3</t>
  </si>
  <si>
    <t>AHT20_C2757850</t>
  </si>
  <si>
    <t>U29</t>
  </si>
  <si>
    <t>SENSOR-SMD_L3.0-W3.0-P1.00-BR</t>
  </si>
  <si>
    <t>AHT20</t>
  </si>
  <si>
    <t>广州奥松</t>
  </si>
  <si>
    <t>C2757850</t>
  </si>
  <si>
    <t>DPS310XTSA1</t>
  </si>
  <si>
    <t>U30</t>
  </si>
  <si>
    <t>LGA-8_DPS310XTSA1</t>
  </si>
  <si>
    <t>Infineon</t>
  </si>
  <si>
    <t>C130156</t>
  </si>
  <si>
    <t>HDR-F-2.54_1x6</t>
  </si>
  <si>
    <t>H1</t>
  </si>
  <si>
    <t>HDR-F-2.54_1X6</t>
  </si>
  <si>
    <t>C40877</t>
  </si>
  <si>
    <t>HDR-F-2.54_1x4</t>
  </si>
  <si>
    <t>HDR-F-2.54_1X4</t>
  </si>
  <si>
    <t>C225501</t>
  </si>
  <si>
    <t>HDR-M-2.54_2x3</t>
  </si>
  <si>
    <t>LEAK3</t>
  </si>
  <si>
    <t>HDR-M-2.54_2X3</t>
  </si>
  <si>
    <t>C65114</t>
  </si>
  <si>
    <t>C5</t>
  </si>
  <si>
    <t>R11</t>
  </si>
  <si>
    <t>R12,R17,R25</t>
  </si>
  <si>
    <t>R24</t>
  </si>
  <si>
    <t>C42,C41</t>
  </si>
  <si>
    <t>C39,C34</t>
  </si>
  <si>
    <t>C38</t>
  </si>
  <si>
    <t>C37</t>
  </si>
  <si>
    <t>C36,C40</t>
  </si>
  <si>
    <t>C33,C32</t>
  </si>
  <si>
    <t>R35,R36,R41,R42,R43,R48,R44,R49</t>
  </si>
  <si>
    <t>2.4kΩ</t>
  </si>
  <si>
    <t>0603WAF2401T5E</t>
  </si>
  <si>
    <t>C22940</t>
  </si>
  <si>
    <t>X2</t>
  </si>
  <si>
    <t>R31,R32</t>
  </si>
  <si>
    <t>R33,R34</t>
  </si>
  <si>
    <t>R56</t>
  </si>
  <si>
    <t>R58,R59</t>
  </si>
  <si>
    <t>U9</t>
  </si>
  <si>
    <t>XT60PW-M</t>
  </si>
  <si>
    <t>BATT_IN1,BATT_IN2</t>
  </si>
  <si>
    <t>CONN-TH_XT60PW-M</t>
  </si>
  <si>
    <t>C98732</t>
  </si>
  <si>
    <t>U5</t>
  </si>
  <si>
    <t>XT60PW-F</t>
  </si>
  <si>
    <t>U19</t>
  </si>
  <si>
    <t>TH_2P-XT60PW-F</t>
  </si>
  <si>
    <t>XT60PW-F 母头 板插卧式</t>
  </si>
  <si>
    <t>C9900000737</t>
  </si>
  <si>
    <t>JL271V-50003G01</t>
  </si>
  <si>
    <t>MOTOR_B_1,MOTOR_B_2,MOTOR_B_3,MOTOR_B_4,MOTOR_B_6,MOTOR_B_8,MOTOR_F_1,MOTOR_F_2,MOTOR_F_3,MOTOR_F_4,MOTOR_F_6,MOTOR_F_8</t>
  </si>
  <si>
    <t>CONN-TH_3P-P5.00_JILN_JL271V-50003G01</t>
  </si>
  <si>
    <t>JILN(锦凌)</t>
  </si>
  <si>
    <t>C2908493</t>
  </si>
  <si>
    <t>HDR-M-2.54_1x6</t>
  </si>
  <si>
    <t>J1,J2,J3</t>
  </si>
  <si>
    <t>HDR-M-2.54_1X6</t>
  </si>
  <si>
    <t>C190819</t>
  </si>
  <si>
    <t>SIGNAL_CONN</t>
  </si>
  <si>
    <t>XT60-F</t>
  </si>
  <si>
    <t>OUT1</t>
  </si>
  <si>
    <t>CONN-TH_XT60PB-F</t>
  </si>
  <si>
    <t>C98734</t>
  </si>
  <si>
    <t>XT60</t>
  </si>
  <si>
    <t>BATT_IN1</t>
  </si>
  <si>
    <t>CONN-TH_XT60</t>
  </si>
  <si>
    <t>C98733</t>
  </si>
  <si>
    <t>330uF</t>
  </si>
  <si>
    <t>C7,C9</t>
  </si>
  <si>
    <t>CAP-SMD_BD8.0-L8.3-W8.3-FD</t>
  </si>
  <si>
    <t>CS1E331M-CRF10</t>
  </si>
  <si>
    <t>ST(先科)</t>
  </si>
  <si>
    <t>C116426</t>
  </si>
  <si>
    <t>CN1,CN2,CN3,CN4,CN6,CN7,CN8,CN9</t>
  </si>
  <si>
    <t>Zip Ties</t>
  </si>
  <si>
    <t>Teensy 4.0</t>
  </si>
  <si>
    <t>Units</t>
  </si>
  <si>
    <t>Total</t>
  </si>
  <si>
    <t>Cost (USD)</t>
  </si>
  <si>
    <t>Sum Cost</t>
  </si>
  <si>
    <t>Sum Total</t>
  </si>
  <si>
    <t>https://jlc3dp.com/3d-printing-quote</t>
  </si>
  <si>
    <t>https://www.amazon.com/Arducam-Autofocus-Raspberry-Microphone-Mini-Sized/dp/B0BZR8KNXT?sr=8-1</t>
  </si>
  <si>
    <t>https://www.mcmaster.com/94115K046/</t>
  </si>
  <si>
    <t>https://www.mcmaster.com/94115K153/</t>
  </si>
  <si>
    <t>https://www.mcmaster.com/94115K238/</t>
  </si>
  <si>
    <t>https://www.mcmaster.com/94115K154/</t>
  </si>
  <si>
    <t>https://hobbyking.com/en_us/graphene-3000mah-4s-45c-w-xt90.html?___store=en_us</t>
  </si>
  <si>
    <t>Costs In Total Section</t>
  </si>
  <si>
    <t>Costs in Total Section</t>
  </si>
  <si>
    <t>Acrylic - Laser Cut</t>
  </si>
  <si>
    <t>Metal</t>
  </si>
  <si>
    <t>Mixed</t>
  </si>
  <si>
    <t>Rubber</t>
  </si>
  <si>
    <t>https://www.amazon.com/HAVE-ME-TD-Cable-Ties/dp/B08TVMRFV8?sr=8-3</t>
  </si>
  <si>
    <t>Plastic</t>
  </si>
  <si>
    <t>Acrylic</t>
  </si>
  <si>
    <t>https://bluerobotics.com/store/cables-connectors/penetrators/wlp-vp/</t>
  </si>
  <si>
    <t>https://bluerobotics.com/store/cables-connectors/penetrators/penetrator-vp/?attribute_size=M10+thread%2C+for+6mm+cable</t>
  </si>
  <si>
    <t>Self Printing</t>
  </si>
  <si>
    <t>Commerical Printing</t>
  </si>
  <si>
    <t>Other Thrusters</t>
  </si>
  <si>
    <t>T200 Thrusters</t>
  </si>
  <si>
    <t>T200 Thrusters (Thrust Option 2)</t>
  </si>
  <si>
    <t>Other Thrusters (Thrust Option 1)</t>
  </si>
  <si>
    <t>Summed Cost (Commerical Printing)</t>
  </si>
  <si>
    <t>Self Printing Alternative Costs (Material Costs)</t>
  </si>
  <si>
    <t>Summed Cost (Self Printing)</t>
  </si>
  <si>
    <t>Parts with Options</t>
  </si>
  <si>
    <t>Hardware w/o Thrusters  (Print Option 1)*</t>
  </si>
  <si>
    <t>Hardware w/o Thrusters  (Print Option 2)*</t>
  </si>
  <si>
    <t>Compute PCB - Components, Assembly, &amp; Manufacture*</t>
  </si>
  <si>
    <t>Sensor PCB - Components, Assembly, &amp; Manufacture*</t>
  </si>
  <si>
    <t>ESC Breakout PCB - Components, Assembly, &amp; Manufacture*</t>
  </si>
  <si>
    <t>*items with separate BOMs for subcomponents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</si>
</sst>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E523-A577-4905-AC1F-A12C9C92B1E2}">
  <dimension ref="A1:J13"/>
  <sheetViews>
    <sheetView tabSelected="1" workbookViewId="0">
      <selection sqref="A1:D13"/>
    </sheetView>
  </sheetViews>
  <sheetFormatPr defaultRowHeight="15" x14ac:dyDescent="0.25"/>
  <cols>
    <col min="1" max="1" width="54.85546875" customWidth="1"/>
    <col min="2" max="2" width="19.42578125" style="3" customWidth="1"/>
    <col min="7" max="7" width="23.85546875" customWidth="1"/>
    <col min="8" max="8" width="23" customWidth="1"/>
    <col min="9" max="9" width="25.42578125" customWidth="1"/>
    <col min="10" max="10" width="25.140625" customWidth="1"/>
  </cols>
  <sheetData>
    <row r="1" spans="1:10" s="1" customFormat="1" x14ac:dyDescent="0.25">
      <c r="A1" s="1" t="s">
        <v>707</v>
      </c>
      <c r="B1" s="4" t="s">
        <v>677</v>
      </c>
      <c r="C1" s="1" t="s">
        <v>675</v>
      </c>
      <c r="D1" s="1" t="s">
        <v>676</v>
      </c>
    </row>
    <row r="2" spans="1:10" x14ac:dyDescent="0.25">
      <c r="A2" t="s">
        <v>708</v>
      </c>
      <c r="B2" s="3">
        <f>Hardware!I2</f>
        <v>428.15</v>
      </c>
      <c r="C2">
        <v>1</v>
      </c>
      <c r="D2" s="3">
        <f>B2*C2</f>
        <v>428.15</v>
      </c>
      <c r="I2" s="3"/>
      <c r="J2" s="3"/>
    </row>
    <row r="3" spans="1:10" x14ac:dyDescent="0.25">
      <c r="A3" t="s">
        <v>709</v>
      </c>
      <c r="B3" s="3">
        <f>Hardware!J2</f>
        <v>589.11999999999989</v>
      </c>
      <c r="C3">
        <v>1</v>
      </c>
      <c r="D3" s="3">
        <f>B3*C3</f>
        <v>589.11999999999989</v>
      </c>
    </row>
    <row r="4" spans="1:10" x14ac:dyDescent="0.25">
      <c r="A4" t="s">
        <v>703</v>
      </c>
      <c r="B4" s="3">
        <v>30</v>
      </c>
      <c r="C4">
        <v>6</v>
      </c>
      <c r="D4" s="3">
        <f>B4*C4</f>
        <v>180</v>
      </c>
    </row>
    <row r="5" spans="1:10" x14ac:dyDescent="0.25">
      <c r="A5" t="s">
        <v>702</v>
      </c>
      <c r="B5" s="3">
        <v>200</v>
      </c>
      <c r="C5">
        <v>6</v>
      </c>
      <c r="D5" s="3">
        <f>B5*C5</f>
        <v>1200</v>
      </c>
    </row>
    <row r="6" spans="1:10" x14ac:dyDescent="0.25">
      <c r="A6" t="s">
        <v>710</v>
      </c>
      <c r="B6" s="3">
        <v>58.13</v>
      </c>
      <c r="C6">
        <v>1</v>
      </c>
      <c r="D6" s="3">
        <f t="shared" ref="D6:D10" si="0">B6*C6</f>
        <v>58.13</v>
      </c>
      <c r="G6" s="2"/>
      <c r="H6" s="6" t="s">
        <v>700</v>
      </c>
      <c r="I6" s="6" t="s">
        <v>701</v>
      </c>
    </row>
    <row r="7" spans="1:10" x14ac:dyDescent="0.25">
      <c r="A7" t="s">
        <v>711</v>
      </c>
      <c r="B7" s="3">
        <v>35.29</v>
      </c>
      <c r="C7">
        <v>1</v>
      </c>
      <c r="D7" s="3">
        <f t="shared" si="0"/>
        <v>35.29</v>
      </c>
      <c r="G7" s="6" t="s">
        <v>698</v>
      </c>
      <c r="H7" s="7">
        <f>SUM(D:D)-D5-D3</f>
        <v>858.69</v>
      </c>
      <c r="I7" s="7">
        <f>SUM(D:D)-D4-D3</f>
        <v>1878.69</v>
      </c>
    </row>
    <row r="8" spans="1:10" x14ac:dyDescent="0.25">
      <c r="A8" t="s">
        <v>712</v>
      </c>
      <c r="B8" s="3">
        <v>17.12</v>
      </c>
      <c r="C8">
        <v>1</v>
      </c>
      <c r="D8" s="3">
        <f t="shared" si="0"/>
        <v>17.12</v>
      </c>
      <c r="G8" s="6" t="s">
        <v>699</v>
      </c>
      <c r="H8" s="7">
        <f>SUM(D:D)-D5-D2</f>
        <v>1019.66</v>
      </c>
      <c r="I8" s="7">
        <f>SUM(D:D)-D4-D2</f>
        <v>2039.6599999999999</v>
      </c>
    </row>
    <row r="9" spans="1:10" x14ac:dyDescent="0.25">
      <c r="A9" t="s">
        <v>674</v>
      </c>
      <c r="B9" s="3">
        <v>30</v>
      </c>
      <c r="C9">
        <v>2</v>
      </c>
      <c r="D9" s="3">
        <f t="shared" si="0"/>
        <v>60</v>
      </c>
    </row>
    <row r="10" spans="1:10" x14ac:dyDescent="0.25">
      <c r="A10" t="s">
        <v>531</v>
      </c>
      <c r="B10" s="3">
        <v>80</v>
      </c>
      <c r="C10">
        <v>1</v>
      </c>
      <c r="D10" s="3">
        <f t="shared" si="0"/>
        <v>80</v>
      </c>
    </row>
    <row r="13" spans="1:10" x14ac:dyDescent="0.25">
      <c r="A13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E34" sqref="E34"/>
    </sheetView>
  </sheetViews>
  <sheetFormatPr defaultRowHeight="15" x14ac:dyDescent="0.25"/>
  <cols>
    <col min="1" max="1" width="39.7109375" customWidth="1"/>
    <col min="2" max="2" width="48.42578125" customWidth="1"/>
    <col min="4" max="4" width="21" style="3" customWidth="1"/>
    <col min="5" max="5" width="11.5703125" style="3" customWidth="1"/>
    <col min="6" max="6" width="22.85546875" customWidth="1"/>
    <col min="7" max="7" width="19.42578125" customWidth="1"/>
    <col min="8" max="9" width="27.140625" style="3" customWidth="1"/>
    <col min="10" max="10" width="34" customWidth="1"/>
  </cols>
  <sheetData>
    <row r="1" spans="1:10" s="1" customFormat="1" ht="30" x14ac:dyDescent="0.25">
      <c r="A1" s="1" t="s">
        <v>0</v>
      </c>
      <c r="B1" s="1" t="s">
        <v>33</v>
      </c>
      <c r="C1" s="1" t="s">
        <v>34</v>
      </c>
      <c r="D1" s="4" t="s">
        <v>35</v>
      </c>
      <c r="E1" s="4" t="s">
        <v>36</v>
      </c>
      <c r="F1" s="1" t="s">
        <v>37</v>
      </c>
      <c r="G1" s="1" t="s">
        <v>38</v>
      </c>
      <c r="H1" s="5" t="s">
        <v>705</v>
      </c>
      <c r="I1" s="5" t="s">
        <v>706</v>
      </c>
      <c r="J1" s="1" t="s">
        <v>704</v>
      </c>
    </row>
    <row r="2" spans="1:10" x14ac:dyDescent="0.25">
      <c r="A2" t="s">
        <v>39</v>
      </c>
      <c r="B2" t="s">
        <v>1</v>
      </c>
      <c r="C2">
        <v>3</v>
      </c>
      <c r="D2" s="3">
        <v>8.1999999999999993</v>
      </c>
      <c r="E2" s="3">
        <f>C2*D2</f>
        <v>24.599999999999998</v>
      </c>
      <c r="F2" t="s">
        <v>680</v>
      </c>
      <c r="G2" t="s">
        <v>44</v>
      </c>
      <c r="H2" s="3">
        <v>4.5599999999999996</v>
      </c>
      <c r="I2" s="3" cm="1">
        <f t="array" ref="I2">SUMPRODUCT(IF(H2:H100&lt;&gt;"", H2:H100, E2:E100))</f>
        <v>428.15</v>
      </c>
      <c r="J2" s="3">
        <f>SUM(E:E)</f>
        <v>589.11999999999989</v>
      </c>
    </row>
    <row r="3" spans="1:10" x14ac:dyDescent="0.25">
      <c r="A3" t="s">
        <v>40</v>
      </c>
      <c r="B3" t="s">
        <v>2</v>
      </c>
      <c r="C3">
        <v>5</v>
      </c>
      <c r="D3" s="3">
        <v>27</v>
      </c>
      <c r="E3" s="3">
        <f>C3*D3</f>
        <v>135</v>
      </c>
      <c r="F3" t="s">
        <v>681</v>
      </c>
      <c r="G3" t="s">
        <v>43</v>
      </c>
    </row>
    <row r="4" spans="1:10" x14ac:dyDescent="0.25">
      <c r="A4" t="s">
        <v>41</v>
      </c>
      <c r="B4" t="s">
        <v>3</v>
      </c>
      <c r="C4">
        <v>1</v>
      </c>
      <c r="D4" s="3">
        <v>8.5</v>
      </c>
      <c r="E4" s="3">
        <f t="shared" ref="E4:E34" si="0">C4*D4</f>
        <v>8.5</v>
      </c>
      <c r="F4" t="s">
        <v>680</v>
      </c>
      <c r="G4" t="s">
        <v>44</v>
      </c>
      <c r="H4" s="3">
        <v>1.44</v>
      </c>
    </row>
    <row r="5" spans="1:10" x14ac:dyDescent="0.25">
      <c r="A5" t="s">
        <v>42</v>
      </c>
      <c r="B5" t="s">
        <v>4</v>
      </c>
      <c r="C5">
        <v>1</v>
      </c>
      <c r="D5" s="3">
        <v>4.4000000000000004</v>
      </c>
      <c r="E5" s="3">
        <f t="shared" si="0"/>
        <v>4.4000000000000004</v>
      </c>
      <c r="F5" t="s">
        <v>680</v>
      </c>
      <c r="G5" t="s">
        <v>44</v>
      </c>
      <c r="H5" s="3">
        <v>0.75</v>
      </c>
    </row>
    <row r="6" spans="1:10" x14ac:dyDescent="0.25">
      <c r="A6" t="s">
        <v>45</v>
      </c>
      <c r="B6" t="s">
        <v>5</v>
      </c>
      <c r="C6">
        <v>1</v>
      </c>
      <c r="D6" s="3">
        <v>1.1299999999999999</v>
      </c>
      <c r="E6" s="3">
        <f t="shared" si="0"/>
        <v>1.1299999999999999</v>
      </c>
      <c r="F6" t="s">
        <v>680</v>
      </c>
      <c r="G6" t="s">
        <v>44</v>
      </c>
      <c r="H6" s="3">
        <v>0.19</v>
      </c>
    </row>
    <row r="7" spans="1:10" x14ac:dyDescent="0.25">
      <c r="A7" t="s">
        <v>46</v>
      </c>
      <c r="B7" t="s">
        <v>6</v>
      </c>
      <c r="C7">
        <v>1</v>
      </c>
      <c r="D7" s="3">
        <v>0.97</v>
      </c>
      <c r="E7" s="3">
        <f t="shared" si="0"/>
        <v>0.97</v>
      </c>
      <c r="F7" t="s">
        <v>680</v>
      </c>
      <c r="G7" t="s">
        <v>44</v>
      </c>
      <c r="H7" s="3">
        <v>0.16</v>
      </c>
    </row>
    <row r="8" spans="1:10" x14ac:dyDescent="0.25">
      <c r="A8" t="s">
        <v>48</v>
      </c>
      <c r="B8" t="s">
        <v>7</v>
      </c>
      <c r="C8">
        <v>2</v>
      </c>
      <c r="D8" s="3">
        <v>13.62</v>
      </c>
      <c r="E8" s="3">
        <f t="shared" si="0"/>
        <v>27.24</v>
      </c>
      <c r="F8" t="s">
        <v>680</v>
      </c>
      <c r="G8" t="s">
        <v>44</v>
      </c>
      <c r="H8" s="3">
        <v>2.31</v>
      </c>
    </row>
    <row r="9" spans="1:10" x14ac:dyDescent="0.25">
      <c r="A9" t="s">
        <v>47</v>
      </c>
      <c r="B9" t="s">
        <v>8</v>
      </c>
      <c r="C9">
        <v>2</v>
      </c>
      <c r="D9" s="3">
        <v>2.11</v>
      </c>
      <c r="E9" s="3">
        <f t="shared" si="0"/>
        <v>4.22</v>
      </c>
      <c r="F9" t="s">
        <v>682</v>
      </c>
      <c r="G9" t="s">
        <v>692</v>
      </c>
    </row>
    <row r="10" spans="1:10" x14ac:dyDescent="0.25">
      <c r="A10" t="s">
        <v>49</v>
      </c>
      <c r="B10" t="s">
        <v>9</v>
      </c>
      <c r="C10">
        <v>2</v>
      </c>
      <c r="D10" s="3">
        <v>2.06</v>
      </c>
      <c r="E10" s="3">
        <f t="shared" si="0"/>
        <v>4.12</v>
      </c>
      <c r="F10" t="s">
        <v>683</v>
      </c>
      <c r="G10" t="s">
        <v>692</v>
      </c>
    </row>
    <row r="11" spans="1:10" x14ac:dyDescent="0.25">
      <c r="A11" t="s">
        <v>50</v>
      </c>
      <c r="B11" t="s">
        <v>10</v>
      </c>
      <c r="C11">
        <v>2</v>
      </c>
      <c r="D11" s="3">
        <v>2.3199999999999998</v>
      </c>
      <c r="E11" s="3">
        <f t="shared" si="0"/>
        <v>4.6399999999999997</v>
      </c>
      <c r="F11" t="s">
        <v>685</v>
      </c>
      <c r="G11" t="s">
        <v>692</v>
      </c>
    </row>
    <row r="12" spans="1:10" x14ac:dyDescent="0.25">
      <c r="A12" t="s">
        <v>51</v>
      </c>
      <c r="B12" t="s">
        <v>11</v>
      </c>
      <c r="C12">
        <v>4</v>
      </c>
      <c r="D12" s="3">
        <v>2.15</v>
      </c>
      <c r="E12" s="3">
        <f t="shared" si="0"/>
        <v>8.6</v>
      </c>
      <c r="F12" t="s">
        <v>684</v>
      </c>
      <c r="G12" t="s">
        <v>692</v>
      </c>
    </row>
    <row r="13" spans="1:10" x14ac:dyDescent="0.25">
      <c r="A13" t="s">
        <v>52</v>
      </c>
      <c r="B13" t="s">
        <v>12</v>
      </c>
      <c r="C13">
        <v>1</v>
      </c>
      <c r="D13" s="3">
        <v>32.99</v>
      </c>
      <c r="E13" s="3">
        <f t="shared" si="0"/>
        <v>32.99</v>
      </c>
      <c r="F13" t="s">
        <v>686</v>
      </c>
      <c r="G13" t="s">
        <v>52</v>
      </c>
    </row>
    <row r="14" spans="1:10" x14ac:dyDescent="0.25">
      <c r="A14" t="s">
        <v>53</v>
      </c>
      <c r="B14" t="s">
        <v>13</v>
      </c>
      <c r="C14">
        <v>1</v>
      </c>
      <c r="D14" s="3">
        <v>11.31</v>
      </c>
      <c r="E14" s="3">
        <f t="shared" si="0"/>
        <v>11.31</v>
      </c>
      <c r="F14" t="s">
        <v>680</v>
      </c>
      <c r="G14" t="s">
        <v>44</v>
      </c>
      <c r="H14" s="3">
        <v>1.92</v>
      </c>
    </row>
    <row r="15" spans="1:10" x14ac:dyDescent="0.25">
      <c r="A15" t="s">
        <v>54</v>
      </c>
      <c r="B15" t="s">
        <v>14</v>
      </c>
      <c r="C15">
        <v>1</v>
      </c>
      <c r="D15" s="3">
        <v>3.92</v>
      </c>
      <c r="E15" s="3">
        <f t="shared" si="0"/>
        <v>3.92</v>
      </c>
      <c r="F15" t="s">
        <v>680</v>
      </c>
      <c r="G15" t="s">
        <v>44</v>
      </c>
      <c r="H15" s="3">
        <v>0.66</v>
      </c>
    </row>
    <row r="16" spans="1:10" x14ac:dyDescent="0.25">
      <c r="A16" t="s">
        <v>55</v>
      </c>
      <c r="B16" t="s">
        <v>15</v>
      </c>
      <c r="D16" s="3" t="s">
        <v>687</v>
      </c>
      <c r="G16" t="s">
        <v>43</v>
      </c>
    </row>
    <row r="17" spans="1:8" x14ac:dyDescent="0.25">
      <c r="A17" t="s">
        <v>56</v>
      </c>
      <c r="B17" t="s">
        <v>16</v>
      </c>
      <c r="C17">
        <v>1</v>
      </c>
      <c r="D17" s="3">
        <v>7.03</v>
      </c>
      <c r="E17" s="3">
        <f t="shared" si="0"/>
        <v>7.03</v>
      </c>
      <c r="F17" t="s">
        <v>680</v>
      </c>
      <c r="G17" t="s">
        <v>44</v>
      </c>
      <c r="H17" s="3">
        <v>1.19</v>
      </c>
    </row>
    <row r="18" spans="1:8" x14ac:dyDescent="0.25">
      <c r="A18" t="s">
        <v>57</v>
      </c>
      <c r="B18" t="s">
        <v>17</v>
      </c>
      <c r="C18">
        <v>1</v>
      </c>
      <c r="D18" s="3">
        <v>3.08</v>
      </c>
      <c r="E18" s="3">
        <f t="shared" si="0"/>
        <v>3.08</v>
      </c>
      <c r="F18" t="s">
        <v>680</v>
      </c>
      <c r="G18" t="s">
        <v>44</v>
      </c>
      <c r="H18" s="3">
        <v>0.52</v>
      </c>
    </row>
    <row r="19" spans="1:8" x14ac:dyDescent="0.25">
      <c r="A19" t="s">
        <v>58</v>
      </c>
      <c r="B19" t="s">
        <v>18</v>
      </c>
      <c r="D19" s="3" t="s">
        <v>687</v>
      </c>
      <c r="G19" t="s">
        <v>43</v>
      </c>
    </row>
    <row r="20" spans="1:8" x14ac:dyDescent="0.25">
      <c r="A20" t="s">
        <v>59</v>
      </c>
      <c r="B20" t="s">
        <v>19</v>
      </c>
      <c r="C20">
        <v>1</v>
      </c>
      <c r="D20" s="3">
        <v>4.51</v>
      </c>
      <c r="E20" s="3">
        <f t="shared" si="0"/>
        <v>4.51</v>
      </c>
      <c r="G20" t="s">
        <v>689</v>
      </c>
    </row>
    <row r="21" spans="1:8" x14ac:dyDescent="0.25">
      <c r="A21" t="s">
        <v>60</v>
      </c>
      <c r="B21" t="s">
        <v>20</v>
      </c>
      <c r="C21">
        <v>1</v>
      </c>
      <c r="D21" s="3">
        <v>4.51</v>
      </c>
      <c r="E21" s="3">
        <f t="shared" si="0"/>
        <v>4.51</v>
      </c>
      <c r="G21" t="s">
        <v>689</v>
      </c>
    </row>
    <row r="22" spans="1:8" x14ac:dyDescent="0.25">
      <c r="A22" t="s">
        <v>61</v>
      </c>
      <c r="B22" t="s">
        <v>21</v>
      </c>
      <c r="C22">
        <v>10</v>
      </c>
      <c r="D22" s="3">
        <v>6</v>
      </c>
      <c r="E22" s="3">
        <f t="shared" si="0"/>
        <v>60</v>
      </c>
      <c r="F22" t="s">
        <v>697</v>
      </c>
      <c r="G22" t="s">
        <v>690</v>
      </c>
    </row>
    <row r="23" spans="1:8" x14ac:dyDescent="0.25">
      <c r="A23" t="s">
        <v>63</v>
      </c>
      <c r="B23" t="s">
        <v>22</v>
      </c>
      <c r="C23">
        <v>10</v>
      </c>
      <c r="D23" s="3">
        <v>0</v>
      </c>
      <c r="E23" s="3">
        <f t="shared" si="0"/>
        <v>0</v>
      </c>
      <c r="G23" t="s">
        <v>690</v>
      </c>
    </row>
    <row r="24" spans="1:8" x14ac:dyDescent="0.25">
      <c r="A24" t="s">
        <v>62</v>
      </c>
      <c r="B24" t="s">
        <v>23</v>
      </c>
      <c r="C24">
        <v>1</v>
      </c>
      <c r="D24" s="3">
        <v>0</v>
      </c>
      <c r="E24" s="3">
        <f t="shared" si="0"/>
        <v>0</v>
      </c>
      <c r="G24" t="s">
        <v>690</v>
      </c>
    </row>
    <row r="25" spans="1:8" x14ac:dyDescent="0.25">
      <c r="A25" t="s">
        <v>64</v>
      </c>
      <c r="B25" t="s">
        <v>24</v>
      </c>
      <c r="C25">
        <v>1</v>
      </c>
      <c r="D25" s="3">
        <v>16</v>
      </c>
      <c r="E25" s="3">
        <f t="shared" si="0"/>
        <v>16</v>
      </c>
      <c r="F25" t="s">
        <v>696</v>
      </c>
      <c r="G25" t="s">
        <v>690</v>
      </c>
    </row>
    <row r="26" spans="1:8" x14ac:dyDescent="0.25">
      <c r="A26" t="s">
        <v>65</v>
      </c>
      <c r="B26" t="s">
        <v>25</v>
      </c>
      <c r="D26" s="3" t="s">
        <v>688</v>
      </c>
      <c r="G26" t="s">
        <v>691</v>
      </c>
    </row>
    <row r="27" spans="1:8" x14ac:dyDescent="0.25">
      <c r="A27" t="s">
        <v>66</v>
      </c>
      <c r="B27" t="s">
        <v>26</v>
      </c>
      <c r="C27">
        <v>2</v>
      </c>
      <c r="D27" s="3">
        <v>8.9600000000000009</v>
      </c>
      <c r="E27" s="3">
        <f t="shared" si="0"/>
        <v>17.920000000000002</v>
      </c>
      <c r="F27" t="s">
        <v>680</v>
      </c>
      <c r="G27" t="s">
        <v>44</v>
      </c>
      <c r="H27" s="3">
        <v>1.52</v>
      </c>
    </row>
    <row r="28" spans="1:8" x14ac:dyDescent="0.25">
      <c r="A28" t="s">
        <v>67</v>
      </c>
      <c r="B28" t="s">
        <v>27</v>
      </c>
      <c r="C28">
        <v>4</v>
      </c>
      <c r="D28" s="3">
        <v>11.86</v>
      </c>
      <c r="E28" s="3">
        <f t="shared" si="0"/>
        <v>47.44</v>
      </c>
      <c r="F28" t="s">
        <v>680</v>
      </c>
      <c r="G28" t="s">
        <v>44</v>
      </c>
      <c r="H28" s="3">
        <v>2.0099999999999998</v>
      </c>
    </row>
    <row r="29" spans="1:8" x14ac:dyDescent="0.25">
      <c r="A29" t="s">
        <v>68</v>
      </c>
      <c r="B29" t="s">
        <v>28</v>
      </c>
      <c r="C29">
        <v>2</v>
      </c>
      <c r="D29" s="3">
        <v>6.92</v>
      </c>
      <c r="E29" s="3">
        <f t="shared" si="0"/>
        <v>13.84</v>
      </c>
      <c r="F29" t="s">
        <v>680</v>
      </c>
      <c r="G29" t="s">
        <v>44</v>
      </c>
      <c r="H29" s="3">
        <v>1.17</v>
      </c>
    </row>
    <row r="30" spans="1:8" x14ac:dyDescent="0.25">
      <c r="A30" t="s">
        <v>69</v>
      </c>
      <c r="B30" t="s">
        <v>29</v>
      </c>
      <c r="C30">
        <v>8</v>
      </c>
      <c r="D30" s="3">
        <v>0.32</v>
      </c>
      <c r="E30" s="3">
        <f t="shared" si="0"/>
        <v>2.56</v>
      </c>
      <c r="F30" t="s">
        <v>680</v>
      </c>
      <c r="G30" t="s">
        <v>44</v>
      </c>
      <c r="H30" s="3">
        <v>0.05</v>
      </c>
    </row>
    <row r="31" spans="1:8" x14ac:dyDescent="0.25">
      <c r="A31" t="s">
        <v>70</v>
      </c>
      <c r="B31" t="s">
        <v>30</v>
      </c>
      <c r="C31">
        <v>8</v>
      </c>
      <c r="D31" s="3">
        <v>0.4</v>
      </c>
      <c r="E31" s="3">
        <f t="shared" si="0"/>
        <v>3.2</v>
      </c>
      <c r="F31" t="s">
        <v>680</v>
      </c>
      <c r="G31" t="s">
        <v>44</v>
      </c>
      <c r="H31" s="3">
        <v>7.0000000000000007E-2</v>
      </c>
    </row>
    <row r="32" spans="1:8" x14ac:dyDescent="0.25">
      <c r="A32" t="s">
        <v>71</v>
      </c>
      <c r="B32" t="s">
        <v>31</v>
      </c>
      <c r="C32">
        <v>8</v>
      </c>
      <c r="D32" s="3">
        <v>0.3</v>
      </c>
      <c r="E32" s="3">
        <f t="shared" si="0"/>
        <v>2.4</v>
      </c>
      <c r="F32" t="s">
        <v>680</v>
      </c>
      <c r="G32" t="s">
        <v>44</v>
      </c>
      <c r="H32" s="3">
        <v>0.05</v>
      </c>
    </row>
    <row r="33" spans="1:7" x14ac:dyDescent="0.25">
      <c r="A33" t="s">
        <v>72</v>
      </c>
      <c r="B33" t="s">
        <v>32</v>
      </c>
      <c r="C33">
        <v>1</v>
      </c>
      <c r="D33" s="3">
        <v>200</v>
      </c>
      <c r="E33" s="3">
        <v>125</v>
      </c>
      <c r="G33" t="s">
        <v>695</v>
      </c>
    </row>
    <row r="34" spans="1:7" x14ac:dyDescent="0.25">
      <c r="A34" t="s">
        <v>673</v>
      </c>
      <c r="C34">
        <v>1</v>
      </c>
      <c r="D34" s="3">
        <v>9.99</v>
      </c>
      <c r="E34" s="3">
        <f t="shared" si="0"/>
        <v>9.99</v>
      </c>
      <c r="F34" t="s">
        <v>693</v>
      </c>
      <c r="G34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410A-2770-469F-A77F-47EFEC6DAD20}">
  <dimension ref="A1:L103"/>
  <sheetViews>
    <sheetView topLeftCell="B1" workbookViewId="0">
      <selection activeCell="L3" sqref="L3"/>
    </sheetView>
  </sheetViews>
  <sheetFormatPr defaultRowHeight="15" x14ac:dyDescent="0.25"/>
  <cols>
    <col min="1" max="1" width="28.28515625" customWidth="1"/>
    <col min="2" max="2" width="77.7109375" customWidth="1"/>
    <col min="3" max="3" width="37.7109375" customWidth="1"/>
    <col min="4" max="4" width="12.7109375" customWidth="1"/>
    <col min="5" max="5" width="26.85546875" customWidth="1"/>
    <col min="6" max="6" width="17.5703125" customWidth="1"/>
  </cols>
  <sheetData>
    <row r="1" spans="1:12" x14ac:dyDescent="0.25">
      <c r="A1" t="s">
        <v>73</v>
      </c>
      <c r="B1" t="s">
        <v>0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676</v>
      </c>
      <c r="L1" t="s">
        <v>678</v>
      </c>
    </row>
    <row r="2" spans="1:12" x14ac:dyDescent="0.25">
      <c r="A2" t="s">
        <v>81</v>
      </c>
      <c r="B2" t="s">
        <v>82</v>
      </c>
      <c r="C2" t="s">
        <v>83</v>
      </c>
      <c r="D2">
        <v>1</v>
      </c>
      <c r="E2" t="s">
        <v>84</v>
      </c>
      <c r="F2" t="s">
        <v>85</v>
      </c>
      <c r="G2" t="s">
        <v>86</v>
      </c>
      <c r="H2" t="s">
        <v>87</v>
      </c>
      <c r="I2">
        <v>0.107</v>
      </c>
      <c r="J2">
        <f>I2*D2</f>
        <v>0.107</v>
      </c>
      <c r="L2">
        <f>SUM(J:J)</f>
        <v>37.209000000000017</v>
      </c>
    </row>
    <row r="3" spans="1:12" x14ac:dyDescent="0.25">
      <c r="A3" t="s">
        <v>88</v>
      </c>
      <c r="B3" t="s">
        <v>89</v>
      </c>
      <c r="C3" t="s">
        <v>90</v>
      </c>
      <c r="D3">
        <v>11</v>
      </c>
      <c r="E3" t="s">
        <v>91</v>
      </c>
      <c r="F3" t="s">
        <v>92</v>
      </c>
      <c r="G3" t="s">
        <v>86</v>
      </c>
      <c r="H3" t="s">
        <v>93</v>
      </c>
      <c r="I3">
        <v>2E-3</v>
      </c>
      <c r="J3">
        <f t="shared" ref="J3:J66" si="0">I3*D3</f>
        <v>2.1999999999999999E-2</v>
      </c>
    </row>
    <row r="4" spans="1:12" x14ac:dyDescent="0.25">
      <c r="A4" t="s">
        <v>94</v>
      </c>
      <c r="B4" t="s">
        <v>95</v>
      </c>
      <c r="C4" t="s">
        <v>96</v>
      </c>
      <c r="D4">
        <v>20</v>
      </c>
      <c r="E4" t="s">
        <v>97</v>
      </c>
      <c r="F4" t="s">
        <v>98</v>
      </c>
      <c r="G4" t="s">
        <v>86</v>
      </c>
      <c r="H4" t="s">
        <v>99</v>
      </c>
      <c r="I4">
        <v>1E-3</v>
      </c>
      <c r="J4">
        <f t="shared" si="0"/>
        <v>0.02</v>
      </c>
    </row>
    <row r="5" spans="1:12" x14ac:dyDescent="0.25">
      <c r="A5" t="s">
        <v>100</v>
      </c>
      <c r="B5" t="s">
        <v>101</v>
      </c>
      <c r="C5" t="s">
        <v>102</v>
      </c>
      <c r="D5">
        <v>3</v>
      </c>
      <c r="E5" t="s">
        <v>100</v>
      </c>
      <c r="F5" t="s">
        <v>103</v>
      </c>
      <c r="G5" t="s">
        <v>86</v>
      </c>
      <c r="H5" t="s">
        <v>104</v>
      </c>
      <c r="I5">
        <v>0.36799999999999999</v>
      </c>
      <c r="J5">
        <f t="shared" si="0"/>
        <v>1.1040000000000001</v>
      </c>
    </row>
    <row r="6" spans="1:12" x14ac:dyDescent="0.25">
      <c r="A6" t="s">
        <v>105</v>
      </c>
      <c r="B6" t="s">
        <v>106</v>
      </c>
      <c r="C6" t="s">
        <v>90</v>
      </c>
      <c r="D6">
        <v>7</v>
      </c>
      <c r="E6" t="s">
        <v>107</v>
      </c>
      <c r="F6" t="s">
        <v>108</v>
      </c>
      <c r="G6" t="s">
        <v>86</v>
      </c>
      <c r="H6" t="s">
        <v>109</v>
      </c>
      <c r="I6">
        <v>2E-3</v>
      </c>
      <c r="J6">
        <f t="shared" si="0"/>
        <v>1.4E-2</v>
      </c>
    </row>
    <row r="7" spans="1:12" x14ac:dyDescent="0.25">
      <c r="A7" t="s">
        <v>110</v>
      </c>
      <c r="B7" t="s">
        <v>111</v>
      </c>
      <c r="C7" t="s">
        <v>112</v>
      </c>
      <c r="D7">
        <v>2</v>
      </c>
      <c r="E7" t="s">
        <v>113</v>
      </c>
      <c r="F7" t="s">
        <v>114</v>
      </c>
      <c r="G7" t="s">
        <v>86</v>
      </c>
      <c r="H7" t="s">
        <v>115</v>
      </c>
      <c r="I7">
        <v>0.433</v>
      </c>
      <c r="J7">
        <f t="shared" si="0"/>
        <v>0.86599999999999999</v>
      </c>
    </row>
    <row r="8" spans="1:12" x14ac:dyDescent="0.25">
      <c r="A8" t="s">
        <v>116</v>
      </c>
      <c r="B8" t="s">
        <v>117</v>
      </c>
      <c r="C8" t="s">
        <v>118</v>
      </c>
      <c r="D8">
        <v>1</v>
      </c>
      <c r="E8" t="s">
        <v>116</v>
      </c>
      <c r="F8" t="s">
        <v>119</v>
      </c>
      <c r="G8" t="s">
        <v>86</v>
      </c>
      <c r="H8" t="s">
        <v>120</v>
      </c>
      <c r="I8">
        <v>0.98899999999999999</v>
      </c>
      <c r="J8">
        <f t="shared" si="0"/>
        <v>0.98899999999999999</v>
      </c>
    </row>
    <row r="9" spans="1:12" x14ac:dyDescent="0.25">
      <c r="A9" t="s">
        <v>94</v>
      </c>
      <c r="B9" t="s">
        <v>121</v>
      </c>
      <c r="C9" t="s">
        <v>122</v>
      </c>
      <c r="D9">
        <v>8</v>
      </c>
      <c r="E9" t="s">
        <v>123</v>
      </c>
      <c r="F9" t="s">
        <v>124</v>
      </c>
      <c r="G9" t="s">
        <v>86</v>
      </c>
      <c r="H9" t="s">
        <v>125</v>
      </c>
      <c r="I9">
        <v>1E-3</v>
      </c>
      <c r="J9">
        <f t="shared" si="0"/>
        <v>8.0000000000000002E-3</v>
      </c>
    </row>
    <row r="10" spans="1:12" x14ac:dyDescent="0.25">
      <c r="A10" t="s">
        <v>126</v>
      </c>
      <c r="B10" t="s">
        <v>127</v>
      </c>
      <c r="C10" t="s">
        <v>96</v>
      </c>
      <c r="D10">
        <v>2</v>
      </c>
      <c r="E10" t="s">
        <v>128</v>
      </c>
      <c r="F10" t="s">
        <v>129</v>
      </c>
      <c r="G10" t="s">
        <v>86</v>
      </c>
      <c r="H10" t="s">
        <v>130</v>
      </c>
      <c r="I10">
        <v>1E-3</v>
      </c>
      <c r="J10">
        <f t="shared" si="0"/>
        <v>2E-3</v>
      </c>
    </row>
    <row r="11" spans="1:12" x14ac:dyDescent="0.25">
      <c r="A11" t="s">
        <v>131</v>
      </c>
      <c r="B11" t="s">
        <v>132</v>
      </c>
      <c r="C11" t="s">
        <v>133</v>
      </c>
      <c r="D11">
        <v>2</v>
      </c>
      <c r="E11" t="s">
        <v>134</v>
      </c>
      <c r="F11" t="s">
        <v>135</v>
      </c>
      <c r="G11" t="s">
        <v>86</v>
      </c>
      <c r="H11" t="s">
        <v>136</v>
      </c>
      <c r="I11">
        <v>0.115</v>
      </c>
      <c r="J11">
        <f t="shared" si="0"/>
        <v>0.23</v>
      </c>
    </row>
    <row r="12" spans="1:12" x14ac:dyDescent="0.25">
      <c r="A12" t="s">
        <v>137</v>
      </c>
      <c r="B12" t="s">
        <v>138</v>
      </c>
      <c r="C12" t="s">
        <v>139</v>
      </c>
      <c r="D12">
        <v>4</v>
      </c>
      <c r="G12" t="s">
        <v>86</v>
      </c>
      <c r="H12" t="s">
        <v>140</v>
      </c>
      <c r="I12">
        <v>2.3E-2</v>
      </c>
      <c r="J12">
        <f t="shared" si="0"/>
        <v>9.1999999999999998E-2</v>
      </c>
    </row>
    <row r="13" spans="1:12" x14ac:dyDescent="0.25">
      <c r="A13" t="s">
        <v>141</v>
      </c>
      <c r="B13" t="s">
        <v>142</v>
      </c>
      <c r="C13" t="s">
        <v>143</v>
      </c>
      <c r="D13">
        <v>1</v>
      </c>
      <c r="E13" t="s">
        <v>144</v>
      </c>
      <c r="F13" t="s">
        <v>145</v>
      </c>
      <c r="G13" t="s">
        <v>86</v>
      </c>
      <c r="H13" t="s">
        <v>146</v>
      </c>
      <c r="I13">
        <v>0.39300000000000002</v>
      </c>
      <c r="J13">
        <f t="shared" si="0"/>
        <v>0.39300000000000002</v>
      </c>
    </row>
    <row r="14" spans="1:12" x14ac:dyDescent="0.25">
      <c r="A14" t="s">
        <v>147</v>
      </c>
      <c r="B14" t="s">
        <v>148</v>
      </c>
      <c r="C14" t="s">
        <v>149</v>
      </c>
      <c r="D14">
        <v>2</v>
      </c>
      <c r="E14" t="s">
        <v>147</v>
      </c>
      <c r="F14" t="s">
        <v>150</v>
      </c>
      <c r="G14" t="s">
        <v>86</v>
      </c>
      <c r="H14" t="s">
        <v>151</v>
      </c>
      <c r="I14">
        <v>0.26300000000000001</v>
      </c>
      <c r="J14">
        <f t="shared" si="0"/>
        <v>0.52600000000000002</v>
      </c>
    </row>
    <row r="15" spans="1:12" x14ac:dyDescent="0.25">
      <c r="A15" t="s">
        <v>152</v>
      </c>
      <c r="B15" t="s">
        <v>153</v>
      </c>
      <c r="C15" t="s">
        <v>154</v>
      </c>
      <c r="D15">
        <v>8</v>
      </c>
      <c r="E15" t="s">
        <v>155</v>
      </c>
      <c r="F15" t="s">
        <v>108</v>
      </c>
      <c r="G15" t="s">
        <v>86</v>
      </c>
      <c r="H15" t="s">
        <v>156</v>
      </c>
      <c r="I15">
        <v>1E-3</v>
      </c>
      <c r="J15">
        <f t="shared" si="0"/>
        <v>8.0000000000000002E-3</v>
      </c>
    </row>
    <row r="16" spans="1:12" x14ac:dyDescent="0.25">
      <c r="A16" t="s">
        <v>157</v>
      </c>
      <c r="B16" t="s">
        <v>158</v>
      </c>
      <c r="C16" t="s">
        <v>159</v>
      </c>
      <c r="D16">
        <v>2</v>
      </c>
      <c r="E16" t="s">
        <v>157</v>
      </c>
      <c r="F16" t="s">
        <v>160</v>
      </c>
      <c r="G16" t="s">
        <v>86</v>
      </c>
      <c r="H16" t="s">
        <v>161</v>
      </c>
      <c r="I16">
        <v>2.1999999999999999E-2</v>
      </c>
      <c r="J16">
        <f t="shared" si="0"/>
        <v>4.3999999999999997E-2</v>
      </c>
    </row>
    <row r="17" spans="1:10" x14ac:dyDescent="0.25">
      <c r="A17" t="s">
        <v>162</v>
      </c>
      <c r="B17" t="s">
        <v>163</v>
      </c>
      <c r="C17" t="s">
        <v>96</v>
      </c>
      <c r="D17">
        <v>1</v>
      </c>
      <c r="E17" t="s">
        <v>164</v>
      </c>
      <c r="F17" t="s">
        <v>98</v>
      </c>
      <c r="G17" t="s">
        <v>86</v>
      </c>
      <c r="H17" t="s">
        <v>165</v>
      </c>
      <c r="I17">
        <v>1E-3</v>
      </c>
      <c r="J17">
        <f t="shared" si="0"/>
        <v>1E-3</v>
      </c>
    </row>
    <row r="18" spans="1:10" x14ac:dyDescent="0.25">
      <c r="A18" t="s">
        <v>166</v>
      </c>
      <c r="B18" t="s">
        <v>167</v>
      </c>
      <c r="C18" t="s">
        <v>168</v>
      </c>
      <c r="D18">
        <v>1</v>
      </c>
      <c r="E18" t="s">
        <v>166</v>
      </c>
      <c r="F18" t="s">
        <v>169</v>
      </c>
      <c r="G18" t="s">
        <v>86</v>
      </c>
      <c r="H18" t="s">
        <v>170</v>
      </c>
      <c r="I18">
        <v>2.952</v>
      </c>
      <c r="J18">
        <f t="shared" si="0"/>
        <v>2.952</v>
      </c>
    </row>
    <row r="19" spans="1:10" x14ac:dyDescent="0.25">
      <c r="A19" t="s">
        <v>171</v>
      </c>
      <c r="B19" t="s">
        <v>172</v>
      </c>
      <c r="C19" t="s">
        <v>173</v>
      </c>
      <c r="D19">
        <v>2</v>
      </c>
      <c r="E19" t="s">
        <v>174</v>
      </c>
      <c r="F19" t="s">
        <v>175</v>
      </c>
      <c r="G19" t="s">
        <v>86</v>
      </c>
      <c r="H19" t="s">
        <v>176</v>
      </c>
      <c r="I19">
        <v>6.8000000000000005E-2</v>
      </c>
      <c r="J19">
        <f t="shared" si="0"/>
        <v>0.13600000000000001</v>
      </c>
    </row>
    <row r="20" spans="1:10" x14ac:dyDescent="0.25">
      <c r="A20" t="s">
        <v>177</v>
      </c>
      <c r="B20" t="s">
        <v>178</v>
      </c>
      <c r="C20" t="s">
        <v>179</v>
      </c>
      <c r="D20">
        <v>4</v>
      </c>
      <c r="E20" t="s">
        <v>180</v>
      </c>
      <c r="F20" t="s">
        <v>181</v>
      </c>
      <c r="G20" t="s">
        <v>86</v>
      </c>
      <c r="H20" t="s">
        <v>182</v>
      </c>
      <c r="I20">
        <v>0.03</v>
      </c>
      <c r="J20">
        <f t="shared" si="0"/>
        <v>0.12</v>
      </c>
    </row>
    <row r="21" spans="1:10" x14ac:dyDescent="0.25">
      <c r="A21" t="s">
        <v>183</v>
      </c>
      <c r="B21" t="s">
        <v>184</v>
      </c>
      <c r="C21" t="s">
        <v>185</v>
      </c>
      <c r="D21">
        <v>1</v>
      </c>
      <c r="E21" t="s">
        <v>183</v>
      </c>
      <c r="F21" t="s">
        <v>186</v>
      </c>
      <c r="G21" t="s">
        <v>86</v>
      </c>
      <c r="H21" t="s">
        <v>187</v>
      </c>
      <c r="I21">
        <v>0.17799999999999999</v>
      </c>
      <c r="J21">
        <f t="shared" si="0"/>
        <v>0.17799999999999999</v>
      </c>
    </row>
    <row r="22" spans="1:10" x14ac:dyDescent="0.25">
      <c r="A22" t="s">
        <v>188</v>
      </c>
      <c r="B22" t="s">
        <v>189</v>
      </c>
      <c r="C22" t="s">
        <v>190</v>
      </c>
      <c r="D22">
        <v>1</v>
      </c>
      <c r="E22" t="s">
        <v>188</v>
      </c>
      <c r="F22" t="s">
        <v>191</v>
      </c>
      <c r="G22" t="s">
        <v>86</v>
      </c>
      <c r="H22" t="s">
        <v>192</v>
      </c>
      <c r="I22">
        <v>2.996</v>
      </c>
      <c r="J22">
        <f t="shared" si="0"/>
        <v>2.996</v>
      </c>
    </row>
    <row r="23" spans="1:10" x14ac:dyDescent="0.25">
      <c r="A23" t="s">
        <v>193</v>
      </c>
      <c r="B23" t="s">
        <v>194</v>
      </c>
      <c r="C23" t="s">
        <v>195</v>
      </c>
      <c r="D23">
        <v>3</v>
      </c>
      <c r="E23" t="s">
        <v>193</v>
      </c>
      <c r="F23" t="s">
        <v>196</v>
      </c>
      <c r="G23" t="s">
        <v>86</v>
      </c>
      <c r="H23" t="s">
        <v>197</v>
      </c>
      <c r="I23">
        <v>0.28199999999999997</v>
      </c>
      <c r="J23">
        <f t="shared" si="0"/>
        <v>0.84599999999999986</v>
      </c>
    </row>
    <row r="24" spans="1:10" x14ac:dyDescent="0.25">
      <c r="A24" t="s">
        <v>198</v>
      </c>
      <c r="B24" t="s">
        <v>199</v>
      </c>
      <c r="C24" t="s">
        <v>200</v>
      </c>
      <c r="D24">
        <v>1</v>
      </c>
      <c r="E24" t="s">
        <v>201</v>
      </c>
      <c r="F24" t="s">
        <v>150</v>
      </c>
      <c r="G24" t="s">
        <v>86</v>
      </c>
      <c r="H24" t="s">
        <v>202</v>
      </c>
      <c r="I24">
        <v>7.0999999999999994E-2</v>
      </c>
      <c r="J24">
        <f t="shared" si="0"/>
        <v>7.0999999999999994E-2</v>
      </c>
    </row>
    <row r="25" spans="1:10" x14ac:dyDescent="0.25">
      <c r="A25" t="s">
        <v>203</v>
      </c>
      <c r="B25" t="s">
        <v>204</v>
      </c>
      <c r="C25" t="s">
        <v>205</v>
      </c>
      <c r="D25">
        <v>1</v>
      </c>
      <c r="E25" t="s">
        <v>203</v>
      </c>
      <c r="F25" t="s">
        <v>150</v>
      </c>
      <c r="G25" t="s">
        <v>86</v>
      </c>
      <c r="H25" t="s">
        <v>206</v>
      </c>
      <c r="I25">
        <v>0.122</v>
      </c>
      <c r="J25">
        <f t="shared" si="0"/>
        <v>0.122</v>
      </c>
    </row>
    <row r="26" spans="1:10" x14ac:dyDescent="0.25">
      <c r="A26" t="s">
        <v>88</v>
      </c>
      <c r="B26" t="s">
        <v>207</v>
      </c>
      <c r="C26" t="s">
        <v>90</v>
      </c>
      <c r="D26">
        <v>13</v>
      </c>
      <c r="E26" t="s">
        <v>91</v>
      </c>
      <c r="F26" t="s">
        <v>208</v>
      </c>
      <c r="G26" t="s">
        <v>86</v>
      </c>
      <c r="H26" t="s">
        <v>93</v>
      </c>
      <c r="I26">
        <v>2E-3</v>
      </c>
      <c r="J26">
        <f t="shared" si="0"/>
        <v>2.6000000000000002E-2</v>
      </c>
    </row>
    <row r="27" spans="1:10" x14ac:dyDescent="0.25">
      <c r="A27" t="s">
        <v>209</v>
      </c>
      <c r="B27" t="s">
        <v>210</v>
      </c>
      <c r="C27" t="s">
        <v>90</v>
      </c>
      <c r="D27">
        <v>2</v>
      </c>
      <c r="E27" t="s">
        <v>211</v>
      </c>
      <c r="F27" t="s">
        <v>108</v>
      </c>
      <c r="G27" t="s">
        <v>86</v>
      </c>
      <c r="H27" t="s">
        <v>212</v>
      </c>
      <c r="I27">
        <v>3.0000000000000001E-3</v>
      </c>
      <c r="J27">
        <f t="shared" si="0"/>
        <v>6.0000000000000001E-3</v>
      </c>
    </row>
    <row r="28" spans="1:10" x14ac:dyDescent="0.25">
      <c r="A28" t="s">
        <v>213</v>
      </c>
      <c r="B28" t="s">
        <v>214</v>
      </c>
      <c r="C28" t="s">
        <v>90</v>
      </c>
      <c r="D28">
        <v>2</v>
      </c>
      <c r="E28" t="s">
        <v>215</v>
      </c>
      <c r="F28" t="s">
        <v>181</v>
      </c>
      <c r="G28" t="s">
        <v>86</v>
      </c>
      <c r="H28" t="s">
        <v>216</v>
      </c>
      <c r="I28">
        <v>0.01</v>
      </c>
      <c r="J28">
        <f t="shared" si="0"/>
        <v>0.02</v>
      </c>
    </row>
    <row r="29" spans="1:10" x14ac:dyDescent="0.25">
      <c r="A29" t="s">
        <v>177</v>
      </c>
      <c r="B29" t="s">
        <v>217</v>
      </c>
      <c r="C29" t="s">
        <v>90</v>
      </c>
      <c r="D29">
        <v>16</v>
      </c>
      <c r="E29" t="s">
        <v>218</v>
      </c>
      <c r="F29" t="s">
        <v>181</v>
      </c>
      <c r="G29" t="s">
        <v>86</v>
      </c>
      <c r="H29" t="s">
        <v>219</v>
      </c>
      <c r="I29">
        <v>6.0000000000000001E-3</v>
      </c>
      <c r="J29">
        <f t="shared" si="0"/>
        <v>9.6000000000000002E-2</v>
      </c>
    </row>
    <row r="30" spans="1:10" x14ac:dyDescent="0.25">
      <c r="A30" t="s">
        <v>220</v>
      </c>
      <c r="B30" t="s">
        <v>221</v>
      </c>
      <c r="C30" t="s">
        <v>179</v>
      </c>
      <c r="D30">
        <v>1</v>
      </c>
      <c r="E30" t="s">
        <v>222</v>
      </c>
      <c r="F30" t="s">
        <v>223</v>
      </c>
      <c r="G30" t="s">
        <v>86</v>
      </c>
      <c r="H30" t="s">
        <v>224</v>
      </c>
      <c r="I30">
        <v>4.8000000000000001E-2</v>
      </c>
      <c r="J30">
        <f t="shared" si="0"/>
        <v>4.8000000000000001E-2</v>
      </c>
    </row>
    <row r="31" spans="1:10" x14ac:dyDescent="0.25">
      <c r="A31" t="s">
        <v>225</v>
      </c>
      <c r="B31" t="s">
        <v>226</v>
      </c>
      <c r="C31" t="s">
        <v>90</v>
      </c>
      <c r="D31">
        <v>1</v>
      </c>
      <c r="E31" t="s">
        <v>227</v>
      </c>
      <c r="F31" t="s">
        <v>181</v>
      </c>
      <c r="G31" t="s">
        <v>86</v>
      </c>
      <c r="H31" t="s">
        <v>228</v>
      </c>
      <c r="I31">
        <v>3.0000000000000001E-3</v>
      </c>
      <c r="J31">
        <f t="shared" si="0"/>
        <v>3.0000000000000001E-3</v>
      </c>
    </row>
    <row r="32" spans="1:10" x14ac:dyDescent="0.25">
      <c r="A32" t="s">
        <v>229</v>
      </c>
      <c r="B32" t="s">
        <v>230</v>
      </c>
      <c r="C32" t="s">
        <v>90</v>
      </c>
      <c r="D32">
        <v>2</v>
      </c>
      <c r="E32" t="s">
        <v>231</v>
      </c>
      <c r="F32" t="s">
        <v>108</v>
      </c>
      <c r="G32" t="s">
        <v>86</v>
      </c>
      <c r="H32" t="s">
        <v>232</v>
      </c>
      <c r="I32">
        <v>3.0000000000000001E-3</v>
      </c>
      <c r="J32">
        <f t="shared" si="0"/>
        <v>6.0000000000000001E-3</v>
      </c>
    </row>
    <row r="33" spans="1:10" x14ac:dyDescent="0.25">
      <c r="A33" t="s">
        <v>233</v>
      </c>
      <c r="B33" t="s">
        <v>234</v>
      </c>
      <c r="C33" t="s">
        <v>235</v>
      </c>
      <c r="D33">
        <v>2</v>
      </c>
      <c r="E33" t="s">
        <v>236</v>
      </c>
      <c r="F33" t="s">
        <v>98</v>
      </c>
      <c r="G33" t="s">
        <v>86</v>
      </c>
      <c r="H33" t="s">
        <v>237</v>
      </c>
      <c r="I33">
        <v>2E-3</v>
      </c>
      <c r="J33">
        <f t="shared" si="0"/>
        <v>4.0000000000000001E-3</v>
      </c>
    </row>
    <row r="34" spans="1:10" x14ac:dyDescent="0.25">
      <c r="A34" t="s">
        <v>238</v>
      </c>
      <c r="B34" t="s">
        <v>239</v>
      </c>
      <c r="C34" t="s">
        <v>240</v>
      </c>
      <c r="D34">
        <v>1</v>
      </c>
      <c r="E34" t="s">
        <v>241</v>
      </c>
      <c r="F34" t="s">
        <v>98</v>
      </c>
      <c r="G34" t="s">
        <v>86</v>
      </c>
      <c r="H34" t="s">
        <v>242</v>
      </c>
      <c r="I34">
        <v>2E-3</v>
      </c>
      <c r="J34">
        <f t="shared" si="0"/>
        <v>2E-3</v>
      </c>
    </row>
    <row r="35" spans="1:10" x14ac:dyDescent="0.25">
      <c r="A35" t="s">
        <v>243</v>
      </c>
      <c r="B35" t="s">
        <v>244</v>
      </c>
      <c r="C35" t="s">
        <v>96</v>
      </c>
      <c r="D35">
        <v>2</v>
      </c>
      <c r="E35" t="s">
        <v>245</v>
      </c>
      <c r="F35" t="s">
        <v>98</v>
      </c>
      <c r="G35" t="s">
        <v>86</v>
      </c>
      <c r="H35" t="s">
        <v>246</v>
      </c>
      <c r="I35">
        <v>1E-3</v>
      </c>
      <c r="J35">
        <f t="shared" si="0"/>
        <v>2E-3</v>
      </c>
    </row>
    <row r="36" spans="1:10" x14ac:dyDescent="0.25">
      <c r="A36" t="s">
        <v>247</v>
      </c>
      <c r="B36" t="s">
        <v>248</v>
      </c>
      <c r="C36" t="s">
        <v>96</v>
      </c>
      <c r="D36">
        <v>2</v>
      </c>
      <c r="E36" t="s">
        <v>249</v>
      </c>
      <c r="F36" t="s">
        <v>250</v>
      </c>
      <c r="G36" t="s">
        <v>86</v>
      </c>
      <c r="H36" t="s">
        <v>251</v>
      </c>
      <c r="I36">
        <v>1E-3</v>
      </c>
      <c r="J36">
        <f t="shared" si="0"/>
        <v>2E-3</v>
      </c>
    </row>
    <row r="37" spans="1:10" x14ac:dyDescent="0.25">
      <c r="A37" t="s">
        <v>252</v>
      </c>
      <c r="B37" t="s">
        <v>253</v>
      </c>
      <c r="C37" t="s">
        <v>254</v>
      </c>
      <c r="D37">
        <v>1</v>
      </c>
      <c r="E37" t="s">
        <v>252</v>
      </c>
      <c r="F37" t="s">
        <v>255</v>
      </c>
      <c r="G37" t="s">
        <v>86</v>
      </c>
      <c r="H37" t="s">
        <v>256</v>
      </c>
      <c r="I37">
        <v>0.45100000000000001</v>
      </c>
      <c r="J37">
        <f t="shared" si="0"/>
        <v>0.45100000000000001</v>
      </c>
    </row>
    <row r="38" spans="1:10" x14ac:dyDescent="0.25">
      <c r="A38" t="s">
        <v>257</v>
      </c>
      <c r="B38" t="s">
        <v>258</v>
      </c>
      <c r="C38" t="s">
        <v>259</v>
      </c>
      <c r="D38">
        <v>1</v>
      </c>
      <c r="E38" t="s">
        <v>257</v>
      </c>
      <c r="F38" t="s">
        <v>260</v>
      </c>
      <c r="G38" t="s">
        <v>86</v>
      </c>
      <c r="H38" t="s">
        <v>261</v>
      </c>
      <c r="I38">
        <v>3.1880000000000002</v>
      </c>
      <c r="J38">
        <f t="shared" si="0"/>
        <v>3.1880000000000002</v>
      </c>
    </row>
    <row r="39" spans="1:10" x14ac:dyDescent="0.25">
      <c r="A39" t="s">
        <v>262</v>
      </c>
      <c r="B39" t="s">
        <v>263</v>
      </c>
      <c r="C39" t="s">
        <v>154</v>
      </c>
      <c r="D39">
        <v>1</v>
      </c>
      <c r="E39" t="s">
        <v>264</v>
      </c>
      <c r="F39" t="s">
        <v>181</v>
      </c>
      <c r="G39" t="s">
        <v>86</v>
      </c>
      <c r="H39" t="s">
        <v>265</v>
      </c>
      <c r="I39">
        <v>3.0000000000000001E-3</v>
      </c>
      <c r="J39">
        <f t="shared" si="0"/>
        <v>3.0000000000000001E-3</v>
      </c>
    </row>
    <row r="40" spans="1:10" x14ac:dyDescent="0.25">
      <c r="A40" t="s">
        <v>266</v>
      </c>
      <c r="B40" t="s">
        <v>267</v>
      </c>
      <c r="C40" t="s">
        <v>268</v>
      </c>
      <c r="D40">
        <v>1</v>
      </c>
      <c r="G40" t="s">
        <v>86</v>
      </c>
      <c r="H40" t="s">
        <v>269</v>
      </c>
      <c r="I40">
        <v>0.16500000000000001</v>
      </c>
      <c r="J40">
        <f t="shared" si="0"/>
        <v>0.16500000000000001</v>
      </c>
    </row>
    <row r="41" spans="1:10" x14ac:dyDescent="0.25">
      <c r="A41" t="s">
        <v>270</v>
      </c>
      <c r="B41" t="s">
        <v>271</v>
      </c>
      <c r="C41" t="s">
        <v>272</v>
      </c>
      <c r="D41">
        <v>1</v>
      </c>
      <c r="E41" t="s">
        <v>270</v>
      </c>
      <c r="F41" t="s">
        <v>273</v>
      </c>
      <c r="G41" t="s">
        <v>86</v>
      </c>
      <c r="H41" t="s">
        <v>274</v>
      </c>
      <c r="I41">
        <v>0.72199999999999998</v>
      </c>
      <c r="J41">
        <f t="shared" si="0"/>
        <v>0.72199999999999998</v>
      </c>
    </row>
    <row r="42" spans="1:10" x14ac:dyDescent="0.25">
      <c r="A42" t="s">
        <v>275</v>
      </c>
      <c r="B42" t="s">
        <v>276</v>
      </c>
      <c r="C42" t="s">
        <v>277</v>
      </c>
      <c r="D42">
        <v>2</v>
      </c>
      <c r="E42" t="s">
        <v>275</v>
      </c>
      <c r="F42" t="s">
        <v>278</v>
      </c>
      <c r="G42" t="s">
        <v>86</v>
      </c>
      <c r="H42" t="s">
        <v>279</v>
      </c>
      <c r="I42">
        <v>0.151</v>
      </c>
      <c r="J42">
        <f t="shared" si="0"/>
        <v>0.30199999999999999</v>
      </c>
    </row>
    <row r="43" spans="1:10" x14ac:dyDescent="0.25">
      <c r="A43" t="s">
        <v>280</v>
      </c>
      <c r="B43" t="s">
        <v>281</v>
      </c>
      <c r="C43" t="s">
        <v>96</v>
      </c>
      <c r="D43">
        <v>6</v>
      </c>
      <c r="E43" t="s">
        <v>282</v>
      </c>
      <c r="F43" t="s">
        <v>98</v>
      </c>
      <c r="G43" t="s">
        <v>86</v>
      </c>
      <c r="H43" t="s">
        <v>283</v>
      </c>
      <c r="I43">
        <v>1E-3</v>
      </c>
      <c r="J43">
        <f t="shared" si="0"/>
        <v>6.0000000000000001E-3</v>
      </c>
    </row>
    <row r="44" spans="1:10" x14ac:dyDescent="0.25">
      <c r="A44" t="s">
        <v>284</v>
      </c>
      <c r="B44" t="s">
        <v>285</v>
      </c>
      <c r="C44" t="s">
        <v>286</v>
      </c>
      <c r="D44">
        <v>1</v>
      </c>
      <c r="E44" t="s">
        <v>284</v>
      </c>
      <c r="F44" t="s">
        <v>287</v>
      </c>
      <c r="G44" t="s">
        <v>86</v>
      </c>
      <c r="H44" t="s">
        <v>288</v>
      </c>
      <c r="I44">
        <v>2.121</v>
      </c>
      <c r="J44">
        <f t="shared" si="0"/>
        <v>2.121</v>
      </c>
    </row>
    <row r="45" spans="1:10" x14ac:dyDescent="0.25">
      <c r="A45" t="s">
        <v>289</v>
      </c>
      <c r="B45" t="s">
        <v>290</v>
      </c>
      <c r="C45" t="s">
        <v>96</v>
      </c>
      <c r="D45">
        <v>2</v>
      </c>
      <c r="E45" t="s">
        <v>291</v>
      </c>
      <c r="F45" t="s">
        <v>98</v>
      </c>
      <c r="G45" t="s">
        <v>86</v>
      </c>
      <c r="H45" t="s">
        <v>292</v>
      </c>
      <c r="I45">
        <v>1E-3</v>
      </c>
      <c r="J45">
        <f t="shared" si="0"/>
        <v>2E-3</v>
      </c>
    </row>
    <row r="46" spans="1:10" x14ac:dyDescent="0.25">
      <c r="A46" t="s">
        <v>293</v>
      </c>
      <c r="B46" t="s">
        <v>294</v>
      </c>
      <c r="C46" t="s">
        <v>295</v>
      </c>
      <c r="D46">
        <v>2</v>
      </c>
      <c r="E46" t="s">
        <v>293</v>
      </c>
      <c r="F46" t="s">
        <v>296</v>
      </c>
      <c r="G46" t="s">
        <v>86</v>
      </c>
      <c r="H46" t="s">
        <v>297</v>
      </c>
      <c r="I46">
        <v>0.58299999999999996</v>
      </c>
      <c r="J46">
        <f t="shared" si="0"/>
        <v>1.1659999999999999</v>
      </c>
    </row>
    <row r="47" spans="1:10" x14ac:dyDescent="0.25">
      <c r="A47" t="s">
        <v>298</v>
      </c>
      <c r="B47" t="s">
        <v>299</v>
      </c>
      <c r="C47" t="s">
        <v>173</v>
      </c>
      <c r="D47">
        <v>2</v>
      </c>
      <c r="E47" t="s">
        <v>300</v>
      </c>
      <c r="F47" t="s">
        <v>175</v>
      </c>
      <c r="G47" t="s">
        <v>86</v>
      </c>
      <c r="H47" t="s">
        <v>301</v>
      </c>
      <c r="I47">
        <v>6.8000000000000005E-2</v>
      </c>
      <c r="J47">
        <f t="shared" si="0"/>
        <v>0.13600000000000001</v>
      </c>
    </row>
    <row r="48" spans="1:10" x14ac:dyDescent="0.25">
      <c r="A48" t="s">
        <v>302</v>
      </c>
      <c r="B48" t="s">
        <v>303</v>
      </c>
      <c r="C48" t="s">
        <v>122</v>
      </c>
      <c r="D48">
        <v>8</v>
      </c>
      <c r="E48" t="s">
        <v>304</v>
      </c>
      <c r="F48" t="s">
        <v>124</v>
      </c>
      <c r="G48" t="s">
        <v>86</v>
      </c>
      <c r="H48" t="s">
        <v>305</v>
      </c>
      <c r="I48">
        <v>1E-3</v>
      </c>
      <c r="J48">
        <f t="shared" si="0"/>
        <v>8.0000000000000002E-3</v>
      </c>
    </row>
    <row r="49" spans="1:10" x14ac:dyDescent="0.25">
      <c r="A49" t="s">
        <v>306</v>
      </c>
      <c r="B49" t="s">
        <v>307</v>
      </c>
      <c r="C49" t="s">
        <v>308</v>
      </c>
      <c r="D49">
        <v>1</v>
      </c>
      <c r="E49" t="s">
        <v>306</v>
      </c>
      <c r="F49" t="s">
        <v>309</v>
      </c>
      <c r="G49" t="s">
        <v>86</v>
      </c>
      <c r="H49" t="s">
        <v>310</v>
      </c>
      <c r="I49">
        <v>0.25</v>
      </c>
      <c r="J49">
        <f t="shared" si="0"/>
        <v>0.25</v>
      </c>
    </row>
    <row r="50" spans="1:10" x14ac:dyDescent="0.25">
      <c r="A50" t="s">
        <v>311</v>
      </c>
      <c r="B50" t="s">
        <v>312</v>
      </c>
      <c r="C50" t="s">
        <v>96</v>
      </c>
      <c r="D50">
        <v>1</v>
      </c>
      <c r="E50" t="s">
        <v>313</v>
      </c>
      <c r="F50" t="s">
        <v>98</v>
      </c>
      <c r="G50" t="s">
        <v>86</v>
      </c>
      <c r="H50" t="s">
        <v>314</v>
      </c>
      <c r="I50">
        <v>1E-3</v>
      </c>
      <c r="J50">
        <f t="shared" si="0"/>
        <v>1E-3</v>
      </c>
    </row>
    <row r="51" spans="1:10" x14ac:dyDescent="0.25">
      <c r="A51" t="s">
        <v>315</v>
      </c>
      <c r="B51" t="s">
        <v>316</v>
      </c>
      <c r="C51" t="s">
        <v>317</v>
      </c>
      <c r="D51">
        <v>5</v>
      </c>
      <c r="E51" t="s">
        <v>315</v>
      </c>
      <c r="F51" t="s">
        <v>135</v>
      </c>
      <c r="G51" t="s">
        <v>86</v>
      </c>
      <c r="H51" t="s">
        <v>318</v>
      </c>
      <c r="I51">
        <v>0.16800000000000001</v>
      </c>
      <c r="J51">
        <f t="shared" si="0"/>
        <v>0.84000000000000008</v>
      </c>
    </row>
    <row r="52" spans="1:10" x14ac:dyDescent="0.25">
      <c r="A52" t="s">
        <v>319</v>
      </c>
      <c r="B52" t="s">
        <v>320</v>
      </c>
      <c r="C52" t="s">
        <v>154</v>
      </c>
      <c r="D52">
        <v>1</v>
      </c>
      <c r="E52" t="s">
        <v>321</v>
      </c>
      <c r="F52" t="s">
        <v>322</v>
      </c>
      <c r="G52" t="s">
        <v>86</v>
      </c>
      <c r="H52" t="s">
        <v>323</v>
      </c>
      <c r="I52">
        <v>1E-3</v>
      </c>
      <c r="J52">
        <f t="shared" si="0"/>
        <v>1E-3</v>
      </c>
    </row>
    <row r="53" spans="1:10" x14ac:dyDescent="0.25">
      <c r="A53" t="s">
        <v>324</v>
      </c>
      <c r="B53" t="s">
        <v>325</v>
      </c>
      <c r="C53" t="s">
        <v>96</v>
      </c>
      <c r="D53">
        <v>1</v>
      </c>
      <c r="E53" t="s">
        <v>326</v>
      </c>
      <c r="F53" t="s">
        <v>124</v>
      </c>
      <c r="G53" t="s">
        <v>86</v>
      </c>
      <c r="H53" t="s">
        <v>327</v>
      </c>
      <c r="I53">
        <v>1E-3</v>
      </c>
      <c r="J53">
        <f t="shared" si="0"/>
        <v>1E-3</v>
      </c>
    </row>
    <row r="54" spans="1:10" x14ac:dyDescent="0.25">
      <c r="A54" t="s">
        <v>262</v>
      </c>
      <c r="B54" t="s">
        <v>328</v>
      </c>
      <c r="C54" t="s">
        <v>90</v>
      </c>
      <c r="D54">
        <v>4</v>
      </c>
      <c r="E54" t="s">
        <v>329</v>
      </c>
      <c r="F54" t="s">
        <v>181</v>
      </c>
      <c r="G54" t="s">
        <v>86</v>
      </c>
      <c r="H54" t="s">
        <v>330</v>
      </c>
      <c r="I54">
        <v>4.0000000000000001E-3</v>
      </c>
      <c r="J54">
        <f t="shared" si="0"/>
        <v>1.6E-2</v>
      </c>
    </row>
    <row r="55" spans="1:10" x14ac:dyDescent="0.25">
      <c r="A55" t="s">
        <v>331</v>
      </c>
      <c r="B55" t="s">
        <v>332</v>
      </c>
      <c r="C55" t="s">
        <v>333</v>
      </c>
      <c r="D55">
        <v>1</v>
      </c>
      <c r="E55" t="s">
        <v>331</v>
      </c>
      <c r="F55" t="s">
        <v>334</v>
      </c>
      <c r="G55" t="s">
        <v>86</v>
      </c>
      <c r="H55" t="s">
        <v>335</v>
      </c>
      <c r="I55">
        <v>0.95299999999999996</v>
      </c>
      <c r="J55">
        <f t="shared" si="0"/>
        <v>0.95299999999999996</v>
      </c>
    </row>
    <row r="56" spans="1:10" x14ac:dyDescent="0.25">
      <c r="A56" t="s">
        <v>336</v>
      </c>
      <c r="B56" t="s">
        <v>337</v>
      </c>
      <c r="C56" t="s">
        <v>338</v>
      </c>
      <c r="D56">
        <v>1</v>
      </c>
      <c r="E56" t="s">
        <v>339</v>
      </c>
      <c r="F56" t="s">
        <v>340</v>
      </c>
      <c r="G56" t="s">
        <v>86</v>
      </c>
      <c r="H56" t="s">
        <v>341</v>
      </c>
      <c r="I56">
        <v>3.6999999999999998E-2</v>
      </c>
      <c r="J56">
        <f t="shared" si="0"/>
        <v>3.6999999999999998E-2</v>
      </c>
    </row>
    <row r="57" spans="1:10" x14ac:dyDescent="0.25">
      <c r="A57" t="s">
        <v>342</v>
      </c>
      <c r="B57" t="s">
        <v>343</v>
      </c>
      <c r="C57" t="s">
        <v>344</v>
      </c>
      <c r="D57">
        <v>1</v>
      </c>
      <c r="E57" t="s">
        <v>345</v>
      </c>
      <c r="F57" t="s">
        <v>346</v>
      </c>
      <c r="G57" t="s">
        <v>86</v>
      </c>
      <c r="H57" t="s">
        <v>347</v>
      </c>
      <c r="I57">
        <v>8.5000000000000006E-2</v>
      </c>
      <c r="J57">
        <f t="shared" si="0"/>
        <v>8.5000000000000006E-2</v>
      </c>
    </row>
    <row r="58" spans="1:10" x14ac:dyDescent="0.25">
      <c r="A58" t="s">
        <v>348</v>
      </c>
      <c r="B58" t="s">
        <v>349</v>
      </c>
      <c r="C58" t="s">
        <v>122</v>
      </c>
      <c r="D58">
        <v>3</v>
      </c>
      <c r="E58" t="s">
        <v>350</v>
      </c>
      <c r="F58" t="s">
        <v>124</v>
      </c>
      <c r="G58" t="s">
        <v>86</v>
      </c>
      <c r="H58" t="s">
        <v>351</v>
      </c>
      <c r="I58">
        <v>1E-3</v>
      </c>
      <c r="J58">
        <f t="shared" si="0"/>
        <v>3.0000000000000001E-3</v>
      </c>
    </row>
    <row r="59" spans="1:10" x14ac:dyDescent="0.25">
      <c r="A59" t="s">
        <v>352</v>
      </c>
      <c r="B59" t="s">
        <v>353</v>
      </c>
      <c r="C59" t="s">
        <v>90</v>
      </c>
      <c r="D59">
        <v>2</v>
      </c>
      <c r="E59" t="s">
        <v>354</v>
      </c>
      <c r="F59" t="s">
        <v>355</v>
      </c>
      <c r="G59" t="s">
        <v>86</v>
      </c>
      <c r="H59" t="s">
        <v>356</v>
      </c>
      <c r="I59">
        <v>6.0000000000000001E-3</v>
      </c>
      <c r="J59">
        <f t="shared" si="0"/>
        <v>1.2E-2</v>
      </c>
    </row>
    <row r="60" spans="1:10" x14ac:dyDescent="0.25">
      <c r="A60" t="s">
        <v>357</v>
      </c>
      <c r="B60" t="s">
        <v>358</v>
      </c>
      <c r="C60" t="s">
        <v>96</v>
      </c>
      <c r="D60">
        <v>1</v>
      </c>
      <c r="E60" t="s">
        <v>359</v>
      </c>
      <c r="F60" t="s">
        <v>124</v>
      </c>
      <c r="G60" t="s">
        <v>86</v>
      </c>
      <c r="H60" t="s">
        <v>360</v>
      </c>
      <c r="I60">
        <v>1E-3</v>
      </c>
      <c r="J60">
        <f t="shared" si="0"/>
        <v>1E-3</v>
      </c>
    </row>
    <row r="61" spans="1:10" x14ac:dyDescent="0.25">
      <c r="A61" t="s">
        <v>361</v>
      </c>
      <c r="B61" t="s">
        <v>362</v>
      </c>
      <c r="C61" t="s">
        <v>363</v>
      </c>
      <c r="D61">
        <v>1</v>
      </c>
      <c r="E61" t="s">
        <v>361</v>
      </c>
      <c r="F61" t="s">
        <v>364</v>
      </c>
      <c r="G61" t="s">
        <v>86</v>
      </c>
      <c r="H61" t="s">
        <v>365</v>
      </c>
      <c r="I61">
        <v>1.5</v>
      </c>
      <c r="J61">
        <f t="shared" si="0"/>
        <v>1.5</v>
      </c>
    </row>
    <row r="62" spans="1:10" x14ac:dyDescent="0.25">
      <c r="A62" t="s">
        <v>366</v>
      </c>
      <c r="B62" t="s">
        <v>367</v>
      </c>
      <c r="C62" t="s">
        <v>368</v>
      </c>
      <c r="D62">
        <v>1</v>
      </c>
      <c r="E62" t="s">
        <v>366</v>
      </c>
      <c r="F62" t="s">
        <v>369</v>
      </c>
      <c r="G62" t="s">
        <v>86</v>
      </c>
      <c r="H62" t="s">
        <v>370</v>
      </c>
      <c r="I62">
        <v>1.4770000000000001</v>
      </c>
      <c r="J62">
        <f t="shared" si="0"/>
        <v>1.4770000000000001</v>
      </c>
    </row>
    <row r="63" spans="1:10" x14ac:dyDescent="0.25">
      <c r="A63" t="s">
        <v>371</v>
      </c>
      <c r="B63" t="s">
        <v>372</v>
      </c>
      <c r="C63" t="s">
        <v>122</v>
      </c>
      <c r="D63">
        <v>7</v>
      </c>
      <c r="E63" t="s">
        <v>373</v>
      </c>
      <c r="F63" t="s">
        <v>124</v>
      </c>
      <c r="G63" t="s">
        <v>86</v>
      </c>
      <c r="H63" t="s">
        <v>374</v>
      </c>
      <c r="I63">
        <v>1E-3</v>
      </c>
      <c r="J63">
        <f t="shared" si="0"/>
        <v>7.0000000000000001E-3</v>
      </c>
    </row>
    <row r="64" spans="1:10" x14ac:dyDescent="0.25">
      <c r="A64" t="s">
        <v>375</v>
      </c>
      <c r="B64" t="s">
        <v>376</v>
      </c>
      <c r="C64" t="s">
        <v>377</v>
      </c>
      <c r="D64">
        <v>1</v>
      </c>
      <c r="E64" t="s">
        <v>375</v>
      </c>
      <c r="F64" t="s">
        <v>378</v>
      </c>
      <c r="G64" t="s">
        <v>86</v>
      </c>
      <c r="H64" t="s">
        <v>379</v>
      </c>
      <c r="I64">
        <v>0.28699999999999998</v>
      </c>
      <c r="J64">
        <f t="shared" si="0"/>
        <v>0.28699999999999998</v>
      </c>
    </row>
    <row r="65" spans="1:10" x14ac:dyDescent="0.25">
      <c r="A65" t="s">
        <v>380</v>
      </c>
      <c r="B65" t="s">
        <v>381</v>
      </c>
      <c r="C65" t="s">
        <v>382</v>
      </c>
      <c r="D65">
        <v>1</v>
      </c>
      <c r="E65" t="s">
        <v>380</v>
      </c>
      <c r="F65" t="s">
        <v>383</v>
      </c>
      <c r="G65" t="s">
        <v>86</v>
      </c>
      <c r="H65" t="s">
        <v>384</v>
      </c>
      <c r="I65">
        <v>0.40799999999999997</v>
      </c>
      <c r="J65">
        <f t="shared" si="0"/>
        <v>0.40799999999999997</v>
      </c>
    </row>
    <row r="66" spans="1:10" x14ac:dyDescent="0.25">
      <c r="A66" t="s">
        <v>385</v>
      </c>
      <c r="B66" t="s">
        <v>386</v>
      </c>
      <c r="C66" t="s">
        <v>387</v>
      </c>
      <c r="D66">
        <v>1</v>
      </c>
      <c r="E66" t="s">
        <v>385</v>
      </c>
      <c r="F66" t="s">
        <v>160</v>
      </c>
      <c r="G66" t="s">
        <v>86</v>
      </c>
      <c r="H66" t="s">
        <v>388</v>
      </c>
      <c r="I66">
        <v>2.3E-2</v>
      </c>
      <c r="J66">
        <f t="shared" si="0"/>
        <v>2.3E-2</v>
      </c>
    </row>
    <row r="67" spans="1:10" x14ac:dyDescent="0.25">
      <c r="A67" t="s">
        <v>389</v>
      </c>
      <c r="B67" t="s">
        <v>390</v>
      </c>
      <c r="C67" t="s">
        <v>391</v>
      </c>
      <c r="D67">
        <v>1</v>
      </c>
      <c r="E67" t="s">
        <v>392</v>
      </c>
      <c r="F67" t="s">
        <v>393</v>
      </c>
      <c r="G67" t="s">
        <v>86</v>
      </c>
      <c r="H67" t="s">
        <v>394</v>
      </c>
      <c r="I67">
        <v>1.4999999999999999E-2</v>
      </c>
      <c r="J67">
        <f t="shared" ref="J67:J103" si="1">I67*D67</f>
        <v>1.4999999999999999E-2</v>
      </c>
    </row>
    <row r="68" spans="1:10" x14ac:dyDescent="0.25">
      <c r="A68" t="s">
        <v>395</v>
      </c>
      <c r="B68" t="s">
        <v>396</v>
      </c>
      <c r="C68" t="s">
        <v>122</v>
      </c>
      <c r="D68">
        <v>1</v>
      </c>
      <c r="E68" t="s">
        <v>397</v>
      </c>
      <c r="F68" t="s">
        <v>124</v>
      </c>
      <c r="G68" t="s">
        <v>86</v>
      </c>
      <c r="H68" t="s">
        <v>398</v>
      </c>
      <c r="I68">
        <v>1E-3</v>
      </c>
      <c r="J68">
        <f t="shared" si="1"/>
        <v>1E-3</v>
      </c>
    </row>
    <row r="69" spans="1:10" x14ac:dyDescent="0.25">
      <c r="A69" t="s">
        <v>399</v>
      </c>
      <c r="B69" t="s">
        <v>400</v>
      </c>
      <c r="C69" t="s">
        <v>401</v>
      </c>
      <c r="D69">
        <v>1</v>
      </c>
      <c r="E69" t="s">
        <v>399</v>
      </c>
      <c r="F69" t="s">
        <v>402</v>
      </c>
      <c r="G69" t="s">
        <v>86</v>
      </c>
      <c r="H69" t="s">
        <v>403</v>
      </c>
      <c r="I69">
        <v>0.192</v>
      </c>
      <c r="J69">
        <f t="shared" si="1"/>
        <v>0.192</v>
      </c>
    </row>
    <row r="70" spans="1:10" x14ac:dyDescent="0.25">
      <c r="A70" t="s">
        <v>404</v>
      </c>
      <c r="B70" t="s">
        <v>405</v>
      </c>
      <c r="C70" t="s">
        <v>406</v>
      </c>
      <c r="D70">
        <v>1</v>
      </c>
      <c r="E70" t="s">
        <v>404</v>
      </c>
      <c r="F70" t="s">
        <v>407</v>
      </c>
      <c r="G70" t="s">
        <v>86</v>
      </c>
      <c r="H70" t="s">
        <v>408</v>
      </c>
      <c r="I70">
        <v>0.26400000000000001</v>
      </c>
      <c r="J70">
        <f t="shared" si="1"/>
        <v>0.26400000000000001</v>
      </c>
    </row>
    <row r="71" spans="1:10" x14ac:dyDescent="0.25">
      <c r="A71" t="s">
        <v>409</v>
      </c>
      <c r="B71" t="s">
        <v>410</v>
      </c>
      <c r="C71" t="s">
        <v>96</v>
      </c>
      <c r="D71">
        <v>1</v>
      </c>
      <c r="E71" t="s">
        <v>411</v>
      </c>
      <c r="F71" t="s">
        <v>124</v>
      </c>
      <c r="G71" t="s">
        <v>86</v>
      </c>
      <c r="H71" t="s">
        <v>412</v>
      </c>
      <c r="I71">
        <v>1E-3</v>
      </c>
      <c r="J71">
        <f t="shared" si="1"/>
        <v>1E-3</v>
      </c>
    </row>
    <row r="72" spans="1:10" x14ac:dyDescent="0.25">
      <c r="A72" t="s">
        <v>413</v>
      </c>
      <c r="B72" t="s">
        <v>414</v>
      </c>
      <c r="C72" t="s">
        <v>415</v>
      </c>
      <c r="D72">
        <v>1</v>
      </c>
      <c r="E72" t="s">
        <v>416</v>
      </c>
      <c r="F72" t="s">
        <v>346</v>
      </c>
      <c r="G72" t="s">
        <v>86</v>
      </c>
      <c r="H72" t="s">
        <v>417</v>
      </c>
      <c r="I72">
        <v>1.4999999999999999E-2</v>
      </c>
      <c r="J72">
        <f t="shared" si="1"/>
        <v>1.4999999999999999E-2</v>
      </c>
    </row>
    <row r="73" spans="1:10" x14ac:dyDescent="0.25">
      <c r="A73" t="s">
        <v>418</v>
      </c>
      <c r="B73" t="s">
        <v>419</v>
      </c>
      <c r="C73" t="s">
        <v>420</v>
      </c>
      <c r="D73">
        <v>2</v>
      </c>
      <c r="E73" t="s">
        <v>418</v>
      </c>
      <c r="F73" t="s">
        <v>309</v>
      </c>
      <c r="G73" t="s">
        <v>86</v>
      </c>
      <c r="H73" t="s">
        <v>421</v>
      </c>
      <c r="I73">
        <v>0.24399999999999999</v>
      </c>
      <c r="J73">
        <f t="shared" si="1"/>
        <v>0.48799999999999999</v>
      </c>
    </row>
    <row r="74" spans="1:10" x14ac:dyDescent="0.25">
      <c r="A74" t="s">
        <v>422</v>
      </c>
      <c r="B74" t="s">
        <v>423</v>
      </c>
      <c r="C74" t="s">
        <v>122</v>
      </c>
      <c r="D74">
        <v>1</v>
      </c>
      <c r="E74" t="s">
        <v>424</v>
      </c>
      <c r="F74" t="s">
        <v>124</v>
      </c>
      <c r="G74" t="s">
        <v>86</v>
      </c>
      <c r="H74" t="s">
        <v>425</v>
      </c>
      <c r="I74">
        <v>1E-3</v>
      </c>
      <c r="J74">
        <f t="shared" si="1"/>
        <v>1E-3</v>
      </c>
    </row>
    <row r="75" spans="1:10" x14ac:dyDescent="0.25">
      <c r="A75" t="s">
        <v>426</v>
      </c>
      <c r="B75" t="s">
        <v>427</v>
      </c>
      <c r="C75" t="s">
        <v>96</v>
      </c>
      <c r="D75">
        <v>3</v>
      </c>
      <c r="E75" t="s">
        <v>428</v>
      </c>
      <c r="F75" t="s">
        <v>124</v>
      </c>
      <c r="G75" t="s">
        <v>86</v>
      </c>
      <c r="H75" t="s">
        <v>429</v>
      </c>
      <c r="I75">
        <v>1E-3</v>
      </c>
      <c r="J75">
        <f t="shared" si="1"/>
        <v>3.0000000000000001E-3</v>
      </c>
    </row>
    <row r="76" spans="1:10" x14ac:dyDescent="0.25">
      <c r="A76" t="s">
        <v>430</v>
      </c>
      <c r="B76" t="s">
        <v>431</v>
      </c>
      <c r="C76" t="s">
        <v>122</v>
      </c>
      <c r="D76">
        <v>2</v>
      </c>
      <c r="E76" t="s">
        <v>432</v>
      </c>
      <c r="F76" t="s">
        <v>124</v>
      </c>
      <c r="G76" t="s">
        <v>86</v>
      </c>
      <c r="H76" t="s">
        <v>433</v>
      </c>
      <c r="I76">
        <v>1E-3</v>
      </c>
      <c r="J76">
        <f t="shared" si="1"/>
        <v>2E-3</v>
      </c>
    </row>
    <row r="77" spans="1:10" x14ac:dyDescent="0.25">
      <c r="A77" t="s">
        <v>434</v>
      </c>
      <c r="B77" t="s">
        <v>435</v>
      </c>
      <c r="C77" t="s">
        <v>96</v>
      </c>
      <c r="D77">
        <v>2</v>
      </c>
      <c r="E77" t="s">
        <v>436</v>
      </c>
      <c r="F77" t="s">
        <v>124</v>
      </c>
      <c r="G77" t="s">
        <v>86</v>
      </c>
      <c r="H77" t="s">
        <v>437</v>
      </c>
      <c r="I77">
        <v>1E-3</v>
      </c>
      <c r="J77">
        <f t="shared" si="1"/>
        <v>2E-3</v>
      </c>
    </row>
    <row r="78" spans="1:10" x14ac:dyDescent="0.25">
      <c r="A78" t="s">
        <v>438</v>
      </c>
      <c r="B78" t="s">
        <v>439</v>
      </c>
      <c r="C78" t="s">
        <v>440</v>
      </c>
      <c r="D78">
        <v>2</v>
      </c>
      <c r="E78" t="s">
        <v>441</v>
      </c>
      <c r="F78" t="s">
        <v>442</v>
      </c>
      <c r="G78" t="s">
        <v>86</v>
      </c>
      <c r="H78" t="s">
        <v>443</v>
      </c>
      <c r="I78">
        <v>5.1999999999999998E-2</v>
      </c>
      <c r="J78">
        <f t="shared" si="1"/>
        <v>0.104</v>
      </c>
    </row>
    <row r="79" spans="1:10" x14ac:dyDescent="0.25">
      <c r="A79" t="s">
        <v>444</v>
      </c>
      <c r="B79" t="s">
        <v>445</v>
      </c>
      <c r="C79" t="s">
        <v>179</v>
      </c>
      <c r="D79">
        <v>8</v>
      </c>
      <c r="E79" t="s">
        <v>446</v>
      </c>
      <c r="F79" t="s">
        <v>355</v>
      </c>
      <c r="G79" t="s">
        <v>86</v>
      </c>
      <c r="H79" t="s">
        <v>447</v>
      </c>
      <c r="I79">
        <v>4.2999999999999997E-2</v>
      </c>
      <c r="J79">
        <f t="shared" si="1"/>
        <v>0.34399999999999997</v>
      </c>
    </row>
    <row r="80" spans="1:10" x14ac:dyDescent="0.25">
      <c r="A80" t="s">
        <v>177</v>
      </c>
      <c r="B80" t="s">
        <v>448</v>
      </c>
      <c r="C80" t="s">
        <v>179</v>
      </c>
      <c r="D80">
        <v>6</v>
      </c>
      <c r="E80" t="s">
        <v>180</v>
      </c>
      <c r="F80" t="s">
        <v>355</v>
      </c>
      <c r="G80" t="s">
        <v>86</v>
      </c>
      <c r="H80" t="s">
        <v>182</v>
      </c>
      <c r="I80">
        <v>0.03</v>
      </c>
      <c r="J80">
        <f t="shared" si="1"/>
        <v>0.18</v>
      </c>
    </row>
    <row r="81" spans="1:10" x14ac:dyDescent="0.25">
      <c r="A81" t="s">
        <v>225</v>
      </c>
      <c r="B81" t="s">
        <v>449</v>
      </c>
      <c r="C81" t="s">
        <v>154</v>
      </c>
      <c r="D81">
        <v>4</v>
      </c>
      <c r="E81" t="s">
        <v>450</v>
      </c>
      <c r="F81" t="s">
        <v>322</v>
      </c>
      <c r="G81" t="s">
        <v>86</v>
      </c>
      <c r="H81" t="s">
        <v>451</v>
      </c>
      <c r="I81">
        <v>2E-3</v>
      </c>
      <c r="J81">
        <f t="shared" si="1"/>
        <v>8.0000000000000002E-3</v>
      </c>
    </row>
    <row r="82" spans="1:10" x14ac:dyDescent="0.25">
      <c r="A82" t="s">
        <v>452</v>
      </c>
      <c r="B82" t="s">
        <v>453</v>
      </c>
      <c r="C82" t="s">
        <v>154</v>
      </c>
      <c r="D82">
        <v>4</v>
      </c>
      <c r="E82" t="s">
        <v>454</v>
      </c>
      <c r="F82" t="s">
        <v>322</v>
      </c>
      <c r="G82" t="s">
        <v>86</v>
      </c>
      <c r="H82" t="s">
        <v>455</v>
      </c>
      <c r="I82">
        <v>1E-3</v>
      </c>
      <c r="J82">
        <f t="shared" si="1"/>
        <v>4.0000000000000001E-3</v>
      </c>
    </row>
    <row r="83" spans="1:10" x14ac:dyDescent="0.25">
      <c r="A83" t="s">
        <v>456</v>
      </c>
      <c r="B83" t="s">
        <v>457</v>
      </c>
      <c r="C83" t="s">
        <v>458</v>
      </c>
      <c r="D83">
        <v>2</v>
      </c>
      <c r="E83" t="s">
        <v>459</v>
      </c>
      <c r="F83" t="s">
        <v>460</v>
      </c>
      <c r="G83" t="s">
        <v>86</v>
      </c>
      <c r="H83" t="s">
        <v>461</v>
      </c>
      <c r="I83">
        <v>0.108</v>
      </c>
      <c r="J83">
        <f t="shared" si="1"/>
        <v>0.216</v>
      </c>
    </row>
    <row r="84" spans="1:10" x14ac:dyDescent="0.25">
      <c r="A84" t="s">
        <v>462</v>
      </c>
      <c r="B84" t="s">
        <v>463</v>
      </c>
      <c r="C84" t="s">
        <v>90</v>
      </c>
      <c r="D84">
        <v>1</v>
      </c>
      <c r="E84" t="s">
        <v>464</v>
      </c>
      <c r="F84" t="s">
        <v>181</v>
      </c>
      <c r="G84" t="s">
        <v>86</v>
      </c>
      <c r="H84" t="s">
        <v>465</v>
      </c>
      <c r="I84">
        <v>3.0000000000000001E-3</v>
      </c>
      <c r="J84">
        <f t="shared" si="1"/>
        <v>3.0000000000000001E-3</v>
      </c>
    </row>
    <row r="85" spans="1:10" x14ac:dyDescent="0.25">
      <c r="A85" t="s">
        <v>466</v>
      </c>
      <c r="B85" t="s">
        <v>467</v>
      </c>
      <c r="C85" t="s">
        <v>90</v>
      </c>
      <c r="D85">
        <v>1</v>
      </c>
      <c r="E85" t="s">
        <v>468</v>
      </c>
      <c r="F85" t="s">
        <v>181</v>
      </c>
      <c r="G85" t="s">
        <v>86</v>
      </c>
      <c r="H85" t="s">
        <v>469</v>
      </c>
      <c r="I85">
        <v>6.0000000000000001E-3</v>
      </c>
      <c r="J85">
        <f t="shared" si="1"/>
        <v>6.0000000000000001E-3</v>
      </c>
    </row>
    <row r="86" spans="1:10" x14ac:dyDescent="0.25">
      <c r="A86" t="s">
        <v>470</v>
      </c>
      <c r="B86" t="s">
        <v>471</v>
      </c>
      <c r="C86" t="s">
        <v>472</v>
      </c>
      <c r="D86">
        <v>1</v>
      </c>
      <c r="E86" t="s">
        <v>470</v>
      </c>
      <c r="F86" t="s">
        <v>473</v>
      </c>
      <c r="G86" t="s">
        <v>86</v>
      </c>
      <c r="H86" t="s">
        <v>474</v>
      </c>
      <c r="I86">
        <v>0.26100000000000001</v>
      </c>
      <c r="J86">
        <f t="shared" si="1"/>
        <v>0.26100000000000001</v>
      </c>
    </row>
    <row r="87" spans="1:10" x14ac:dyDescent="0.25">
      <c r="A87" t="s">
        <v>475</v>
      </c>
      <c r="B87" t="s">
        <v>476</v>
      </c>
      <c r="C87" t="s">
        <v>235</v>
      </c>
      <c r="D87">
        <v>1</v>
      </c>
      <c r="E87" t="s">
        <v>477</v>
      </c>
      <c r="F87" t="s">
        <v>98</v>
      </c>
      <c r="G87" t="s">
        <v>86</v>
      </c>
      <c r="H87" t="s">
        <v>478</v>
      </c>
      <c r="I87">
        <v>2E-3</v>
      </c>
      <c r="J87">
        <f t="shared" si="1"/>
        <v>2E-3</v>
      </c>
    </row>
    <row r="88" spans="1:10" x14ac:dyDescent="0.25">
      <c r="A88" t="s">
        <v>426</v>
      </c>
      <c r="B88" t="s">
        <v>479</v>
      </c>
      <c r="C88" t="s">
        <v>235</v>
      </c>
      <c r="D88">
        <v>1</v>
      </c>
      <c r="E88" t="s">
        <v>480</v>
      </c>
      <c r="F88" t="s">
        <v>98</v>
      </c>
      <c r="G88" t="s">
        <v>86</v>
      </c>
      <c r="H88" t="s">
        <v>481</v>
      </c>
      <c r="I88">
        <v>2E-3</v>
      </c>
      <c r="J88">
        <f t="shared" si="1"/>
        <v>2E-3</v>
      </c>
    </row>
    <row r="89" spans="1:10" x14ac:dyDescent="0.25">
      <c r="A89" t="s">
        <v>482</v>
      </c>
      <c r="B89" t="s">
        <v>483</v>
      </c>
      <c r="C89" t="s">
        <v>96</v>
      </c>
      <c r="D89">
        <v>1</v>
      </c>
      <c r="E89" t="s">
        <v>484</v>
      </c>
      <c r="F89" t="s">
        <v>98</v>
      </c>
      <c r="G89" t="s">
        <v>86</v>
      </c>
      <c r="H89" t="s">
        <v>485</v>
      </c>
      <c r="I89">
        <v>1E-3</v>
      </c>
      <c r="J89">
        <f t="shared" si="1"/>
        <v>1E-3</v>
      </c>
    </row>
    <row r="90" spans="1:10" x14ac:dyDescent="0.25">
      <c r="A90" t="s">
        <v>486</v>
      </c>
      <c r="B90" t="s">
        <v>487</v>
      </c>
      <c r="C90" t="s">
        <v>488</v>
      </c>
      <c r="D90">
        <v>1</v>
      </c>
      <c r="E90" t="s">
        <v>486</v>
      </c>
      <c r="F90" t="s">
        <v>489</v>
      </c>
      <c r="G90" t="s">
        <v>86</v>
      </c>
      <c r="H90" t="s">
        <v>490</v>
      </c>
      <c r="I90">
        <v>0.80600000000000005</v>
      </c>
      <c r="J90">
        <f t="shared" si="1"/>
        <v>0.80600000000000005</v>
      </c>
    </row>
    <row r="91" spans="1:10" x14ac:dyDescent="0.25">
      <c r="A91" t="s">
        <v>491</v>
      </c>
      <c r="B91" t="s">
        <v>492</v>
      </c>
      <c r="C91" t="s">
        <v>493</v>
      </c>
      <c r="D91">
        <v>1</v>
      </c>
      <c r="E91" t="s">
        <v>491</v>
      </c>
      <c r="F91" t="s">
        <v>494</v>
      </c>
      <c r="G91" t="s">
        <v>86</v>
      </c>
      <c r="H91" t="s">
        <v>495</v>
      </c>
      <c r="I91">
        <v>1.034</v>
      </c>
      <c r="J91">
        <f t="shared" si="1"/>
        <v>1.034</v>
      </c>
    </row>
    <row r="92" spans="1:10" x14ac:dyDescent="0.25">
      <c r="A92" t="s">
        <v>496</v>
      </c>
      <c r="B92" t="s">
        <v>497</v>
      </c>
      <c r="C92" t="s">
        <v>498</v>
      </c>
      <c r="D92">
        <v>1</v>
      </c>
      <c r="E92" t="s">
        <v>496</v>
      </c>
      <c r="F92" t="s">
        <v>499</v>
      </c>
      <c r="G92" t="s">
        <v>86</v>
      </c>
      <c r="H92" t="s">
        <v>500</v>
      </c>
      <c r="I92">
        <v>0.53900000000000003</v>
      </c>
      <c r="J92">
        <f t="shared" si="1"/>
        <v>0.53900000000000003</v>
      </c>
    </row>
    <row r="93" spans="1:10" x14ac:dyDescent="0.25">
      <c r="A93" t="s">
        <v>501</v>
      </c>
      <c r="B93" t="s">
        <v>502</v>
      </c>
      <c r="C93" t="s">
        <v>503</v>
      </c>
      <c r="D93">
        <v>1</v>
      </c>
      <c r="E93" t="s">
        <v>501</v>
      </c>
      <c r="F93" t="s">
        <v>494</v>
      </c>
      <c r="G93" t="s">
        <v>86</v>
      </c>
      <c r="H93" t="s">
        <v>504</v>
      </c>
      <c r="I93">
        <v>0.95899999999999996</v>
      </c>
      <c r="J93">
        <f t="shared" si="1"/>
        <v>0.95899999999999996</v>
      </c>
    </row>
    <row r="94" spans="1:10" x14ac:dyDescent="0.25">
      <c r="A94" t="s">
        <v>505</v>
      </c>
      <c r="B94" t="s">
        <v>506</v>
      </c>
      <c r="C94" t="s">
        <v>507</v>
      </c>
      <c r="D94">
        <v>1</v>
      </c>
      <c r="E94" t="s">
        <v>505</v>
      </c>
      <c r="F94" t="s">
        <v>508</v>
      </c>
      <c r="G94" t="s">
        <v>86</v>
      </c>
      <c r="H94" t="s">
        <v>509</v>
      </c>
      <c r="I94">
        <v>2.7090000000000001</v>
      </c>
      <c r="J94">
        <f t="shared" si="1"/>
        <v>2.7090000000000001</v>
      </c>
    </row>
    <row r="95" spans="1:10" x14ac:dyDescent="0.25">
      <c r="A95" t="s">
        <v>510</v>
      </c>
      <c r="B95" t="s">
        <v>511</v>
      </c>
      <c r="C95" t="s">
        <v>512</v>
      </c>
      <c r="D95">
        <v>1</v>
      </c>
      <c r="E95" t="s">
        <v>510</v>
      </c>
      <c r="F95" t="s">
        <v>513</v>
      </c>
      <c r="G95" t="s">
        <v>86</v>
      </c>
      <c r="H95" t="s">
        <v>514</v>
      </c>
      <c r="I95">
        <v>0.19400000000000001</v>
      </c>
      <c r="J95">
        <f t="shared" si="1"/>
        <v>0.19400000000000001</v>
      </c>
    </row>
    <row r="96" spans="1:10" x14ac:dyDescent="0.25">
      <c r="A96" t="s">
        <v>515</v>
      </c>
      <c r="B96" t="s">
        <v>516</v>
      </c>
      <c r="C96" t="s">
        <v>517</v>
      </c>
      <c r="D96">
        <v>1</v>
      </c>
      <c r="E96" t="s">
        <v>518</v>
      </c>
      <c r="F96" t="s">
        <v>519</v>
      </c>
      <c r="G96" t="s">
        <v>86</v>
      </c>
      <c r="H96" t="s">
        <v>520</v>
      </c>
      <c r="I96">
        <v>3.2000000000000001E-2</v>
      </c>
      <c r="J96">
        <f t="shared" si="1"/>
        <v>3.2000000000000001E-2</v>
      </c>
    </row>
    <row r="97" spans="1:10" x14ac:dyDescent="0.25">
      <c r="A97" t="s">
        <v>521</v>
      </c>
      <c r="B97" t="s">
        <v>522</v>
      </c>
      <c r="C97" t="s">
        <v>523</v>
      </c>
      <c r="D97">
        <v>2</v>
      </c>
      <c r="E97" t="s">
        <v>524</v>
      </c>
      <c r="F97" t="s">
        <v>525</v>
      </c>
      <c r="G97" t="s">
        <v>86</v>
      </c>
      <c r="H97" t="s">
        <v>526</v>
      </c>
      <c r="I97">
        <v>0.01</v>
      </c>
      <c r="J97">
        <f t="shared" si="1"/>
        <v>0.02</v>
      </c>
    </row>
    <row r="98" spans="1:10" x14ac:dyDescent="0.25">
      <c r="A98" t="s">
        <v>527</v>
      </c>
      <c r="B98" t="s">
        <v>528</v>
      </c>
      <c r="C98" t="s">
        <v>159</v>
      </c>
      <c r="D98">
        <v>2</v>
      </c>
      <c r="E98" t="s">
        <v>527</v>
      </c>
      <c r="F98" t="s">
        <v>529</v>
      </c>
      <c r="G98" t="s">
        <v>86</v>
      </c>
      <c r="H98" t="s">
        <v>530</v>
      </c>
      <c r="I98">
        <v>4.2000000000000003E-2</v>
      </c>
      <c r="J98">
        <f t="shared" si="1"/>
        <v>8.4000000000000005E-2</v>
      </c>
    </row>
    <row r="99" spans="1:10" x14ac:dyDescent="0.25">
      <c r="A99" t="s">
        <v>531</v>
      </c>
      <c r="B99" t="s">
        <v>532</v>
      </c>
      <c r="C99" t="s">
        <v>533</v>
      </c>
      <c r="D99">
        <v>1</v>
      </c>
      <c r="F99" t="s">
        <v>534</v>
      </c>
      <c r="G99" t="s">
        <v>86</v>
      </c>
      <c r="H99" t="s">
        <v>535</v>
      </c>
      <c r="I99">
        <v>1.0509999999999999</v>
      </c>
      <c r="J99">
        <f t="shared" si="1"/>
        <v>1.0509999999999999</v>
      </c>
    </row>
    <row r="100" spans="1:10" x14ac:dyDescent="0.25">
      <c r="A100" t="s">
        <v>536</v>
      </c>
      <c r="B100" t="s">
        <v>537</v>
      </c>
      <c r="C100" t="s">
        <v>533</v>
      </c>
      <c r="D100">
        <v>1</v>
      </c>
      <c r="H100" t="s">
        <v>535</v>
      </c>
      <c r="I100">
        <v>1.0509999999999999</v>
      </c>
      <c r="J100">
        <f t="shared" si="1"/>
        <v>1.0509999999999999</v>
      </c>
    </row>
    <row r="101" spans="1:10" x14ac:dyDescent="0.25">
      <c r="A101" t="s">
        <v>538</v>
      </c>
      <c r="B101" t="s">
        <v>539</v>
      </c>
      <c r="C101" t="s">
        <v>540</v>
      </c>
      <c r="D101">
        <v>1</v>
      </c>
      <c r="E101" t="s">
        <v>538</v>
      </c>
      <c r="F101" t="s">
        <v>541</v>
      </c>
      <c r="G101" t="s">
        <v>86</v>
      </c>
      <c r="H101" t="s">
        <v>542</v>
      </c>
      <c r="I101">
        <v>1.2E-2</v>
      </c>
      <c r="J101">
        <f t="shared" si="1"/>
        <v>1.2E-2</v>
      </c>
    </row>
    <row r="102" spans="1:10" x14ac:dyDescent="0.25">
      <c r="A102" t="s">
        <v>543</v>
      </c>
      <c r="B102" t="s">
        <v>544</v>
      </c>
      <c r="C102" t="s">
        <v>545</v>
      </c>
      <c r="D102">
        <v>2</v>
      </c>
      <c r="E102" t="s">
        <v>543</v>
      </c>
      <c r="F102" t="s">
        <v>546</v>
      </c>
      <c r="G102" t="s">
        <v>86</v>
      </c>
      <c r="H102" t="s">
        <v>547</v>
      </c>
      <c r="I102">
        <v>7.3999999999999996E-2</v>
      </c>
      <c r="J102">
        <f t="shared" si="1"/>
        <v>0.14799999999999999</v>
      </c>
    </row>
    <row r="103" spans="1:10" x14ac:dyDescent="0.25">
      <c r="A103" t="s">
        <v>548</v>
      </c>
      <c r="B103" t="s">
        <v>549</v>
      </c>
      <c r="C103" t="s">
        <v>550</v>
      </c>
      <c r="D103">
        <v>1</v>
      </c>
      <c r="E103" t="s">
        <v>548</v>
      </c>
      <c r="F103" t="s">
        <v>551</v>
      </c>
      <c r="G103" t="s">
        <v>86</v>
      </c>
      <c r="H103" t="s">
        <v>552</v>
      </c>
      <c r="I103">
        <v>0.221</v>
      </c>
      <c r="J103">
        <f t="shared" si="1"/>
        <v>0.221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7E44-3B30-40C7-866A-C4EF7CD40954}">
  <dimension ref="A1:L62"/>
  <sheetViews>
    <sheetView topLeftCell="C1" workbookViewId="0">
      <selection activeCell="L3" sqref="L3"/>
    </sheetView>
  </sheetViews>
  <sheetFormatPr defaultColWidth="16.85546875" defaultRowHeight="15" x14ac:dyDescent="0.25"/>
  <cols>
    <col min="1" max="1" width="8" customWidth="1"/>
    <col min="2" max="2" width="27.7109375" customWidth="1"/>
    <col min="3" max="3" width="44" customWidth="1"/>
    <col min="4" max="4" width="48.85546875" customWidth="1"/>
    <col min="5" max="5" width="9.140625" customWidth="1"/>
    <col min="6" max="6" width="30.42578125" customWidth="1"/>
    <col min="8" max="8" width="10.7109375" customWidth="1"/>
    <col min="9" max="9" width="13.28515625" customWidth="1"/>
    <col min="10" max="10" width="10.85546875" customWidth="1"/>
  </cols>
  <sheetData>
    <row r="1" spans="1:12" x14ac:dyDescent="0.25">
      <c r="A1" t="s">
        <v>553</v>
      </c>
      <c r="B1" t="s">
        <v>73</v>
      </c>
      <c r="C1" t="s">
        <v>0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676</v>
      </c>
      <c r="L1" t="s">
        <v>679</v>
      </c>
    </row>
    <row r="2" spans="1:12" x14ac:dyDescent="0.25">
      <c r="A2">
        <v>1</v>
      </c>
      <c r="B2" t="s">
        <v>315</v>
      </c>
      <c r="C2" t="s">
        <v>554</v>
      </c>
      <c r="D2" t="s">
        <v>317</v>
      </c>
      <c r="E2">
        <v>6</v>
      </c>
      <c r="F2" t="s">
        <v>315</v>
      </c>
      <c r="G2" t="s">
        <v>135</v>
      </c>
      <c r="H2" t="s">
        <v>86</v>
      </c>
      <c r="I2" t="s">
        <v>318</v>
      </c>
      <c r="J2">
        <v>0.16800000000000001</v>
      </c>
      <c r="K2">
        <f>J2*E2</f>
        <v>1.008</v>
      </c>
      <c r="L2">
        <f>SUM(K:K)</f>
        <v>25.706000000000003</v>
      </c>
    </row>
    <row r="3" spans="1:12" x14ac:dyDescent="0.25">
      <c r="A3">
        <v>2</v>
      </c>
      <c r="B3" t="s">
        <v>555</v>
      </c>
      <c r="C3" t="s">
        <v>556</v>
      </c>
      <c r="D3" t="s">
        <v>557</v>
      </c>
      <c r="E3">
        <v>3</v>
      </c>
      <c r="F3" t="s">
        <v>555</v>
      </c>
      <c r="G3" t="s">
        <v>513</v>
      </c>
      <c r="H3" t="s">
        <v>86</v>
      </c>
      <c r="I3" t="s">
        <v>558</v>
      </c>
      <c r="J3">
        <v>0.14599999999999999</v>
      </c>
      <c r="K3">
        <f t="shared" ref="K3:K61" si="0">J3*E3</f>
        <v>0.43799999999999994</v>
      </c>
    </row>
    <row r="4" spans="1:12" x14ac:dyDescent="0.25">
      <c r="A4">
        <v>3</v>
      </c>
      <c r="B4" t="s">
        <v>88</v>
      </c>
      <c r="C4" t="s">
        <v>559</v>
      </c>
      <c r="D4" t="s">
        <v>90</v>
      </c>
      <c r="E4">
        <v>10</v>
      </c>
      <c r="F4" t="s">
        <v>91</v>
      </c>
      <c r="G4" t="s">
        <v>208</v>
      </c>
      <c r="H4" t="s">
        <v>86</v>
      </c>
      <c r="I4" t="s">
        <v>93</v>
      </c>
      <c r="J4">
        <v>2E-3</v>
      </c>
      <c r="K4">
        <f t="shared" si="0"/>
        <v>0.02</v>
      </c>
    </row>
    <row r="5" spans="1:12" x14ac:dyDescent="0.25">
      <c r="A5">
        <v>4</v>
      </c>
      <c r="B5" t="s">
        <v>366</v>
      </c>
      <c r="C5" t="s">
        <v>343</v>
      </c>
      <c r="D5" t="s">
        <v>368</v>
      </c>
      <c r="E5">
        <v>1</v>
      </c>
      <c r="F5" t="s">
        <v>366</v>
      </c>
      <c r="G5" t="s">
        <v>369</v>
      </c>
      <c r="H5" t="s">
        <v>86</v>
      </c>
      <c r="I5" t="s">
        <v>370</v>
      </c>
      <c r="J5">
        <v>1.4770000000000001</v>
      </c>
      <c r="K5">
        <f t="shared" si="0"/>
        <v>1.4770000000000001</v>
      </c>
    </row>
    <row r="6" spans="1:12" x14ac:dyDescent="0.25">
      <c r="A6">
        <v>5</v>
      </c>
      <c r="B6" t="s">
        <v>560</v>
      </c>
      <c r="C6" t="s">
        <v>561</v>
      </c>
      <c r="D6" t="s">
        <v>562</v>
      </c>
      <c r="E6">
        <v>2</v>
      </c>
      <c r="F6" t="s">
        <v>563</v>
      </c>
      <c r="G6" t="s">
        <v>473</v>
      </c>
      <c r="H6" t="s">
        <v>86</v>
      </c>
      <c r="I6" t="s">
        <v>564</v>
      </c>
      <c r="J6">
        <v>0.29399999999999998</v>
      </c>
      <c r="K6">
        <f t="shared" si="0"/>
        <v>0.58799999999999997</v>
      </c>
    </row>
    <row r="7" spans="1:12" x14ac:dyDescent="0.25">
      <c r="A7">
        <v>6</v>
      </c>
      <c r="B7" t="s">
        <v>565</v>
      </c>
      <c r="C7" t="s">
        <v>566</v>
      </c>
      <c r="D7" t="s">
        <v>567</v>
      </c>
      <c r="E7">
        <v>3</v>
      </c>
      <c r="F7" t="s">
        <v>565</v>
      </c>
      <c r="G7" t="s">
        <v>568</v>
      </c>
      <c r="H7" t="s">
        <v>86</v>
      </c>
      <c r="I7" t="s">
        <v>569</v>
      </c>
      <c r="J7">
        <v>0.54100000000000004</v>
      </c>
      <c r="K7">
        <f t="shared" si="0"/>
        <v>1.6230000000000002</v>
      </c>
    </row>
    <row r="8" spans="1:12" x14ac:dyDescent="0.25">
      <c r="A8">
        <v>7</v>
      </c>
      <c r="B8" t="s">
        <v>385</v>
      </c>
      <c r="C8" t="s">
        <v>570</v>
      </c>
      <c r="D8" t="s">
        <v>387</v>
      </c>
      <c r="E8">
        <v>2</v>
      </c>
      <c r="F8" t="s">
        <v>385</v>
      </c>
      <c r="G8" t="s">
        <v>160</v>
      </c>
      <c r="H8" t="s">
        <v>86</v>
      </c>
      <c r="I8" t="s">
        <v>388</v>
      </c>
      <c r="J8">
        <v>2.3E-2</v>
      </c>
      <c r="K8">
        <f t="shared" si="0"/>
        <v>4.5999999999999999E-2</v>
      </c>
    </row>
    <row r="9" spans="1:12" x14ac:dyDescent="0.25">
      <c r="A9">
        <v>8</v>
      </c>
      <c r="B9" t="s">
        <v>456</v>
      </c>
      <c r="C9" t="s">
        <v>571</v>
      </c>
      <c r="D9" t="s">
        <v>458</v>
      </c>
      <c r="E9">
        <v>2</v>
      </c>
      <c r="F9" t="s">
        <v>459</v>
      </c>
      <c r="G9" t="s">
        <v>572</v>
      </c>
      <c r="H9" t="s">
        <v>86</v>
      </c>
      <c r="I9" t="s">
        <v>461</v>
      </c>
      <c r="J9">
        <v>0.108</v>
      </c>
      <c r="K9">
        <f t="shared" si="0"/>
        <v>0.216</v>
      </c>
    </row>
    <row r="10" spans="1:12" x14ac:dyDescent="0.25">
      <c r="A10">
        <v>9</v>
      </c>
      <c r="B10" t="s">
        <v>352</v>
      </c>
      <c r="C10" t="s">
        <v>573</v>
      </c>
      <c r="D10" t="s">
        <v>90</v>
      </c>
      <c r="E10">
        <v>5</v>
      </c>
      <c r="F10" t="s">
        <v>354</v>
      </c>
      <c r="G10" t="s">
        <v>355</v>
      </c>
      <c r="H10" t="s">
        <v>86</v>
      </c>
      <c r="I10" t="s">
        <v>356</v>
      </c>
      <c r="J10">
        <v>6.0000000000000001E-3</v>
      </c>
      <c r="K10">
        <f t="shared" si="0"/>
        <v>0.03</v>
      </c>
    </row>
    <row r="11" spans="1:12" x14ac:dyDescent="0.25">
      <c r="A11">
        <v>10</v>
      </c>
      <c r="B11" t="s">
        <v>280</v>
      </c>
      <c r="C11" t="s">
        <v>574</v>
      </c>
      <c r="D11" t="s">
        <v>96</v>
      </c>
      <c r="E11">
        <v>6</v>
      </c>
      <c r="F11" t="s">
        <v>282</v>
      </c>
      <c r="G11" t="s">
        <v>98</v>
      </c>
      <c r="H11" t="s">
        <v>86</v>
      </c>
      <c r="I11" t="s">
        <v>283</v>
      </c>
      <c r="J11">
        <v>1E-3</v>
      </c>
      <c r="K11">
        <f t="shared" si="0"/>
        <v>6.0000000000000001E-3</v>
      </c>
    </row>
    <row r="12" spans="1:12" x14ac:dyDescent="0.25">
      <c r="A12">
        <v>11</v>
      </c>
      <c r="B12" t="s">
        <v>575</v>
      </c>
      <c r="C12" t="s">
        <v>576</v>
      </c>
      <c r="D12" t="s">
        <v>577</v>
      </c>
      <c r="E12">
        <v>6</v>
      </c>
      <c r="H12" t="s">
        <v>86</v>
      </c>
      <c r="I12" t="s">
        <v>578</v>
      </c>
      <c r="J12">
        <v>4.2999999999999997E-2</v>
      </c>
      <c r="K12">
        <f t="shared" si="0"/>
        <v>0.25800000000000001</v>
      </c>
    </row>
    <row r="13" spans="1:12" x14ac:dyDescent="0.25">
      <c r="A13">
        <v>12</v>
      </c>
      <c r="B13" t="s">
        <v>137</v>
      </c>
      <c r="C13" t="s">
        <v>579</v>
      </c>
      <c r="D13" t="s">
        <v>139</v>
      </c>
      <c r="E13">
        <v>2</v>
      </c>
      <c r="H13" t="s">
        <v>86</v>
      </c>
      <c r="I13" t="s">
        <v>140</v>
      </c>
      <c r="J13">
        <v>2.3E-2</v>
      </c>
      <c r="K13">
        <f t="shared" si="0"/>
        <v>4.5999999999999999E-2</v>
      </c>
    </row>
    <row r="14" spans="1:12" x14ac:dyDescent="0.25">
      <c r="A14">
        <v>13</v>
      </c>
      <c r="B14" t="s">
        <v>157</v>
      </c>
      <c r="C14" t="s">
        <v>580</v>
      </c>
      <c r="D14" t="s">
        <v>159</v>
      </c>
      <c r="E14">
        <v>2</v>
      </c>
      <c r="F14" t="s">
        <v>157</v>
      </c>
      <c r="G14" t="s">
        <v>160</v>
      </c>
      <c r="H14" t="s">
        <v>86</v>
      </c>
      <c r="I14" t="s">
        <v>161</v>
      </c>
      <c r="J14">
        <v>2.1999999999999999E-2</v>
      </c>
      <c r="K14">
        <f t="shared" si="0"/>
        <v>4.3999999999999997E-2</v>
      </c>
    </row>
    <row r="15" spans="1:12" x14ac:dyDescent="0.25">
      <c r="A15">
        <v>14</v>
      </c>
      <c r="B15" t="s">
        <v>141</v>
      </c>
      <c r="C15" t="s">
        <v>117</v>
      </c>
      <c r="D15" t="s">
        <v>581</v>
      </c>
      <c r="E15">
        <v>1</v>
      </c>
      <c r="F15" t="s">
        <v>582</v>
      </c>
      <c r="G15" t="s">
        <v>583</v>
      </c>
      <c r="H15" t="s">
        <v>86</v>
      </c>
      <c r="I15" t="s">
        <v>584</v>
      </c>
      <c r="J15">
        <v>0.42399999999999999</v>
      </c>
      <c r="K15">
        <f t="shared" si="0"/>
        <v>0.42399999999999999</v>
      </c>
    </row>
    <row r="16" spans="1:12" x14ac:dyDescent="0.25">
      <c r="A16">
        <v>15</v>
      </c>
      <c r="B16" t="s">
        <v>456</v>
      </c>
      <c r="C16" t="s">
        <v>585</v>
      </c>
      <c r="D16" t="s">
        <v>458</v>
      </c>
      <c r="E16">
        <v>2</v>
      </c>
      <c r="F16" t="s">
        <v>459</v>
      </c>
      <c r="G16" t="s">
        <v>460</v>
      </c>
      <c r="H16" t="s">
        <v>86</v>
      </c>
      <c r="I16" t="s">
        <v>461</v>
      </c>
      <c r="J16">
        <v>0.108</v>
      </c>
      <c r="K16">
        <f t="shared" si="0"/>
        <v>0.216</v>
      </c>
    </row>
    <row r="17" spans="1:11" x14ac:dyDescent="0.25">
      <c r="A17">
        <v>16</v>
      </c>
      <c r="B17" t="s">
        <v>262</v>
      </c>
      <c r="C17" t="s">
        <v>586</v>
      </c>
      <c r="D17" t="s">
        <v>90</v>
      </c>
      <c r="E17">
        <v>2</v>
      </c>
      <c r="F17" t="s">
        <v>329</v>
      </c>
      <c r="G17" t="s">
        <v>181</v>
      </c>
      <c r="H17" t="s">
        <v>86</v>
      </c>
      <c r="I17" t="s">
        <v>330</v>
      </c>
      <c r="J17">
        <v>4.0000000000000001E-3</v>
      </c>
      <c r="K17">
        <f t="shared" si="0"/>
        <v>8.0000000000000002E-3</v>
      </c>
    </row>
    <row r="18" spans="1:11" x14ac:dyDescent="0.25">
      <c r="A18">
        <v>17</v>
      </c>
      <c r="B18" t="s">
        <v>462</v>
      </c>
      <c r="C18" t="s">
        <v>587</v>
      </c>
      <c r="D18" t="s">
        <v>90</v>
      </c>
      <c r="E18">
        <v>1</v>
      </c>
      <c r="F18" t="s">
        <v>464</v>
      </c>
      <c r="G18" t="s">
        <v>181</v>
      </c>
      <c r="H18" t="s">
        <v>86</v>
      </c>
      <c r="I18" t="s">
        <v>465</v>
      </c>
      <c r="J18">
        <v>3.0000000000000001E-3</v>
      </c>
      <c r="K18">
        <f t="shared" si="0"/>
        <v>3.0000000000000001E-3</v>
      </c>
    </row>
    <row r="19" spans="1:11" x14ac:dyDescent="0.25">
      <c r="A19">
        <v>18</v>
      </c>
      <c r="B19" t="s">
        <v>270</v>
      </c>
      <c r="C19" t="s">
        <v>516</v>
      </c>
      <c r="D19" t="s">
        <v>272</v>
      </c>
      <c r="E19">
        <v>1</v>
      </c>
      <c r="F19" t="s">
        <v>270</v>
      </c>
      <c r="G19" t="s">
        <v>273</v>
      </c>
      <c r="H19" t="s">
        <v>86</v>
      </c>
      <c r="I19" t="s">
        <v>274</v>
      </c>
      <c r="J19">
        <v>0.72199999999999998</v>
      </c>
      <c r="K19">
        <f t="shared" si="0"/>
        <v>0.72199999999999998</v>
      </c>
    </row>
    <row r="20" spans="1:11" x14ac:dyDescent="0.25">
      <c r="A20">
        <v>19</v>
      </c>
      <c r="B20" t="s">
        <v>426</v>
      </c>
      <c r="C20" t="s">
        <v>588</v>
      </c>
      <c r="D20" t="s">
        <v>235</v>
      </c>
      <c r="E20">
        <v>1</v>
      </c>
      <c r="F20" t="s">
        <v>480</v>
      </c>
      <c r="G20" t="s">
        <v>98</v>
      </c>
      <c r="H20" t="s">
        <v>86</v>
      </c>
      <c r="I20" t="s">
        <v>481</v>
      </c>
      <c r="J20">
        <v>2E-3</v>
      </c>
      <c r="K20">
        <f t="shared" si="0"/>
        <v>2E-3</v>
      </c>
    </row>
    <row r="21" spans="1:11" x14ac:dyDescent="0.25">
      <c r="A21">
        <v>20</v>
      </c>
      <c r="B21" t="s">
        <v>475</v>
      </c>
      <c r="C21" t="s">
        <v>589</v>
      </c>
      <c r="D21" t="s">
        <v>235</v>
      </c>
      <c r="E21">
        <v>3</v>
      </c>
      <c r="F21" t="s">
        <v>477</v>
      </c>
      <c r="G21" t="s">
        <v>98</v>
      </c>
      <c r="H21" t="s">
        <v>86</v>
      </c>
      <c r="I21" t="s">
        <v>478</v>
      </c>
      <c r="J21">
        <v>2E-3</v>
      </c>
      <c r="K21">
        <f t="shared" si="0"/>
        <v>6.0000000000000001E-3</v>
      </c>
    </row>
    <row r="22" spans="1:11" x14ac:dyDescent="0.25">
      <c r="A22">
        <v>21</v>
      </c>
      <c r="B22" t="s">
        <v>486</v>
      </c>
      <c r="C22" t="s">
        <v>502</v>
      </c>
      <c r="D22" t="s">
        <v>488</v>
      </c>
      <c r="E22">
        <v>1</v>
      </c>
      <c r="F22" t="s">
        <v>486</v>
      </c>
      <c r="G22" t="s">
        <v>489</v>
      </c>
      <c r="H22" t="s">
        <v>86</v>
      </c>
      <c r="I22" t="s">
        <v>490</v>
      </c>
      <c r="J22">
        <v>0.80600000000000005</v>
      </c>
      <c r="K22">
        <f t="shared" si="0"/>
        <v>0.80600000000000005</v>
      </c>
    </row>
    <row r="23" spans="1:11" x14ac:dyDescent="0.25">
      <c r="A23">
        <v>22</v>
      </c>
      <c r="B23" t="s">
        <v>177</v>
      </c>
      <c r="C23" t="s">
        <v>590</v>
      </c>
      <c r="D23" t="s">
        <v>179</v>
      </c>
      <c r="E23">
        <v>4</v>
      </c>
      <c r="F23" t="s">
        <v>180</v>
      </c>
      <c r="G23" t="s">
        <v>181</v>
      </c>
      <c r="H23" t="s">
        <v>86</v>
      </c>
      <c r="I23" t="s">
        <v>182</v>
      </c>
      <c r="J23">
        <v>0.03</v>
      </c>
      <c r="K23">
        <f t="shared" si="0"/>
        <v>0.12</v>
      </c>
    </row>
    <row r="24" spans="1:11" x14ac:dyDescent="0.25">
      <c r="A24">
        <v>23</v>
      </c>
      <c r="B24" t="s">
        <v>213</v>
      </c>
      <c r="C24" t="s">
        <v>591</v>
      </c>
      <c r="D24" t="s">
        <v>90</v>
      </c>
      <c r="E24">
        <v>2</v>
      </c>
      <c r="F24" t="s">
        <v>215</v>
      </c>
      <c r="G24" t="s">
        <v>181</v>
      </c>
      <c r="H24" t="s">
        <v>86</v>
      </c>
      <c r="I24" t="s">
        <v>216</v>
      </c>
      <c r="J24">
        <v>0.01</v>
      </c>
      <c r="K24">
        <f t="shared" si="0"/>
        <v>0.02</v>
      </c>
    </row>
    <row r="25" spans="1:11" x14ac:dyDescent="0.25">
      <c r="A25">
        <v>24</v>
      </c>
      <c r="B25" t="s">
        <v>466</v>
      </c>
      <c r="C25" t="s">
        <v>592</v>
      </c>
      <c r="D25" t="s">
        <v>90</v>
      </c>
      <c r="E25">
        <v>1</v>
      </c>
      <c r="F25" t="s">
        <v>468</v>
      </c>
      <c r="G25" t="s">
        <v>181</v>
      </c>
      <c r="H25" t="s">
        <v>86</v>
      </c>
      <c r="I25" t="s">
        <v>469</v>
      </c>
      <c r="J25">
        <v>6.0000000000000001E-3</v>
      </c>
      <c r="K25">
        <f t="shared" si="0"/>
        <v>6.0000000000000001E-3</v>
      </c>
    </row>
    <row r="26" spans="1:11" x14ac:dyDescent="0.25">
      <c r="A26">
        <v>25</v>
      </c>
      <c r="B26" t="s">
        <v>311</v>
      </c>
      <c r="C26" t="s">
        <v>593</v>
      </c>
      <c r="D26" t="s">
        <v>96</v>
      </c>
      <c r="E26">
        <v>1</v>
      </c>
      <c r="F26" t="s">
        <v>313</v>
      </c>
      <c r="G26" t="s">
        <v>98</v>
      </c>
      <c r="H26" t="s">
        <v>86</v>
      </c>
      <c r="I26" t="s">
        <v>314</v>
      </c>
      <c r="J26">
        <v>1E-3</v>
      </c>
      <c r="K26">
        <f t="shared" si="0"/>
        <v>1E-3</v>
      </c>
    </row>
    <row r="27" spans="1:11" x14ac:dyDescent="0.25">
      <c r="A27">
        <v>26</v>
      </c>
      <c r="B27" t="s">
        <v>482</v>
      </c>
      <c r="C27" t="s">
        <v>594</v>
      </c>
      <c r="D27" t="s">
        <v>96</v>
      </c>
      <c r="E27">
        <v>1</v>
      </c>
      <c r="F27" t="s">
        <v>484</v>
      </c>
      <c r="G27" t="s">
        <v>98</v>
      </c>
      <c r="H27" t="s">
        <v>86</v>
      </c>
      <c r="I27" t="s">
        <v>485</v>
      </c>
      <c r="J27">
        <v>1E-3</v>
      </c>
      <c r="K27">
        <f t="shared" si="0"/>
        <v>1E-3</v>
      </c>
    </row>
    <row r="28" spans="1:11" x14ac:dyDescent="0.25">
      <c r="A28">
        <v>27</v>
      </c>
      <c r="B28" t="s">
        <v>501</v>
      </c>
      <c r="C28" t="s">
        <v>595</v>
      </c>
      <c r="D28" t="s">
        <v>503</v>
      </c>
      <c r="E28">
        <v>1</v>
      </c>
      <c r="F28" t="s">
        <v>501</v>
      </c>
      <c r="G28" t="s">
        <v>494</v>
      </c>
      <c r="H28" t="s">
        <v>86</v>
      </c>
      <c r="I28" t="s">
        <v>504</v>
      </c>
      <c r="J28">
        <v>0.95899999999999996</v>
      </c>
      <c r="K28">
        <f t="shared" si="0"/>
        <v>0.95899999999999996</v>
      </c>
    </row>
    <row r="29" spans="1:11" x14ac:dyDescent="0.25">
      <c r="A29">
        <v>28</v>
      </c>
      <c r="B29" t="s">
        <v>496</v>
      </c>
      <c r="C29" t="s">
        <v>307</v>
      </c>
      <c r="D29" t="s">
        <v>498</v>
      </c>
      <c r="E29">
        <v>1</v>
      </c>
      <c r="F29" t="s">
        <v>496</v>
      </c>
      <c r="G29" t="s">
        <v>499</v>
      </c>
      <c r="H29" t="s">
        <v>86</v>
      </c>
      <c r="I29" t="s">
        <v>500</v>
      </c>
      <c r="J29">
        <v>0.53900000000000003</v>
      </c>
      <c r="K29">
        <f t="shared" si="0"/>
        <v>0.53900000000000003</v>
      </c>
    </row>
    <row r="30" spans="1:11" x14ac:dyDescent="0.25">
      <c r="A30">
        <v>29</v>
      </c>
      <c r="B30" t="s">
        <v>491</v>
      </c>
      <c r="C30" t="s">
        <v>376</v>
      </c>
      <c r="D30" t="s">
        <v>493</v>
      </c>
      <c r="E30">
        <v>1</v>
      </c>
      <c r="F30" t="s">
        <v>491</v>
      </c>
      <c r="G30" t="s">
        <v>494</v>
      </c>
      <c r="H30" t="s">
        <v>86</v>
      </c>
      <c r="I30" t="s">
        <v>495</v>
      </c>
      <c r="J30">
        <v>1.034</v>
      </c>
      <c r="K30">
        <f t="shared" si="0"/>
        <v>1.034</v>
      </c>
    </row>
    <row r="31" spans="1:11" x14ac:dyDescent="0.25">
      <c r="A31">
        <v>30</v>
      </c>
      <c r="B31" t="s">
        <v>505</v>
      </c>
      <c r="C31" t="s">
        <v>506</v>
      </c>
      <c r="D31" t="s">
        <v>507</v>
      </c>
      <c r="E31">
        <v>1</v>
      </c>
      <c r="F31" t="s">
        <v>505</v>
      </c>
      <c r="G31" t="s">
        <v>508</v>
      </c>
      <c r="H31" t="s">
        <v>86</v>
      </c>
      <c r="I31" t="s">
        <v>509</v>
      </c>
      <c r="J31">
        <v>2.7090000000000001</v>
      </c>
      <c r="K31">
        <f t="shared" si="0"/>
        <v>2.7090000000000001</v>
      </c>
    </row>
    <row r="32" spans="1:11" x14ac:dyDescent="0.25">
      <c r="A32">
        <v>31</v>
      </c>
      <c r="B32" t="s">
        <v>596</v>
      </c>
      <c r="C32" t="s">
        <v>597</v>
      </c>
      <c r="D32" t="s">
        <v>598</v>
      </c>
      <c r="E32">
        <v>1</v>
      </c>
      <c r="F32" t="s">
        <v>599</v>
      </c>
      <c r="G32" t="s">
        <v>600</v>
      </c>
      <c r="H32" t="s">
        <v>86</v>
      </c>
      <c r="I32" t="s">
        <v>601</v>
      </c>
      <c r="J32">
        <v>0.70399999999999996</v>
      </c>
      <c r="K32">
        <f t="shared" si="0"/>
        <v>0.70399999999999996</v>
      </c>
    </row>
    <row r="33" spans="1:11" x14ac:dyDescent="0.25">
      <c r="A33">
        <v>32</v>
      </c>
      <c r="B33" t="s">
        <v>602</v>
      </c>
      <c r="C33" t="s">
        <v>603</v>
      </c>
      <c r="D33" t="s">
        <v>604</v>
      </c>
      <c r="E33">
        <v>1</v>
      </c>
      <c r="F33" t="s">
        <v>602</v>
      </c>
      <c r="G33" t="s">
        <v>605</v>
      </c>
      <c r="H33" t="s">
        <v>86</v>
      </c>
      <c r="I33" t="s">
        <v>606</v>
      </c>
      <c r="J33">
        <v>1.5469999999999999</v>
      </c>
      <c r="K33">
        <f t="shared" si="0"/>
        <v>1.5469999999999999</v>
      </c>
    </row>
    <row r="34" spans="1:11" x14ac:dyDescent="0.25">
      <c r="A34">
        <v>33</v>
      </c>
      <c r="B34" t="s">
        <v>607</v>
      </c>
      <c r="C34" t="s">
        <v>608</v>
      </c>
      <c r="D34" t="s">
        <v>609</v>
      </c>
      <c r="E34">
        <v>1</v>
      </c>
      <c r="H34" t="s">
        <v>86</v>
      </c>
      <c r="I34" t="s">
        <v>610</v>
      </c>
      <c r="J34">
        <v>7.5999999999999998E-2</v>
      </c>
      <c r="K34">
        <f t="shared" si="0"/>
        <v>7.5999999999999998E-2</v>
      </c>
    </row>
    <row r="35" spans="1:11" x14ac:dyDescent="0.25">
      <c r="A35">
        <v>34</v>
      </c>
      <c r="B35" t="s">
        <v>611</v>
      </c>
      <c r="C35" t="s">
        <v>204</v>
      </c>
      <c r="D35" t="s">
        <v>612</v>
      </c>
      <c r="E35">
        <v>1</v>
      </c>
      <c r="H35" t="s">
        <v>86</v>
      </c>
      <c r="I35" t="s">
        <v>613</v>
      </c>
      <c r="J35">
        <v>7.6999999999999999E-2</v>
      </c>
      <c r="K35">
        <f t="shared" si="0"/>
        <v>7.6999999999999999E-2</v>
      </c>
    </row>
    <row r="36" spans="1:11" x14ac:dyDescent="0.25">
      <c r="A36">
        <v>35</v>
      </c>
      <c r="B36" t="s">
        <v>614</v>
      </c>
      <c r="C36" t="s">
        <v>615</v>
      </c>
      <c r="D36" t="s">
        <v>616</v>
      </c>
      <c r="E36">
        <v>1</v>
      </c>
      <c r="H36" t="s">
        <v>86</v>
      </c>
      <c r="I36" t="s">
        <v>617</v>
      </c>
      <c r="J36">
        <v>3.1E-2</v>
      </c>
      <c r="K36">
        <f t="shared" si="0"/>
        <v>3.1E-2</v>
      </c>
    </row>
    <row r="37" spans="1:11" x14ac:dyDescent="0.25">
      <c r="A37">
        <v>36</v>
      </c>
      <c r="B37" t="s">
        <v>105</v>
      </c>
      <c r="C37" t="s">
        <v>618</v>
      </c>
      <c r="D37" t="s">
        <v>90</v>
      </c>
      <c r="E37">
        <v>1</v>
      </c>
      <c r="F37" t="s">
        <v>107</v>
      </c>
      <c r="G37" t="s">
        <v>108</v>
      </c>
      <c r="H37" t="s">
        <v>86</v>
      </c>
      <c r="I37" t="s">
        <v>109</v>
      </c>
      <c r="J37">
        <v>2E-3</v>
      </c>
      <c r="K37">
        <f t="shared" si="0"/>
        <v>2E-3</v>
      </c>
    </row>
    <row r="38" spans="1:11" x14ac:dyDescent="0.25">
      <c r="A38">
        <v>37</v>
      </c>
      <c r="B38" t="s">
        <v>131</v>
      </c>
      <c r="C38" t="s">
        <v>132</v>
      </c>
      <c r="D38" t="s">
        <v>133</v>
      </c>
      <c r="E38">
        <v>2</v>
      </c>
      <c r="F38" t="s">
        <v>134</v>
      </c>
      <c r="G38" t="s">
        <v>135</v>
      </c>
      <c r="H38" t="s">
        <v>86</v>
      </c>
      <c r="I38" t="s">
        <v>136</v>
      </c>
      <c r="J38">
        <v>0.115</v>
      </c>
      <c r="K38">
        <f t="shared" si="0"/>
        <v>0.23</v>
      </c>
    </row>
    <row r="39" spans="1:11" x14ac:dyDescent="0.25">
      <c r="A39">
        <v>38</v>
      </c>
      <c r="B39" t="s">
        <v>389</v>
      </c>
      <c r="C39" t="s">
        <v>390</v>
      </c>
      <c r="D39" t="s">
        <v>391</v>
      </c>
      <c r="E39">
        <v>1</v>
      </c>
      <c r="F39" t="s">
        <v>392</v>
      </c>
      <c r="G39" t="s">
        <v>393</v>
      </c>
      <c r="H39" t="s">
        <v>86</v>
      </c>
      <c r="I39" t="s">
        <v>394</v>
      </c>
      <c r="J39">
        <v>1.4999999999999999E-2</v>
      </c>
      <c r="K39">
        <f t="shared" si="0"/>
        <v>1.4999999999999999E-2</v>
      </c>
    </row>
    <row r="40" spans="1:11" x14ac:dyDescent="0.25">
      <c r="A40">
        <v>39</v>
      </c>
      <c r="B40" t="s">
        <v>395</v>
      </c>
      <c r="C40" t="s">
        <v>619</v>
      </c>
      <c r="D40" t="s">
        <v>122</v>
      </c>
      <c r="E40">
        <v>1</v>
      </c>
      <c r="F40" t="s">
        <v>397</v>
      </c>
      <c r="G40" t="s">
        <v>124</v>
      </c>
      <c r="H40" t="s">
        <v>86</v>
      </c>
      <c r="I40" t="s">
        <v>398</v>
      </c>
      <c r="J40">
        <v>1E-3</v>
      </c>
      <c r="K40">
        <f t="shared" si="0"/>
        <v>1E-3</v>
      </c>
    </row>
    <row r="41" spans="1:11" x14ac:dyDescent="0.25">
      <c r="A41">
        <v>40</v>
      </c>
      <c r="B41" t="s">
        <v>348</v>
      </c>
      <c r="C41" t="s">
        <v>620</v>
      </c>
      <c r="D41" t="s">
        <v>122</v>
      </c>
      <c r="E41">
        <v>3</v>
      </c>
      <c r="F41" t="s">
        <v>350</v>
      </c>
      <c r="G41" t="s">
        <v>124</v>
      </c>
      <c r="H41" t="s">
        <v>86</v>
      </c>
      <c r="I41" t="s">
        <v>351</v>
      </c>
      <c r="J41">
        <v>1E-3</v>
      </c>
      <c r="K41">
        <f t="shared" si="0"/>
        <v>3.0000000000000001E-3</v>
      </c>
    </row>
    <row r="42" spans="1:11" x14ac:dyDescent="0.25">
      <c r="A42">
        <v>41</v>
      </c>
      <c r="B42" t="s">
        <v>357</v>
      </c>
      <c r="C42" t="s">
        <v>621</v>
      </c>
      <c r="D42" t="s">
        <v>96</v>
      </c>
      <c r="E42">
        <v>1</v>
      </c>
      <c r="F42" t="s">
        <v>359</v>
      </c>
      <c r="G42" t="s">
        <v>124</v>
      </c>
      <c r="H42" t="s">
        <v>86</v>
      </c>
      <c r="I42" t="s">
        <v>360</v>
      </c>
      <c r="J42">
        <v>1E-3</v>
      </c>
      <c r="K42">
        <f t="shared" si="0"/>
        <v>1E-3</v>
      </c>
    </row>
    <row r="43" spans="1:11" x14ac:dyDescent="0.25">
      <c r="A43">
        <v>42</v>
      </c>
      <c r="B43" t="s">
        <v>361</v>
      </c>
      <c r="C43" t="s">
        <v>367</v>
      </c>
      <c r="D43" t="s">
        <v>363</v>
      </c>
      <c r="E43">
        <v>1</v>
      </c>
      <c r="F43" t="s">
        <v>361</v>
      </c>
      <c r="G43" t="s">
        <v>364</v>
      </c>
      <c r="H43" t="s">
        <v>86</v>
      </c>
      <c r="I43" t="s">
        <v>365</v>
      </c>
      <c r="J43">
        <v>1.5</v>
      </c>
      <c r="K43">
        <f t="shared" si="0"/>
        <v>1.5</v>
      </c>
    </row>
    <row r="44" spans="1:11" x14ac:dyDescent="0.25">
      <c r="A44">
        <v>43</v>
      </c>
      <c r="B44" t="s">
        <v>229</v>
      </c>
      <c r="C44" t="s">
        <v>622</v>
      </c>
      <c r="D44" t="s">
        <v>90</v>
      </c>
      <c r="E44">
        <v>2</v>
      </c>
      <c r="F44" t="s">
        <v>231</v>
      </c>
      <c r="G44" t="s">
        <v>108</v>
      </c>
      <c r="H44" t="s">
        <v>86</v>
      </c>
      <c r="I44" t="s">
        <v>232</v>
      </c>
      <c r="J44">
        <v>3.0000000000000001E-3</v>
      </c>
      <c r="K44">
        <f t="shared" si="0"/>
        <v>6.0000000000000001E-3</v>
      </c>
    </row>
    <row r="45" spans="1:11" x14ac:dyDescent="0.25">
      <c r="A45">
        <v>44</v>
      </c>
      <c r="B45" t="s">
        <v>209</v>
      </c>
      <c r="C45" t="s">
        <v>623</v>
      </c>
      <c r="D45" t="s">
        <v>90</v>
      </c>
      <c r="E45">
        <v>2</v>
      </c>
      <c r="F45" t="s">
        <v>211</v>
      </c>
      <c r="G45" t="s">
        <v>108</v>
      </c>
      <c r="H45" t="s">
        <v>86</v>
      </c>
      <c r="I45" t="s">
        <v>212</v>
      </c>
      <c r="J45">
        <v>3.0000000000000001E-3</v>
      </c>
      <c r="K45">
        <f t="shared" si="0"/>
        <v>6.0000000000000001E-3</v>
      </c>
    </row>
    <row r="46" spans="1:11" x14ac:dyDescent="0.25">
      <c r="A46">
        <v>45</v>
      </c>
      <c r="B46" t="s">
        <v>225</v>
      </c>
      <c r="C46" t="s">
        <v>624</v>
      </c>
      <c r="D46" t="s">
        <v>90</v>
      </c>
      <c r="E46">
        <v>1</v>
      </c>
      <c r="F46" t="s">
        <v>227</v>
      </c>
      <c r="G46" t="s">
        <v>181</v>
      </c>
      <c r="H46" t="s">
        <v>86</v>
      </c>
      <c r="I46" t="s">
        <v>228</v>
      </c>
      <c r="J46">
        <v>3.0000000000000001E-3</v>
      </c>
      <c r="K46">
        <f t="shared" si="0"/>
        <v>3.0000000000000001E-3</v>
      </c>
    </row>
    <row r="47" spans="1:11" x14ac:dyDescent="0.25">
      <c r="A47">
        <v>46</v>
      </c>
      <c r="B47" t="s">
        <v>220</v>
      </c>
      <c r="C47" t="s">
        <v>625</v>
      </c>
      <c r="D47" t="s">
        <v>179</v>
      </c>
      <c r="E47">
        <v>1</v>
      </c>
      <c r="F47" t="s">
        <v>222</v>
      </c>
      <c r="G47" t="s">
        <v>223</v>
      </c>
      <c r="H47" t="s">
        <v>86</v>
      </c>
      <c r="I47" t="s">
        <v>224</v>
      </c>
      <c r="J47">
        <v>4.8000000000000001E-2</v>
      </c>
      <c r="K47">
        <f t="shared" si="0"/>
        <v>4.8000000000000001E-2</v>
      </c>
    </row>
    <row r="48" spans="1:11" x14ac:dyDescent="0.25">
      <c r="A48">
        <v>47</v>
      </c>
      <c r="B48" t="s">
        <v>177</v>
      </c>
      <c r="C48" t="s">
        <v>626</v>
      </c>
      <c r="D48" t="s">
        <v>90</v>
      </c>
      <c r="E48">
        <v>2</v>
      </c>
      <c r="F48" t="s">
        <v>218</v>
      </c>
      <c r="G48" t="s">
        <v>181</v>
      </c>
      <c r="H48" t="s">
        <v>86</v>
      </c>
      <c r="I48" t="s">
        <v>219</v>
      </c>
      <c r="J48">
        <v>6.0000000000000001E-3</v>
      </c>
      <c r="K48">
        <f t="shared" si="0"/>
        <v>1.2E-2</v>
      </c>
    </row>
    <row r="49" spans="1:11" x14ac:dyDescent="0.25">
      <c r="A49">
        <v>48</v>
      </c>
      <c r="B49" t="s">
        <v>152</v>
      </c>
      <c r="C49" t="s">
        <v>627</v>
      </c>
      <c r="D49" t="s">
        <v>154</v>
      </c>
      <c r="E49">
        <v>2</v>
      </c>
      <c r="F49" t="s">
        <v>155</v>
      </c>
      <c r="G49" t="s">
        <v>108</v>
      </c>
      <c r="H49" t="s">
        <v>86</v>
      </c>
      <c r="I49" t="s">
        <v>156</v>
      </c>
      <c r="J49">
        <v>1E-3</v>
      </c>
      <c r="K49">
        <f t="shared" si="0"/>
        <v>2E-3</v>
      </c>
    </row>
    <row r="50" spans="1:11" x14ac:dyDescent="0.25">
      <c r="A50">
        <v>49</v>
      </c>
      <c r="B50" t="s">
        <v>94</v>
      </c>
      <c r="C50" t="s">
        <v>628</v>
      </c>
      <c r="D50" t="s">
        <v>96</v>
      </c>
      <c r="E50">
        <v>8</v>
      </c>
      <c r="F50" t="s">
        <v>97</v>
      </c>
      <c r="G50" t="s">
        <v>98</v>
      </c>
      <c r="H50" t="s">
        <v>86</v>
      </c>
      <c r="I50" t="s">
        <v>99</v>
      </c>
      <c r="J50">
        <v>1E-3</v>
      </c>
      <c r="K50">
        <f t="shared" si="0"/>
        <v>8.0000000000000002E-3</v>
      </c>
    </row>
    <row r="51" spans="1:11" x14ac:dyDescent="0.25">
      <c r="A51">
        <v>50</v>
      </c>
      <c r="B51" t="s">
        <v>629</v>
      </c>
      <c r="C51" t="s">
        <v>423</v>
      </c>
      <c r="D51" t="s">
        <v>96</v>
      </c>
      <c r="E51">
        <v>1</v>
      </c>
      <c r="F51" t="s">
        <v>630</v>
      </c>
      <c r="G51" t="s">
        <v>98</v>
      </c>
      <c r="H51" t="s">
        <v>86</v>
      </c>
      <c r="I51" t="s">
        <v>631</v>
      </c>
      <c r="J51">
        <v>1E-3</v>
      </c>
      <c r="K51">
        <f t="shared" si="0"/>
        <v>1E-3</v>
      </c>
    </row>
    <row r="52" spans="1:11" x14ac:dyDescent="0.25">
      <c r="A52">
        <v>51</v>
      </c>
      <c r="B52" t="s">
        <v>252</v>
      </c>
      <c r="C52" t="s">
        <v>253</v>
      </c>
      <c r="D52" t="s">
        <v>254</v>
      </c>
      <c r="E52">
        <v>1</v>
      </c>
      <c r="F52" t="s">
        <v>252</v>
      </c>
      <c r="G52" t="s">
        <v>255</v>
      </c>
      <c r="H52" t="s">
        <v>86</v>
      </c>
      <c r="I52" t="s">
        <v>256</v>
      </c>
      <c r="J52">
        <v>0.45100000000000001</v>
      </c>
      <c r="K52">
        <f t="shared" si="0"/>
        <v>0.45100000000000001</v>
      </c>
    </row>
    <row r="53" spans="1:11" x14ac:dyDescent="0.25">
      <c r="A53">
        <v>52</v>
      </c>
      <c r="B53" t="s">
        <v>171</v>
      </c>
      <c r="C53" t="s">
        <v>632</v>
      </c>
      <c r="D53" t="s">
        <v>173</v>
      </c>
      <c r="E53">
        <v>1</v>
      </c>
      <c r="F53" t="s">
        <v>174</v>
      </c>
      <c r="G53" t="s">
        <v>175</v>
      </c>
      <c r="H53" t="s">
        <v>86</v>
      </c>
      <c r="I53" t="s">
        <v>176</v>
      </c>
      <c r="J53">
        <v>6.8000000000000005E-2</v>
      </c>
      <c r="K53">
        <f t="shared" si="0"/>
        <v>6.8000000000000005E-2</v>
      </c>
    </row>
    <row r="54" spans="1:11" x14ac:dyDescent="0.25">
      <c r="A54">
        <v>53</v>
      </c>
      <c r="B54" t="s">
        <v>247</v>
      </c>
      <c r="C54" t="s">
        <v>633</v>
      </c>
      <c r="D54" t="s">
        <v>96</v>
      </c>
      <c r="E54">
        <v>2</v>
      </c>
      <c r="F54" t="s">
        <v>249</v>
      </c>
      <c r="G54" t="s">
        <v>250</v>
      </c>
      <c r="H54" t="s">
        <v>86</v>
      </c>
      <c r="I54" t="s">
        <v>251</v>
      </c>
      <c r="J54">
        <v>1E-3</v>
      </c>
      <c r="K54">
        <f t="shared" si="0"/>
        <v>2E-3</v>
      </c>
    </row>
    <row r="55" spans="1:11" x14ac:dyDescent="0.25">
      <c r="A55">
        <v>54</v>
      </c>
      <c r="B55" t="s">
        <v>243</v>
      </c>
      <c r="C55" t="s">
        <v>634</v>
      </c>
      <c r="D55" t="s">
        <v>96</v>
      </c>
      <c r="E55">
        <v>2</v>
      </c>
      <c r="F55" t="s">
        <v>245</v>
      </c>
      <c r="G55" t="s">
        <v>98</v>
      </c>
      <c r="H55" t="s">
        <v>86</v>
      </c>
      <c r="I55" t="s">
        <v>246</v>
      </c>
      <c r="J55">
        <v>1E-3</v>
      </c>
      <c r="K55">
        <f t="shared" si="0"/>
        <v>2E-3</v>
      </c>
    </row>
    <row r="56" spans="1:11" x14ac:dyDescent="0.25">
      <c r="A56">
        <v>55</v>
      </c>
      <c r="B56" t="s">
        <v>238</v>
      </c>
      <c r="C56" t="s">
        <v>635</v>
      </c>
      <c r="D56" t="s">
        <v>240</v>
      </c>
      <c r="E56">
        <v>1</v>
      </c>
      <c r="F56" t="s">
        <v>241</v>
      </c>
      <c r="G56" t="s">
        <v>98</v>
      </c>
      <c r="H56" t="s">
        <v>86</v>
      </c>
      <c r="I56" t="s">
        <v>242</v>
      </c>
      <c r="J56">
        <v>2E-3</v>
      </c>
      <c r="K56">
        <f t="shared" si="0"/>
        <v>2E-3</v>
      </c>
    </row>
    <row r="57" spans="1:11" x14ac:dyDescent="0.25">
      <c r="A57">
        <v>56</v>
      </c>
      <c r="B57" t="s">
        <v>233</v>
      </c>
      <c r="C57" t="s">
        <v>636</v>
      </c>
      <c r="D57" t="s">
        <v>235</v>
      </c>
      <c r="E57">
        <v>2</v>
      </c>
      <c r="F57" t="s">
        <v>236</v>
      </c>
      <c r="G57" t="s">
        <v>98</v>
      </c>
      <c r="H57" t="s">
        <v>86</v>
      </c>
      <c r="I57" t="s">
        <v>237</v>
      </c>
      <c r="J57">
        <v>2E-3</v>
      </c>
      <c r="K57">
        <f t="shared" si="0"/>
        <v>4.0000000000000001E-3</v>
      </c>
    </row>
    <row r="58" spans="1:11" x14ac:dyDescent="0.25">
      <c r="A58">
        <v>57</v>
      </c>
      <c r="B58" t="s">
        <v>257</v>
      </c>
      <c r="C58" t="s">
        <v>637</v>
      </c>
      <c r="D58" t="s">
        <v>259</v>
      </c>
      <c r="E58">
        <v>1</v>
      </c>
      <c r="F58" t="s">
        <v>257</v>
      </c>
      <c r="G58" t="s">
        <v>260</v>
      </c>
      <c r="H58" t="s">
        <v>86</v>
      </c>
      <c r="I58" t="s">
        <v>261</v>
      </c>
      <c r="J58">
        <v>3.1880000000000002</v>
      </c>
      <c r="K58">
        <f t="shared" si="0"/>
        <v>3.1880000000000002</v>
      </c>
    </row>
    <row r="59" spans="1:11" x14ac:dyDescent="0.25">
      <c r="A59">
        <v>58</v>
      </c>
      <c r="B59" t="s">
        <v>638</v>
      </c>
      <c r="C59" t="s">
        <v>639</v>
      </c>
      <c r="D59" t="s">
        <v>640</v>
      </c>
      <c r="E59">
        <v>2</v>
      </c>
      <c r="F59" t="s">
        <v>638</v>
      </c>
      <c r="G59" t="s">
        <v>473</v>
      </c>
      <c r="H59" t="s">
        <v>86</v>
      </c>
      <c r="I59" t="s">
        <v>641</v>
      </c>
      <c r="J59">
        <v>0.58299999999999996</v>
      </c>
      <c r="K59">
        <f t="shared" si="0"/>
        <v>1.1659999999999999</v>
      </c>
    </row>
    <row r="60" spans="1:11" x14ac:dyDescent="0.25">
      <c r="A60">
        <v>59</v>
      </c>
      <c r="B60" t="s">
        <v>183</v>
      </c>
      <c r="C60" t="s">
        <v>184</v>
      </c>
      <c r="D60" t="s">
        <v>185</v>
      </c>
      <c r="E60">
        <v>1</v>
      </c>
      <c r="F60" t="s">
        <v>183</v>
      </c>
      <c r="G60" t="s">
        <v>186</v>
      </c>
      <c r="H60" t="s">
        <v>86</v>
      </c>
      <c r="I60" t="s">
        <v>187</v>
      </c>
      <c r="J60">
        <v>0.17799999999999999</v>
      </c>
      <c r="K60">
        <f t="shared" si="0"/>
        <v>0.17799999999999999</v>
      </c>
    </row>
    <row r="61" spans="1:11" x14ac:dyDescent="0.25">
      <c r="A61">
        <v>60</v>
      </c>
      <c r="B61" t="s">
        <v>188</v>
      </c>
      <c r="C61" t="s">
        <v>642</v>
      </c>
      <c r="D61" t="s">
        <v>190</v>
      </c>
      <c r="E61">
        <v>1</v>
      </c>
      <c r="F61" t="s">
        <v>188</v>
      </c>
      <c r="G61" t="s">
        <v>191</v>
      </c>
      <c r="H61" t="s">
        <v>86</v>
      </c>
      <c r="I61" t="s">
        <v>192</v>
      </c>
      <c r="J61">
        <v>2.996</v>
      </c>
      <c r="K61">
        <f t="shared" si="0"/>
        <v>2.996</v>
      </c>
    </row>
    <row r="62" spans="1:11" x14ac:dyDescent="0.25">
      <c r="A62">
        <v>61</v>
      </c>
      <c r="B62" t="s">
        <v>643</v>
      </c>
      <c r="C62" t="s">
        <v>644</v>
      </c>
      <c r="D62" t="s">
        <v>645</v>
      </c>
      <c r="E62">
        <v>1</v>
      </c>
      <c r="F62" t="s">
        <v>646</v>
      </c>
      <c r="G62" t="s">
        <v>525</v>
      </c>
      <c r="H62" t="s">
        <v>86</v>
      </c>
      <c r="I62" t="s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510A-5B7E-4CE3-B870-F0731016D20C}">
  <dimension ref="A1:L9"/>
  <sheetViews>
    <sheetView topLeftCell="C1" workbookViewId="0">
      <selection activeCell="L3" sqref="L3"/>
    </sheetView>
  </sheetViews>
  <sheetFormatPr defaultColWidth="19" defaultRowHeight="15" x14ac:dyDescent="0.25"/>
  <cols>
    <col min="1" max="1" width="9.28515625" customWidth="1"/>
    <col min="2" max="2" width="24.7109375" customWidth="1"/>
    <col min="3" max="4" width="45.5703125" customWidth="1"/>
    <col min="5" max="5" width="10.42578125" customWidth="1"/>
    <col min="6" max="6" width="21.140625" customWidth="1"/>
    <col min="8" max="8" width="10.85546875" customWidth="1"/>
    <col min="9" max="9" width="14.42578125" customWidth="1"/>
    <col min="10" max="10" width="9.85546875" customWidth="1"/>
    <col min="11" max="11" width="9.5703125" customWidth="1"/>
  </cols>
  <sheetData>
    <row r="1" spans="1:12" x14ac:dyDescent="0.25">
      <c r="A1" t="s">
        <v>553</v>
      </c>
      <c r="B1" t="s">
        <v>73</v>
      </c>
      <c r="C1" t="s">
        <v>0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676</v>
      </c>
      <c r="L1" t="s">
        <v>679</v>
      </c>
    </row>
    <row r="2" spans="1:12" x14ac:dyDescent="0.25">
      <c r="A2">
        <v>1</v>
      </c>
      <c r="B2" t="s">
        <v>648</v>
      </c>
      <c r="C2" t="s">
        <v>649</v>
      </c>
      <c r="D2" t="s">
        <v>650</v>
      </c>
      <c r="E2">
        <v>12</v>
      </c>
      <c r="F2" t="s">
        <v>648</v>
      </c>
      <c r="G2" t="s">
        <v>651</v>
      </c>
      <c r="H2" t="s">
        <v>86</v>
      </c>
      <c r="I2" t="s">
        <v>652</v>
      </c>
      <c r="J2">
        <v>0.58099999999999996</v>
      </c>
      <c r="K2">
        <f>J2*E2</f>
        <v>6.9719999999999995</v>
      </c>
      <c r="L2">
        <f>SUM(K:K)</f>
        <v>10.518000000000001</v>
      </c>
    </row>
    <row r="3" spans="1:12" x14ac:dyDescent="0.25">
      <c r="A3">
        <v>2</v>
      </c>
      <c r="B3" t="s">
        <v>342</v>
      </c>
      <c r="C3" t="s">
        <v>343</v>
      </c>
      <c r="D3" t="s">
        <v>344</v>
      </c>
      <c r="E3">
        <v>1</v>
      </c>
      <c r="F3" t="s">
        <v>345</v>
      </c>
      <c r="G3" t="s">
        <v>346</v>
      </c>
      <c r="H3" t="s">
        <v>86</v>
      </c>
      <c r="I3" t="s">
        <v>347</v>
      </c>
      <c r="J3">
        <v>8.5000000000000006E-2</v>
      </c>
      <c r="K3">
        <f t="shared" ref="K3:K9" si="0">J3*E3</f>
        <v>8.5000000000000006E-2</v>
      </c>
    </row>
    <row r="4" spans="1:12" x14ac:dyDescent="0.25">
      <c r="A4">
        <v>3</v>
      </c>
      <c r="B4" t="s">
        <v>653</v>
      </c>
      <c r="C4" t="s">
        <v>654</v>
      </c>
      <c r="D4" t="s">
        <v>655</v>
      </c>
      <c r="E4">
        <v>3</v>
      </c>
      <c r="H4" t="s">
        <v>86</v>
      </c>
      <c r="I4" t="s">
        <v>656</v>
      </c>
      <c r="J4">
        <v>3.2000000000000001E-2</v>
      </c>
      <c r="K4">
        <f t="shared" si="0"/>
        <v>9.6000000000000002E-2</v>
      </c>
    </row>
    <row r="5" spans="1:12" x14ac:dyDescent="0.25">
      <c r="A5">
        <v>4</v>
      </c>
      <c r="B5" t="s">
        <v>555</v>
      </c>
      <c r="C5" t="s">
        <v>657</v>
      </c>
      <c r="D5" t="s">
        <v>557</v>
      </c>
      <c r="E5">
        <v>1</v>
      </c>
      <c r="F5" t="s">
        <v>555</v>
      </c>
      <c r="G5" t="s">
        <v>513</v>
      </c>
      <c r="H5" t="s">
        <v>86</v>
      </c>
      <c r="I5" t="s">
        <v>558</v>
      </c>
      <c r="J5">
        <v>0.14599999999999999</v>
      </c>
      <c r="K5">
        <f t="shared" si="0"/>
        <v>0.14599999999999999</v>
      </c>
    </row>
    <row r="6" spans="1:12" x14ac:dyDescent="0.25">
      <c r="A6">
        <v>5</v>
      </c>
      <c r="B6" t="s">
        <v>658</v>
      </c>
      <c r="C6" t="s">
        <v>659</v>
      </c>
      <c r="D6" t="s">
        <v>660</v>
      </c>
      <c r="E6">
        <v>1</v>
      </c>
      <c r="F6" t="s">
        <v>658</v>
      </c>
      <c r="G6" t="s">
        <v>473</v>
      </c>
      <c r="H6" t="s">
        <v>86</v>
      </c>
      <c r="I6" t="s">
        <v>661</v>
      </c>
      <c r="J6">
        <v>0.36299999999999999</v>
      </c>
      <c r="K6">
        <f t="shared" si="0"/>
        <v>0.36299999999999999</v>
      </c>
    </row>
    <row r="7" spans="1:12" x14ac:dyDescent="0.25">
      <c r="A7">
        <v>6</v>
      </c>
      <c r="B7" t="s">
        <v>662</v>
      </c>
      <c r="C7" t="s">
        <v>663</v>
      </c>
      <c r="D7" t="s">
        <v>664</v>
      </c>
      <c r="E7">
        <v>1</v>
      </c>
      <c r="F7" t="s">
        <v>662</v>
      </c>
      <c r="G7" t="s">
        <v>473</v>
      </c>
      <c r="H7" t="s">
        <v>86</v>
      </c>
      <c r="I7" t="s">
        <v>665</v>
      </c>
      <c r="J7">
        <v>0.35799999999999998</v>
      </c>
      <c r="K7">
        <f t="shared" si="0"/>
        <v>0.35799999999999998</v>
      </c>
    </row>
    <row r="8" spans="1:12" x14ac:dyDescent="0.25">
      <c r="A8">
        <v>7</v>
      </c>
      <c r="B8" t="s">
        <v>666</v>
      </c>
      <c r="C8" t="s">
        <v>667</v>
      </c>
      <c r="D8" t="s">
        <v>668</v>
      </c>
      <c r="E8">
        <v>2</v>
      </c>
      <c r="F8" t="s">
        <v>669</v>
      </c>
      <c r="G8" t="s">
        <v>670</v>
      </c>
      <c r="H8" t="s">
        <v>86</v>
      </c>
      <c r="I8" t="s">
        <v>671</v>
      </c>
      <c r="J8">
        <v>7.2999999999999995E-2</v>
      </c>
      <c r="K8">
        <f t="shared" si="0"/>
        <v>0.14599999999999999</v>
      </c>
    </row>
    <row r="9" spans="1:12" x14ac:dyDescent="0.25">
      <c r="A9">
        <v>8</v>
      </c>
      <c r="B9" t="s">
        <v>560</v>
      </c>
      <c r="C9" t="s">
        <v>672</v>
      </c>
      <c r="D9" t="s">
        <v>562</v>
      </c>
      <c r="E9">
        <v>8</v>
      </c>
      <c r="F9" t="s">
        <v>563</v>
      </c>
      <c r="G9" t="s">
        <v>473</v>
      </c>
      <c r="H9" t="s">
        <v>86</v>
      </c>
      <c r="I9" t="s">
        <v>564</v>
      </c>
      <c r="J9">
        <v>0.29399999999999998</v>
      </c>
      <c r="K9">
        <f t="shared" si="0"/>
        <v>2.3519999999999999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Hardware</vt:lpstr>
      <vt:lpstr>Compute PCB</vt:lpstr>
      <vt:lpstr>Sensor PCB</vt:lpstr>
      <vt:lpstr>ESC Breakout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Mayberry</dc:creator>
  <cp:lastModifiedBy>Mayberry, Scott T</cp:lastModifiedBy>
  <dcterms:created xsi:type="dcterms:W3CDTF">2015-06-05T18:17:20Z</dcterms:created>
  <dcterms:modified xsi:type="dcterms:W3CDTF">2025-02-20T20:38:29Z</dcterms:modified>
</cp:coreProperties>
</file>