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<sst xmlns="http://schemas.openxmlformats.org/spreadsheetml/2006/main" count="74" uniqueCount="24">
  <si>
    <t>Mass (kg)</t>
  </si>
  <si>
    <t>Vavg (m/s)</t>
  </si>
  <si>
    <t>Vavg</t>
  </si>
  <si>
    <t>Impulse (kg*m/s)</t>
  </si>
  <si>
    <t>KE (J)</t>
  </si>
  <si>
    <t>100 Grain</t>
  </si>
  <si>
    <t>125 Grain</t>
  </si>
  <si>
    <t>145 Grain</t>
  </si>
  <si>
    <t>100 Grain, Run 1</t>
  </si>
  <si>
    <t>100 Grain, Run 2</t>
  </si>
  <si>
    <t>100 Grain, Run 3</t>
  </si>
  <si>
    <t>125 Grain, Run 1</t>
  </si>
  <si>
    <t>125 Grain, Run 2</t>
  </si>
  <si>
    <t>125 Grain, Run 3</t>
  </si>
  <si>
    <t>145 Grain, Run 1</t>
  </si>
  <si>
    <t>145 Grain, Run 2</t>
  </si>
  <si>
    <t>145 Grain, Run 3</t>
  </si>
  <si>
    <t>Time (ms)</t>
  </si>
  <si>
    <t>Time</t>
  </si>
  <si>
    <t>t</t>
  </si>
  <si>
    <t>x</t>
  </si>
  <si>
    <t>y corrected</t>
  </si>
  <si>
    <t>y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</si>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</sst>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rgb="FF000000"/>
      <name val="Calibri"/>
    </font>
    <font>
      <sz val="18.0"/>
      <color rgb="FF000000"/>
      <name val="Calibri"/>
    </font>
    <font>
      <sz val="12.0"/>
      <color rgb="FF000000"/>
      <name val="Calibri"/>
    </font>
    <font>
      <sz val="16.0"/>
      <color rgb="FF000000"/>
      <name val="Calibri"/>
    </font>
    <font/>
    <font>
      <sz val="14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21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1" fillId="2" fontId="1" numFmtId="164" xfId="0" applyAlignment="1" applyBorder="1" applyFill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1" fillId="3" fontId="1" numFmtId="164" xfId="0" applyAlignment="1" applyBorder="1" applyFill="1" applyFont="1" applyNumberFormat="1">
      <alignment horizontal="center"/>
    </xf>
    <xf borderId="3" fillId="3" fontId="1" numFmtId="164" xfId="0" applyAlignment="1" applyBorder="1" applyFont="1" applyNumberFormat="1">
      <alignment horizontal="center"/>
    </xf>
    <xf borderId="2" fillId="3" fontId="1" numFmtId="164" xfId="0" applyAlignment="1" applyBorder="1" applyFont="1" applyNumberFormat="1">
      <alignment horizontal="center"/>
    </xf>
    <xf borderId="1" fillId="4" fontId="1" numFmtId="164" xfId="0" applyAlignment="1" applyBorder="1" applyFill="1" applyFont="1" applyNumberFormat="1">
      <alignment horizontal="center"/>
    </xf>
    <xf borderId="3" fillId="4" fontId="1" numFmtId="164" xfId="0" applyAlignment="1" applyBorder="1" applyFont="1" applyNumberFormat="1">
      <alignment horizontal="center"/>
    </xf>
    <xf borderId="2" fillId="4" fontId="1" numFmtId="164" xfId="0" applyAlignment="1" applyBorder="1" applyFont="1" applyNumberFormat="1">
      <alignment horizontal="center"/>
    </xf>
    <xf borderId="1" fillId="5" fontId="1" numFmtId="164" xfId="0" applyAlignment="1" applyBorder="1" applyFill="1" applyFont="1" applyNumberFormat="1">
      <alignment horizontal="center"/>
    </xf>
    <xf borderId="2" fillId="5" fontId="1" numFmtId="164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4" fillId="0" fontId="3" numFmtId="2" xfId="0" applyAlignment="1" applyBorder="1" applyFont="1" applyNumberFormat="1">
      <alignment horizontal="center"/>
    </xf>
    <xf borderId="5" fillId="0" fontId="3" numFmtId="2" xfId="0" applyAlignment="1" applyBorder="1" applyFont="1" applyNumberForma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3" numFmtId="2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4" fillId="0" fontId="5" numFmtId="2" xfId="0" applyAlignment="1" applyBorder="1" applyFont="1" applyNumberFormat="1">
      <alignment horizontal="center"/>
    </xf>
    <xf borderId="8" fillId="6" fontId="5" numFmtId="2" xfId="0" applyAlignment="1" applyBorder="1" applyFill="1" applyFont="1" applyNumberForma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6" fontId="5" numFmtId="2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Border="1" applyFont="1"/>
    <xf borderId="0" fillId="0" fontId="0" numFmtId="2" xfId="0" applyAlignment="1" applyFont="1" applyNumberFormat="1">
      <alignment horizontal="center"/>
    </xf>
    <xf borderId="4" fillId="0" fontId="0" numFmtId="2" xfId="0" applyAlignment="1" applyBorder="1" applyFont="1" applyNumberFormat="1">
      <alignment horizontal="center"/>
    </xf>
    <xf borderId="14" fillId="7" fontId="0" numFmtId="2" xfId="0" applyAlignment="1" applyBorder="1" applyFill="1" applyFont="1" applyNumberFormat="1">
      <alignment horizontal="center"/>
    </xf>
    <xf borderId="15" fillId="0" fontId="0" numFmtId="2" xfId="0" applyAlignment="1" applyBorder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4" fillId="8" fontId="0" numFmtId="2" xfId="0" applyAlignment="1" applyBorder="1" applyFill="1" applyFont="1" applyNumberFormat="1">
      <alignment horizontal="center"/>
    </xf>
    <xf borderId="16" fillId="8" fontId="0" numFmtId="2" xfId="0" applyAlignment="1" applyBorder="1" applyFont="1" applyNumberFormat="1">
      <alignment horizontal="center"/>
    </xf>
    <xf borderId="17" fillId="0" fontId="0" numFmtId="2" xfId="0" applyAlignment="1" applyBorder="1" applyFont="1" applyNumberFormat="1">
      <alignment horizontal="center"/>
    </xf>
    <xf borderId="18" fillId="7" fontId="0" numFmtId="2" xfId="0" applyAlignment="1" applyBorder="1" applyFont="1" applyNumberFormat="1">
      <alignment horizontal="center"/>
    </xf>
    <xf borderId="19" fillId="0" fontId="0" numFmtId="2" xfId="0" applyAlignment="1" applyBorder="1" applyFont="1" applyNumberFormat="1">
      <alignment horizontal="center"/>
    </xf>
    <xf borderId="20" fillId="0" fontId="0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none"/>
          </c:marker>
          <c:val>
            <c:numRef>
              <c:f>Sheet1!$G$6:$G$39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val>
            <c:numRef>
              <c:f>Sheet1!$L$6:$L$39</c:f>
            </c:numRef>
          </c:val>
          <c:smooth val="0"/>
        </c:ser>
        <c:ser>
          <c:idx val="2"/>
          <c:order val="2"/>
          <c:spPr>
            <a:ln cmpd="sng" w="28575">
              <a:solidFill>
                <a:srgbClr val="A5A5A5"/>
              </a:solidFill>
              <a:prstDash val="solid"/>
            </a:ln>
          </c:spPr>
          <c:marker>
            <c:symbol val="none"/>
          </c:marker>
          <c:val>
            <c:numRef>
              <c:f>Sheet1!$Q$6:$Q$39</c:f>
            </c:numRef>
          </c:val>
          <c:smooth val="0"/>
        </c:ser>
        <c:ser>
          <c:idx val="3"/>
          <c:order val="3"/>
          <c:spPr>
            <a:ln cmpd="sng" w="28575"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Sheet1!$V$6:$V$41</c:f>
            </c:numRef>
          </c:val>
          <c:smooth val="0"/>
        </c:ser>
        <c:ser>
          <c:idx val="4"/>
          <c:order val="4"/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val>
            <c:numRef>
              <c:f>Sheet1!$AA$6:$AA$42</c:f>
            </c:numRef>
          </c:val>
          <c:smooth val="0"/>
        </c:ser>
        <c:ser>
          <c:idx val="5"/>
          <c:order val="5"/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val>
            <c:numRef>
              <c:f>Sheet1!$AF$6:$AF$41</c:f>
            </c:numRef>
          </c:val>
          <c:smooth val="0"/>
        </c:ser>
        <c:axId val="642446694"/>
        <c:axId val="265631993"/>
      </c:lineChart>
      <c:catAx>
        <c:axId val="64244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Time 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65631993"/>
      </c:catAx>
      <c:valAx>
        <c:axId val="2656319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x position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4244669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Sheet1!$D$6:$D$40</c:f>
            </c:numRef>
          </c:xVal>
          <c:yVal>
            <c:numRef>
              <c:f>Sheet1!$F$6:$F$40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Sheet1!$D$6:$D$40</c:f>
            </c:numRef>
          </c:xVal>
          <c:yVal>
            <c:numRef>
              <c:f>Sheet1!$E$6:$E$40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756131"/>
        <c:axId val="491329714"/>
      </c:scatterChart>
      <c:valAx>
        <c:axId val="157975613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91329714"/>
      </c:valAx>
      <c:valAx>
        <c:axId val="49132971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7975613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590550</xdr:colOff>
      <xdr:row>40</xdr:row>
      <xdr:rowOff>161925</xdr:rowOff>
    </xdr:from>
    <xdr:ext cx="8267700" cy="4752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180975</xdr:colOff>
      <xdr:row>48</xdr:row>
      <xdr:rowOff>0</xdr:rowOff>
    </xdr:from>
    <xdr:ext cx="19545300" cy="26670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hidden="1" min="3" max="3" width="8.71"/>
    <col customWidth="1" min="4" max="4" width="12.57"/>
    <col customWidth="1" min="5" max="5" width="10.57"/>
    <col customWidth="1" hidden="1" min="6" max="6" width="8.71"/>
    <col customWidth="1" min="7" max="7" width="14.0"/>
    <col customWidth="1" hidden="1" min="8" max="8" width="8.71"/>
    <col customWidth="1" min="9" max="9" width="12.29"/>
    <col customWidth="1" min="10" max="10" width="24.57"/>
    <col customWidth="1" hidden="1" min="11" max="11" width="8.71"/>
    <col customWidth="1" min="12" max="12" width="12.14"/>
    <col customWidth="1" hidden="1" min="13" max="13" width="8.71"/>
    <col customWidth="1" min="14" max="14" width="7.43"/>
    <col customWidth="1" min="15" max="15" width="12.29"/>
    <col customWidth="1" hidden="1" min="16" max="16" width="8.71"/>
    <col customWidth="1" min="17" max="17" width="8.71"/>
    <col customWidth="1" hidden="1" min="18" max="18" width="8.71"/>
    <col customWidth="1" min="19" max="19" width="13.86"/>
    <col customWidth="1" min="20" max="20" width="11.57"/>
    <col customWidth="1" hidden="1" min="21" max="21" width="8.71"/>
    <col customWidth="1" min="22" max="22" width="15.71"/>
    <col customWidth="1" hidden="1" min="23" max="23" width="8.71"/>
    <col customWidth="1" min="24" max="24" width="12.29"/>
    <col customWidth="1" min="25" max="25" width="24.57"/>
    <col customWidth="1" hidden="1" min="26" max="26" width="8.71"/>
    <col customWidth="1" min="27" max="27" width="10.57"/>
    <col customWidth="1" hidden="1" min="28" max="28" width="8.71"/>
    <col customWidth="1" min="29" max="29" width="8.43"/>
    <col customWidth="1" min="30" max="30" width="12.29"/>
    <col customWidth="1" hidden="1" min="31" max="31" width="5.0"/>
    <col customWidth="1" min="32" max="32" width="8.71"/>
    <col customWidth="1" hidden="1" min="33" max="33" width="8.71"/>
    <col customWidth="1" min="34" max="34" width="13.86"/>
    <col customWidth="1" min="35" max="35" width="11.57"/>
    <col customWidth="1" hidden="1" min="36" max="36" width="8.71"/>
    <col customWidth="1" min="37" max="37" width="15.71"/>
    <col customWidth="1" hidden="1" min="38" max="38" width="8.71"/>
    <col customWidth="1" min="39" max="39" width="12.29"/>
    <col customWidth="1" min="40" max="40" width="24.57"/>
    <col customWidth="1" hidden="1" min="41" max="41" width="8.71"/>
    <col customWidth="1" min="42" max="42" width="10.57"/>
    <col customWidth="1" hidden="1" min="43" max="43" width="8.71"/>
    <col customWidth="1" min="44" max="44" width="8.43"/>
    <col customWidth="1" min="45" max="45" width="12.29"/>
    <col customWidth="1" hidden="1" min="46" max="46" width="8.71"/>
    <col customWidth="1" min="47" max="47" width="8.71"/>
  </cols>
  <sheetData>
    <row r="1" ht="32.25" customHeight="1">
      <c r="A1" s="1"/>
      <c r="B1" s="1"/>
      <c r="C1" s="1"/>
      <c r="D1" s="2" t="s">
        <v>0</v>
      </c>
      <c r="E1" s="3">
        <f>0.0298</f>
        <v>0.0298</v>
      </c>
      <c r="F1" s="1"/>
      <c r="G1" s="4" t="s">
        <v>1</v>
      </c>
      <c r="H1" s="5" t="s">
        <v>2</v>
      </c>
      <c r="I1" s="6">
        <f>AVERAGE(G11:G37,L11:L37,Q11:Q37)</f>
        <v>53.74694092</v>
      </c>
      <c r="J1" s="7" t="s">
        <v>3</v>
      </c>
      <c r="K1" s="8"/>
      <c r="L1" s="9">
        <f>E1*AVERAGE(G30:G37,L30:L37,Q30:Q37)</f>
        <v>1.552683911</v>
      </c>
      <c r="M1" s="1"/>
      <c r="N1" s="10" t="s">
        <v>4</v>
      </c>
      <c r="O1" s="11">
        <f>0.5*E1*I1^2</f>
        <v>43.04213151</v>
      </c>
      <c r="P1" s="1"/>
      <c r="Q1" s="1"/>
      <c r="R1" s="1"/>
      <c r="S1" s="2" t="s">
        <v>0</v>
      </c>
      <c r="T1" s="3">
        <f>0.0314</f>
        <v>0.0314</v>
      </c>
      <c r="U1" s="1"/>
      <c r="V1" s="4" t="s">
        <v>1</v>
      </c>
      <c r="W1" s="5" t="s">
        <v>2</v>
      </c>
      <c r="X1" s="6">
        <f>AVERAGE(V11:V38,AA11:AA38,AF11:AF38)</f>
        <v>50.77300465</v>
      </c>
      <c r="Y1" s="7" t="s">
        <v>3</v>
      </c>
      <c r="Z1" s="8"/>
      <c r="AA1" s="9">
        <f>T1*AVERAGE(V30:V38,AA30:AA38,AF30:AF38)</f>
        <v>1.548712505</v>
      </c>
      <c r="AB1" s="1"/>
      <c r="AC1" s="10" t="s">
        <v>4</v>
      </c>
      <c r="AD1" s="11">
        <f>0.5*T1*X1^2</f>
        <v>40.47299862</v>
      </c>
      <c r="AE1" s="1"/>
      <c r="AF1" s="1"/>
      <c r="AG1" s="1"/>
      <c r="AH1" s="2" t="s">
        <v>0</v>
      </c>
      <c r="AI1" s="3">
        <f>0.0327</f>
        <v>0.0327</v>
      </c>
      <c r="AJ1" s="1"/>
      <c r="AK1" s="4" t="s">
        <v>1</v>
      </c>
      <c r="AL1" s="5" t="s">
        <v>2</v>
      </c>
      <c r="AM1" s="6">
        <f>AVERAGE(AK11:AK40,AP11:AP40,AU11:AU40)</f>
        <v>50.73896254</v>
      </c>
      <c r="AN1" s="7" t="s">
        <v>3</v>
      </c>
      <c r="AO1" s="8"/>
      <c r="AP1" s="9">
        <f>AI1*AVERAGE(AK30:AK39,AP30:AP39,AU30:AU39)</f>
        <v>1.618375597</v>
      </c>
      <c r="AQ1" s="1"/>
      <c r="AR1" s="10" t="s">
        <v>4</v>
      </c>
      <c r="AS1" s="11">
        <f>0.5*AI1*AM1^2</f>
        <v>42.09213192</v>
      </c>
      <c r="AT1" s="1"/>
      <c r="AU1" s="1"/>
    </row>
    <row r="2" ht="33.0" customHeight="1">
      <c r="A2" s="12"/>
      <c r="B2" s="12"/>
      <c r="C2" s="12"/>
      <c r="D2" s="12"/>
      <c r="E2" s="12"/>
      <c r="F2" s="12"/>
      <c r="G2" s="12">
        <f>AVERAGE(G10:G24)</f>
        <v>55.38363722</v>
      </c>
      <c r="H2" s="12"/>
      <c r="I2" s="12"/>
      <c r="J2" s="12"/>
      <c r="K2" s="12"/>
      <c r="L2" s="12">
        <f>AVERAGE(L10:L24)</f>
        <v>54.80201452</v>
      </c>
      <c r="M2" s="12"/>
      <c r="N2" s="12"/>
      <c r="O2" s="12"/>
      <c r="P2" s="12"/>
      <c r="Q2" s="12">
        <f>AVERAGE(Q10:Q24)</f>
        <v>54.8900067</v>
      </c>
      <c r="R2" s="12"/>
      <c r="S2" s="12"/>
      <c r="T2" s="12"/>
      <c r="U2" s="12"/>
      <c r="V2" s="12">
        <f>AVERAGE(V10:V24)</f>
        <v>52.36925883</v>
      </c>
      <c r="W2" s="12"/>
      <c r="X2" s="12"/>
      <c r="Y2" s="12"/>
      <c r="Z2" s="12"/>
      <c r="AA2" s="12">
        <f>AVERAGE(AA10:AA24)</f>
        <v>52.15981951</v>
      </c>
      <c r="AB2" s="12"/>
      <c r="AC2" s="12"/>
      <c r="AD2" s="12"/>
      <c r="AE2" s="12"/>
      <c r="AF2" s="12">
        <f>AVERAGE(AF10:AF24)</f>
        <v>51.519478</v>
      </c>
      <c r="AG2" s="12"/>
      <c r="AH2" s="12"/>
      <c r="AI2" s="12"/>
      <c r="AJ2" s="12"/>
      <c r="AK2" s="12">
        <f>AVERAGE(AK10:AK24)</f>
        <v>52.40573156</v>
      </c>
      <c r="AL2" s="12"/>
      <c r="AM2" s="12"/>
      <c r="AN2" s="12"/>
      <c r="AO2" s="12"/>
      <c r="AP2" s="12">
        <f>AVERAGE(AP10:AP24)</f>
        <v>51.87038425</v>
      </c>
      <c r="AQ2" s="12"/>
      <c r="AR2" s="12"/>
      <c r="AS2" s="12"/>
      <c r="AT2" s="12"/>
      <c r="AU2" s="12">
        <f>AVERAGE(AU10:AU24)</f>
        <v>51.39473495</v>
      </c>
    </row>
    <row r="3" ht="14.25" customHeight="1">
      <c r="A3" s="13"/>
      <c r="B3" s="14"/>
      <c r="C3" s="15" t="s">
        <v>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  <c r="R3" s="18" t="s">
        <v>6</v>
      </c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7"/>
      <c r="AG3" s="18" t="s">
        <v>7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7"/>
    </row>
    <row r="4" ht="14.25" customHeight="1">
      <c r="A4" s="19"/>
      <c r="B4" s="20"/>
      <c r="C4" s="21" t="s">
        <v>8</v>
      </c>
      <c r="D4" s="22"/>
      <c r="E4" s="22"/>
      <c r="F4" s="22"/>
      <c r="G4" s="23"/>
      <c r="H4" s="24" t="s">
        <v>9</v>
      </c>
      <c r="I4" s="22"/>
      <c r="J4" s="22"/>
      <c r="K4" s="22"/>
      <c r="L4" s="23"/>
      <c r="M4" s="24" t="s">
        <v>10</v>
      </c>
      <c r="N4" s="22"/>
      <c r="O4" s="22"/>
      <c r="P4" s="22"/>
      <c r="Q4" s="25"/>
      <c r="R4" s="21" t="s">
        <v>11</v>
      </c>
      <c r="S4" s="22"/>
      <c r="T4" s="22"/>
      <c r="U4" s="22"/>
      <c r="V4" s="23"/>
      <c r="W4" s="24" t="s">
        <v>12</v>
      </c>
      <c r="X4" s="22"/>
      <c r="Y4" s="22"/>
      <c r="Z4" s="22"/>
      <c r="AA4" s="23"/>
      <c r="AB4" s="24" t="s">
        <v>13</v>
      </c>
      <c r="AC4" s="22"/>
      <c r="AD4" s="22"/>
      <c r="AE4" s="22"/>
      <c r="AF4" s="25"/>
      <c r="AG4" s="21" t="s">
        <v>14</v>
      </c>
      <c r="AH4" s="22"/>
      <c r="AI4" s="22"/>
      <c r="AJ4" s="22"/>
      <c r="AK4" s="23"/>
      <c r="AL4" s="24" t="s">
        <v>15</v>
      </c>
      <c r="AM4" s="22"/>
      <c r="AN4" s="22"/>
      <c r="AO4" s="22"/>
      <c r="AP4" s="23"/>
      <c r="AQ4" s="24" t="s">
        <v>16</v>
      </c>
      <c r="AR4" s="22"/>
      <c r="AS4" s="22"/>
      <c r="AT4" s="22"/>
      <c r="AU4" s="26"/>
    </row>
    <row r="5" ht="14.25" customHeight="1">
      <c r="A5" s="27" t="s">
        <v>17</v>
      </c>
      <c r="B5" s="28" t="s">
        <v>18</v>
      </c>
      <c r="C5" s="27" t="s">
        <v>19</v>
      </c>
      <c r="D5" s="29" t="s">
        <v>20</v>
      </c>
      <c r="E5" s="29" t="s">
        <v>21</v>
      </c>
      <c r="F5" s="27" t="s">
        <v>22</v>
      </c>
      <c r="G5" s="27" t="s">
        <v>23</v>
      </c>
      <c r="H5" s="27" t="s">
        <v>19</v>
      </c>
      <c r="I5" s="29" t="s">
        <v>20</v>
      </c>
      <c r="J5" s="29" t="s">
        <v>21</v>
      </c>
      <c r="K5" s="27" t="s">
        <v>22</v>
      </c>
      <c r="L5" s="27" t="s">
        <v>23</v>
      </c>
      <c r="M5" s="27" t="s">
        <v>19</v>
      </c>
      <c r="N5" s="29" t="s">
        <v>20</v>
      </c>
      <c r="O5" s="29" t="s">
        <v>21</v>
      </c>
      <c r="P5" s="27" t="s">
        <v>22</v>
      </c>
      <c r="Q5" s="28" t="s">
        <v>23</v>
      </c>
      <c r="R5" s="30" t="s">
        <v>19</v>
      </c>
      <c r="S5" s="29" t="s">
        <v>20</v>
      </c>
      <c r="T5" s="29" t="s">
        <v>21</v>
      </c>
      <c r="U5" s="27" t="s">
        <v>22</v>
      </c>
      <c r="V5" s="27" t="s">
        <v>23</v>
      </c>
      <c r="W5" s="27" t="s">
        <v>19</v>
      </c>
      <c r="X5" s="29" t="s">
        <v>20</v>
      </c>
      <c r="Y5" s="29" t="s">
        <v>21</v>
      </c>
      <c r="Z5" s="27" t="s">
        <v>22</v>
      </c>
      <c r="AA5" s="27" t="s">
        <v>23</v>
      </c>
      <c r="AB5" s="27" t="s">
        <v>19</v>
      </c>
      <c r="AC5" s="29" t="s">
        <v>20</v>
      </c>
      <c r="AD5" s="29" t="s">
        <v>21</v>
      </c>
      <c r="AE5" s="27" t="s">
        <v>22</v>
      </c>
      <c r="AF5" s="28" t="s">
        <v>23</v>
      </c>
      <c r="AG5" s="30" t="s">
        <v>19</v>
      </c>
      <c r="AH5" s="29" t="s">
        <v>20</v>
      </c>
      <c r="AI5" s="29" t="s">
        <v>21</v>
      </c>
      <c r="AJ5" s="27" t="s">
        <v>22</v>
      </c>
      <c r="AK5" s="27" t="s">
        <v>23</v>
      </c>
      <c r="AL5" s="27" t="s">
        <v>19</v>
      </c>
      <c r="AM5" s="29" t="s">
        <v>20</v>
      </c>
      <c r="AN5" s="29" t="s">
        <v>21</v>
      </c>
      <c r="AO5" s="27" t="s">
        <v>22</v>
      </c>
      <c r="AP5" s="27" t="s">
        <v>23</v>
      </c>
      <c r="AQ5" s="27" t="s">
        <v>19</v>
      </c>
      <c r="AR5" s="29" t="s">
        <v>20</v>
      </c>
      <c r="AS5" s="29" t="s">
        <v>21</v>
      </c>
      <c r="AT5" s="27" t="s">
        <v>22</v>
      </c>
      <c r="AU5" s="28" t="s">
        <v>23</v>
      </c>
    </row>
    <row r="6" ht="14.25" customHeight="1">
      <c r="A6" s="31">
        <f t="shared" ref="A6:A43" si="1">B6*1000</f>
        <v>0</v>
      </c>
      <c r="B6" s="28">
        <f t="shared" ref="B6:B40" si="2">C6-C$6</f>
        <v>0</v>
      </c>
      <c r="C6" s="27">
        <v>4.313180179</v>
      </c>
      <c r="D6" s="29">
        <v>0.0</v>
      </c>
      <c r="E6" s="29">
        <f t="shared" ref="E6:E40" si="3">F6-F$6</f>
        <v>0</v>
      </c>
      <c r="F6" s="27">
        <v>0.05964639348</v>
      </c>
      <c r="G6" s="27"/>
      <c r="H6" s="27">
        <v>9.958616785</v>
      </c>
      <c r="I6" s="29">
        <v>0.004418251369</v>
      </c>
      <c r="J6" s="29">
        <f t="shared" ref="J6:J40" si="4">K6-K$6</f>
        <v>0</v>
      </c>
      <c r="K6" s="27">
        <v>-0.004418251369</v>
      </c>
      <c r="L6" s="27">
        <v>13.64023035</v>
      </c>
      <c r="M6" s="27">
        <v>15.6207066</v>
      </c>
      <c r="N6" s="29">
        <v>0.0</v>
      </c>
      <c r="O6" s="29">
        <f t="shared" ref="O6:O40" si="5">P6-P$6</f>
        <v>0</v>
      </c>
      <c r="P6" s="27">
        <v>-0.03361239937</v>
      </c>
      <c r="Q6" s="28">
        <v>7.58529416</v>
      </c>
      <c r="R6" s="30">
        <v>4.912818292</v>
      </c>
      <c r="S6" s="29">
        <v>0.007411716746</v>
      </c>
      <c r="T6" s="29">
        <f t="shared" ref="T6:T42" si="6">U6-U$6</f>
        <v>0</v>
      </c>
      <c r="U6" s="27">
        <v>-0.008963680917</v>
      </c>
      <c r="V6" s="27">
        <v>14.6952055</v>
      </c>
      <c r="W6" s="27">
        <v>10.50842673</v>
      </c>
      <c r="X6" s="29">
        <v>0.01584560763</v>
      </c>
      <c r="Y6" s="29">
        <f t="shared" ref="Y6:Y43" si="7">Z6-Z$6</f>
        <v>0</v>
      </c>
      <c r="Z6" s="27">
        <v>0.02423445873</v>
      </c>
      <c r="AA6" s="27">
        <v>4.477558595</v>
      </c>
      <c r="AB6" s="27">
        <v>15.76263594</v>
      </c>
      <c r="AC6" s="29">
        <v>0.03266514229</v>
      </c>
      <c r="AD6" s="29">
        <f t="shared" ref="AD6:AD42" si="8">AE6-AE$6</f>
        <v>0</v>
      </c>
      <c r="AE6" s="27">
        <v>-0.1115027441</v>
      </c>
      <c r="AF6" s="28">
        <v>12.23550342</v>
      </c>
      <c r="AG6" s="30">
        <v>4.338159987</v>
      </c>
      <c r="AH6" s="29">
        <v>0.0</v>
      </c>
      <c r="AI6" s="29">
        <f t="shared" ref="AI6:AI42" si="9">AJ6-AJ$6</f>
        <v>0</v>
      </c>
      <c r="AJ6" s="27">
        <v>-0.1508270259</v>
      </c>
      <c r="AK6" s="27">
        <v>14.25384554</v>
      </c>
      <c r="AL6" s="27">
        <v>11.01609532</v>
      </c>
      <c r="AM6" s="29">
        <v>-0.002625407404</v>
      </c>
      <c r="AN6" s="29">
        <f t="shared" ref="AN6:AN43" si="10">AO6-AO$6</f>
        <v>0</v>
      </c>
      <c r="AO6" s="27">
        <v>-0.001449839774</v>
      </c>
      <c r="AP6" s="27">
        <v>6.575706545</v>
      </c>
      <c r="AQ6" s="27">
        <v>16.72814475</v>
      </c>
      <c r="AR6" s="29">
        <v>0.0</v>
      </c>
      <c r="AS6" s="29">
        <f t="shared" ref="AS6:AS42" si="11">AT6-AT$6</f>
        <v>0</v>
      </c>
      <c r="AT6" s="27">
        <v>0.09361822542</v>
      </c>
      <c r="AU6" s="28">
        <v>5.546846715</v>
      </c>
    </row>
    <row r="7" ht="14.25" customHeight="1">
      <c r="A7" s="31">
        <f t="shared" si="1"/>
        <v>8.326603</v>
      </c>
      <c r="B7" s="28">
        <f t="shared" si="2"/>
        <v>0.008326603</v>
      </c>
      <c r="C7" s="27">
        <v>4.321506782</v>
      </c>
      <c r="D7" s="29">
        <v>0.07783201376</v>
      </c>
      <c r="E7" s="29">
        <f t="shared" si="3"/>
        <v>-0.0281205833</v>
      </c>
      <c r="F7" s="27">
        <v>0.03152581018</v>
      </c>
      <c r="G7" s="27">
        <v>30.73003417</v>
      </c>
      <c r="H7" s="27">
        <v>9.966943387</v>
      </c>
      <c r="I7" s="29">
        <v>0.2209125685</v>
      </c>
      <c r="J7" s="29">
        <f t="shared" si="4"/>
        <v>-0.02430038253</v>
      </c>
      <c r="K7" s="27">
        <v>-0.0287186339</v>
      </c>
      <c r="L7" s="27">
        <v>38.73539478</v>
      </c>
      <c r="M7" s="27">
        <v>15.6290332</v>
      </c>
      <c r="N7" s="29">
        <v>0.1008226909</v>
      </c>
      <c r="O7" s="29">
        <f t="shared" si="5"/>
        <v>-0.00350752097</v>
      </c>
      <c r="P7" s="27">
        <v>-0.03711992034</v>
      </c>
      <c r="Q7" s="28">
        <v>30.33240286</v>
      </c>
      <c r="R7" s="30">
        <v>4.921145103</v>
      </c>
      <c r="S7" s="29">
        <v>0.2520128737</v>
      </c>
      <c r="T7" s="29">
        <f t="shared" si="6"/>
        <v>-0.007890359903</v>
      </c>
      <c r="U7" s="27">
        <v>-0.01685404082</v>
      </c>
      <c r="V7" s="27">
        <v>41.6944078</v>
      </c>
      <c r="W7" s="27">
        <v>10.51675354</v>
      </c>
      <c r="X7" s="29">
        <v>0.09538434397</v>
      </c>
      <c r="Y7" s="29">
        <f t="shared" si="7"/>
        <v>-0.00994234204</v>
      </c>
      <c r="Z7" s="27">
        <v>0.01429211669</v>
      </c>
      <c r="AA7" s="27">
        <v>25.38863027</v>
      </c>
      <c r="AB7" s="27">
        <v>15.77096275</v>
      </c>
      <c r="AC7" s="29">
        <v>0.2289757499</v>
      </c>
      <c r="AD7" s="29">
        <f t="shared" si="8"/>
        <v>0.0024849444</v>
      </c>
      <c r="AE7" s="27">
        <v>-0.1090177997</v>
      </c>
      <c r="AF7" s="28">
        <v>35.5131161</v>
      </c>
      <c r="AG7" s="30">
        <v>4.34648659</v>
      </c>
      <c r="AH7" s="29">
        <v>0.2173683608</v>
      </c>
      <c r="AI7" s="29">
        <f t="shared" si="9"/>
        <v>-0.0022180445</v>
      </c>
      <c r="AJ7" s="27">
        <v>-0.1530450704</v>
      </c>
      <c r="AK7" s="27">
        <v>35.29767659</v>
      </c>
      <c r="AL7" s="27">
        <v>11.02442193</v>
      </c>
      <c r="AM7" s="29">
        <v>0.09772421697</v>
      </c>
      <c r="AN7" s="29">
        <f t="shared" si="10"/>
        <v>-0.005281559178</v>
      </c>
      <c r="AO7" s="27">
        <v>-0.006731398952</v>
      </c>
      <c r="AP7" s="27">
        <v>28.33204043</v>
      </c>
      <c r="AQ7" s="27">
        <v>16.73647135</v>
      </c>
      <c r="AR7" s="29">
        <v>0.07483746053</v>
      </c>
      <c r="AS7" s="29">
        <f t="shared" si="11"/>
        <v>-0.01056311836</v>
      </c>
      <c r="AT7" s="27">
        <v>0.08305510706</v>
      </c>
      <c r="AU7" s="28">
        <v>28.54347356</v>
      </c>
    </row>
    <row r="8" ht="14.25" customHeight="1">
      <c r="A8" s="31">
        <f t="shared" si="1"/>
        <v>16.653206</v>
      </c>
      <c r="B8" s="28">
        <f t="shared" si="2"/>
        <v>0.016653206</v>
      </c>
      <c r="C8" s="27">
        <v>4.329833385</v>
      </c>
      <c r="D8" s="29">
        <v>0.496516254</v>
      </c>
      <c r="E8" s="29">
        <f t="shared" si="3"/>
        <v>-0.01562254627</v>
      </c>
      <c r="F8" s="27">
        <v>0.04402384721</v>
      </c>
      <c r="G8" s="27">
        <v>55.74397344</v>
      </c>
      <c r="H8" s="27">
        <v>9.97526999</v>
      </c>
      <c r="I8" s="29">
        <v>0.6494829513</v>
      </c>
      <c r="J8" s="29">
        <f t="shared" si="4"/>
        <v>-0.002209125685</v>
      </c>
      <c r="K8" s="27">
        <v>-0.006627377054</v>
      </c>
      <c r="L8" s="27">
        <v>54.80950572</v>
      </c>
      <c r="M8" s="27">
        <v>15.6373598</v>
      </c>
      <c r="N8" s="29">
        <v>0.4936650396</v>
      </c>
      <c r="O8" s="29">
        <f t="shared" si="5"/>
        <v>-0.00701504194</v>
      </c>
      <c r="P8" s="27">
        <v>-0.04062744131</v>
      </c>
      <c r="Q8" s="28">
        <v>51.82355895</v>
      </c>
      <c r="R8" s="30">
        <v>4.929471914</v>
      </c>
      <c r="S8" s="29">
        <v>0.7017633881</v>
      </c>
      <c r="T8" s="29">
        <f t="shared" si="6"/>
        <v>0.00394517995</v>
      </c>
      <c r="U8" s="27">
        <v>-0.005018500967</v>
      </c>
      <c r="V8" s="27">
        <v>54.25130342</v>
      </c>
      <c r="W8" s="27">
        <v>10.52508035</v>
      </c>
      <c r="X8" s="29">
        <v>0.4383951445</v>
      </c>
      <c r="Y8" s="29">
        <f t="shared" si="7"/>
        <v>-0.01491351307</v>
      </c>
      <c r="Z8" s="27">
        <v>0.009320945665</v>
      </c>
      <c r="AA8" s="27">
        <v>48.0822991</v>
      </c>
      <c r="AB8" s="27">
        <v>15.77928956</v>
      </c>
      <c r="AC8" s="29">
        <v>0.6240819095</v>
      </c>
      <c r="AD8" s="29">
        <f t="shared" si="8"/>
        <v>0.0024849444</v>
      </c>
      <c r="AE8" s="27">
        <v>-0.1090177997</v>
      </c>
      <c r="AF8" s="28">
        <v>51.33485072</v>
      </c>
      <c r="AG8" s="30">
        <v>4.354813193</v>
      </c>
      <c r="AH8" s="29">
        <v>0.5766915696</v>
      </c>
      <c r="AI8" s="29">
        <f t="shared" si="9"/>
        <v>0.0066541335</v>
      </c>
      <c r="AJ8" s="27">
        <v>-0.1441728924</v>
      </c>
      <c r="AK8" s="27">
        <v>51.95512285</v>
      </c>
      <c r="AL8" s="27">
        <v>11.03274853</v>
      </c>
      <c r="AM8" s="29">
        <v>0.4691938791</v>
      </c>
      <c r="AN8" s="29">
        <f t="shared" si="10"/>
        <v>0</v>
      </c>
      <c r="AO8" s="27">
        <v>-0.001449839774</v>
      </c>
      <c r="AP8" s="27">
        <v>49.48088818</v>
      </c>
      <c r="AQ8" s="27">
        <v>16.74479795</v>
      </c>
      <c r="AR8" s="29">
        <v>0.4603912805</v>
      </c>
      <c r="AS8" s="29">
        <f t="shared" si="11"/>
        <v>0</v>
      </c>
      <c r="AT8" s="27">
        <v>0.09361822542</v>
      </c>
      <c r="AU8" s="28">
        <v>50.56446802</v>
      </c>
    </row>
    <row r="9" ht="14.25" customHeight="1">
      <c r="A9" s="31">
        <f t="shared" si="1"/>
        <v>24.979808</v>
      </c>
      <c r="B9" s="28">
        <f t="shared" si="2"/>
        <v>0.024979808</v>
      </c>
      <c r="C9" s="27">
        <v>4.338159987</v>
      </c>
      <c r="D9" s="29">
        <v>1.005811263</v>
      </c>
      <c r="E9" s="29">
        <f t="shared" si="3"/>
        <v>-0.00312450925</v>
      </c>
      <c r="F9" s="27">
        <v>0.05652188423</v>
      </c>
      <c r="G9" s="32">
        <v>59.77007998</v>
      </c>
      <c r="H9" s="27">
        <v>9.983596593</v>
      </c>
      <c r="I9" s="29">
        <v>1.133281476</v>
      </c>
      <c r="J9" s="29">
        <f t="shared" si="4"/>
        <v>0.002209125684</v>
      </c>
      <c r="K9" s="27">
        <v>-0.002209125685</v>
      </c>
      <c r="L9" s="32">
        <v>57.45479408</v>
      </c>
      <c r="M9" s="27">
        <v>15.6456864</v>
      </c>
      <c r="N9" s="29">
        <v>0.9636728496</v>
      </c>
      <c r="O9" s="29">
        <f t="shared" si="5"/>
        <v>0.01403008388</v>
      </c>
      <c r="P9" s="27">
        <v>-0.01958231549</v>
      </c>
      <c r="Q9" s="33">
        <v>57.72409098</v>
      </c>
      <c r="R9" s="30">
        <v>4.937798724</v>
      </c>
      <c r="S9" s="29">
        <v>1.155459082</v>
      </c>
      <c r="T9" s="29">
        <f t="shared" si="6"/>
        <v>0</v>
      </c>
      <c r="U9" s="27">
        <v>-0.008963680917</v>
      </c>
      <c r="V9" s="32">
        <v>54.49436996</v>
      </c>
      <c r="W9" s="27">
        <v>10.53340716</v>
      </c>
      <c r="X9" s="29">
        <v>0.8957428784</v>
      </c>
      <c r="Y9" s="29">
        <f t="shared" si="7"/>
        <v>0.01491351306</v>
      </c>
      <c r="Z9" s="27">
        <v>0.03914797179</v>
      </c>
      <c r="AA9" s="32">
        <v>54.95391247</v>
      </c>
      <c r="AB9" s="27">
        <v>15.78761637</v>
      </c>
      <c r="AC9" s="29">
        <v>1.083796624</v>
      </c>
      <c r="AD9" s="29">
        <f t="shared" si="8"/>
        <v>0.01490966637</v>
      </c>
      <c r="AE9" s="27">
        <v>-0.09659307773</v>
      </c>
      <c r="AF9" s="33">
        <v>54.33849306</v>
      </c>
      <c r="AG9" s="30">
        <v>4.363139795</v>
      </c>
      <c r="AH9" s="29">
        <v>1.082405715</v>
      </c>
      <c r="AI9" s="29">
        <f t="shared" si="9"/>
        <v>0.0155263115</v>
      </c>
      <c r="AJ9" s="27">
        <v>-0.1353007144</v>
      </c>
      <c r="AK9" s="27">
        <v>58.08621895</v>
      </c>
      <c r="AL9" s="27">
        <v>11.04107513</v>
      </c>
      <c r="AM9" s="29">
        <v>0.9216474486</v>
      </c>
      <c r="AN9" s="29">
        <f t="shared" si="10"/>
        <v>0.007042078903</v>
      </c>
      <c r="AO9" s="27">
        <v>0.005592239129</v>
      </c>
      <c r="AP9" s="27">
        <v>52.87166862</v>
      </c>
      <c r="AQ9" s="27">
        <v>16.75312456</v>
      </c>
      <c r="AR9" s="29">
        <v>0.9163658895</v>
      </c>
      <c r="AS9" s="29">
        <f t="shared" si="11"/>
        <v>0.01936571698</v>
      </c>
      <c r="AT9" s="27">
        <v>0.1129839424</v>
      </c>
      <c r="AU9" s="28">
        <v>54.37888012</v>
      </c>
    </row>
    <row r="10" ht="14.25" customHeight="1">
      <c r="A10" s="31">
        <f t="shared" si="1"/>
        <v>33.306411</v>
      </c>
      <c r="B10" s="28">
        <f t="shared" si="2"/>
        <v>0.033306411</v>
      </c>
      <c r="C10" s="27">
        <v>4.34648659</v>
      </c>
      <c r="D10" s="29">
        <v>1.491672452</v>
      </c>
      <c r="E10" s="29">
        <f t="shared" si="3"/>
        <v>0.00468676389</v>
      </c>
      <c r="F10" s="27">
        <v>0.06433315737</v>
      </c>
      <c r="G10" s="27">
        <v>57.78950856</v>
      </c>
      <c r="H10" s="27">
        <v>9.991923195</v>
      </c>
      <c r="I10" s="29">
        <v>1.606034373</v>
      </c>
      <c r="J10" s="29">
        <f t="shared" si="4"/>
        <v>0.01988213116</v>
      </c>
      <c r="K10" s="27">
        <v>0.01546387979</v>
      </c>
      <c r="L10" s="27">
        <v>55.46552329</v>
      </c>
      <c r="M10" s="27">
        <v>15.65401301</v>
      </c>
      <c r="N10" s="29">
        <v>1.454725785</v>
      </c>
      <c r="O10" s="29">
        <f t="shared" si="5"/>
        <v>0.01403008388</v>
      </c>
      <c r="P10" s="27">
        <v>-0.01958231549</v>
      </c>
      <c r="Q10" s="28">
        <v>56.89272776</v>
      </c>
      <c r="R10" s="30">
        <v>4.946125535</v>
      </c>
      <c r="S10" s="29">
        <v>1.609154777</v>
      </c>
      <c r="T10" s="29">
        <f t="shared" si="6"/>
        <v>0.01972589976</v>
      </c>
      <c r="U10" s="27">
        <v>0.01076221884</v>
      </c>
      <c r="V10" s="27">
        <v>53.80100407</v>
      </c>
      <c r="W10" s="27">
        <v>10.54173398</v>
      </c>
      <c r="X10" s="29">
        <v>1.353090612</v>
      </c>
      <c r="Y10" s="29">
        <f t="shared" si="7"/>
        <v>0.01491351306</v>
      </c>
      <c r="Z10" s="27">
        <v>0.03914797179</v>
      </c>
      <c r="AA10" s="27">
        <v>53.14710954</v>
      </c>
      <c r="AB10" s="27">
        <v>15.79594318</v>
      </c>
      <c r="AC10" s="29">
        <v>1.528601671</v>
      </c>
      <c r="AD10" s="29">
        <f t="shared" si="8"/>
        <v>0.02981933277</v>
      </c>
      <c r="AE10" s="27">
        <v>-0.08168341133</v>
      </c>
      <c r="AF10" s="28">
        <v>53.27003986</v>
      </c>
      <c r="AG10" s="30">
        <v>4.371466398</v>
      </c>
      <c r="AH10" s="29">
        <v>1.543758971</v>
      </c>
      <c r="AI10" s="29">
        <f t="shared" si="9"/>
        <v>0.0288345785</v>
      </c>
      <c r="AJ10" s="27">
        <v>-0.1219924474</v>
      </c>
      <c r="AK10" s="27">
        <v>54.24523273</v>
      </c>
      <c r="AL10" s="27">
        <v>11.04940173</v>
      </c>
      <c r="AM10" s="29">
        <v>1.349432114</v>
      </c>
      <c r="AN10" s="29">
        <f t="shared" si="10"/>
        <v>0.02074918846</v>
      </c>
      <c r="AO10" s="27">
        <v>0.01929934869</v>
      </c>
      <c r="AP10" s="27">
        <v>52.52604426</v>
      </c>
      <c r="AQ10" s="27">
        <v>16.76145116</v>
      </c>
      <c r="AR10" s="29">
        <v>1.365243629</v>
      </c>
      <c r="AS10" s="29">
        <f t="shared" si="11"/>
        <v>0.03636172538</v>
      </c>
      <c r="AT10" s="27">
        <v>0.1299799508</v>
      </c>
      <c r="AU10" s="28">
        <v>53.1208101</v>
      </c>
    </row>
    <row r="11" ht="14.25" customHeight="1">
      <c r="A11" s="31">
        <f t="shared" si="1"/>
        <v>41.633014</v>
      </c>
      <c r="B11" s="28">
        <f t="shared" si="2"/>
        <v>0.041633014</v>
      </c>
      <c r="C11" s="27">
        <v>4.354813193</v>
      </c>
      <c r="D11" s="29">
        <v>1.968160113</v>
      </c>
      <c r="E11" s="29">
        <f t="shared" si="3"/>
        <v>0.00468676389</v>
      </c>
      <c r="F11" s="27">
        <v>0.06433315737</v>
      </c>
      <c r="G11" s="27">
        <v>56.09971205</v>
      </c>
      <c r="H11" s="27">
        <v>10.0002498</v>
      </c>
      <c r="I11" s="29">
        <v>2.056696012</v>
      </c>
      <c r="J11" s="29">
        <f t="shared" si="4"/>
        <v>0.02430038253</v>
      </c>
      <c r="K11" s="27">
        <v>0.01988213116</v>
      </c>
      <c r="L11" s="27">
        <v>55.85014252</v>
      </c>
      <c r="M11" s="27">
        <v>15.66233961</v>
      </c>
      <c r="N11" s="29">
        <v>1.910703512</v>
      </c>
      <c r="O11" s="29">
        <f t="shared" si="5"/>
        <v>0.04209025164</v>
      </c>
      <c r="P11" s="27">
        <v>0.008477852271</v>
      </c>
      <c r="Q11" s="28">
        <v>55.41303824</v>
      </c>
      <c r="R11" s="30">
        <v>4.954452346</v>
      </c>
      <c r="S11" s="29">
        <v>2.051014931</v>
      </c>
      <c r="T11" s="29">
        <f t="shared" si="6"/>
        <v>0.02761625966</v>
      </c>
      <c r="U11" s="27">
        <v>0.01865257874</v>
      </c>
      <c r="V11" s="27">
        <v>53.54693088</v>
      </c>
      <c r="W11" s="27">
        <v>10.55006079</v>
      </c>
      <c r="X11" s="29">
        <v>1.78061132</v>
      </c>
      <c r="Y11" s="29">
        <f t="shared" si="7"/>
        <v>0.03479819715</v>
      </c>
      <c r="Z11" s="27">
        <v>0.05903265588</v>
      </c>
      <c r="AA11" s="27">
        <v>52.57822419</v>
      </c>
      <c r="AB11" s="27">
        <v>15.80426999</v>
      </c>
      <c r="AC11" s="29">
        <v>1.970921774</v>
      </c>
      <c r="AD11" s="29">
        <f t="shared" si="8"/>
        <v>0.01987955517</v>
      </c>
      <c r="AE11" s="27">
        <v>-0.09162318893</v>
      </c>
      <c r="AF11" s="28">
        <v>52.82240657</v>
      </c>
      <c r="AG11" s="30">
        <v>4.379793001</v>
      </c>
      <c r="AH11" s="29">
        <v>1.985149826</v>
      </c>
      <c r="AI11" s="29">
        <f t="shared" si="9"/>
        <v>0.048796979</v>
      </c>
      <c r="AJ11" s="27">
        <v>-0.1020300469</v>
      </c>
      <c r="AK11" s="27">
        <v>53.30422704</v>
      </c>
      <c r="AL11" s="27">
        <v>11.05772834</v>
      </c>
      <c r="AM11" s="29">
        <v>1.796107401</v>
      </c>
      <c r="AN11" s="29">
        <f t="shared" si="10"/>
        <v>0.02865494575</v>
      </c>
      <c r="AO11" s="27">
        <v>0.02720510598</v>
      </c>
      <c r="AP11" s="27">
        <v>52.71414648</v>
      </c>
      <c r="AQ11" s="27">
        <v>16.76977776</v>
      </c>
      <c r="AR11" s="29">
        <v>1.80006028</v>
      </c>
      <c r="AS11" s="29">
        <f t="shared" si="11"/>
        <v>0.06007899728</v>
      </c>
      <c r="AT11" s="27">
        <v>0.1536972227</v>
      </c>
      <c r="AU11" s="28">
        <v>52.28540983</v>
      </c>
    </row>
    <row r="12" ht="14.25" customHeight="1">
      <c r="A12" s="31">
        <f t="shared" si="1"/>
        <v>49.959616</v>
      </c>
      <c r="B12" s="28">
        <f t="shared" si="2"/>
        <v>0.049959616</v>
      </c>
      <c r="C12" s="27">
        <v>4.363139795</v>
      </c>
      <c r="D12" s="29">
        <v>2.425900719</v>
      </c>
      <c r="E12" s="29">
        <f t="shared" si="3"/>
        <v>0.00937352777</v>
      </c>
      <c r="F12" s="27">
        <v>0.06901992125</v>
      </c>
      <c r="G12" s="27">
        <v>56.28694091</v>
      </c>
      <c r="H12" s="27">
        <v>10.0085764</v>
      </c>
      <c r="I12" s="29">
        <v>2.536076286</v>
      </c>
      <c r="J12" s="29">
        <f t="shared" si="4"/>
        <v>0.0287186339</v>
      </c>
      <c r="K12" s="27">
        <v>0.02430038253</v>
      </c>
      <c r="L12" s="27">
        <v>58.89927709</v>
      </c>
      <c r="M12" s="27">
        <v>15.67066621</v>
      </c>
      <c r="N12" s="29">
        <v>2.377203801</v>
      </c>
      <c r="O12" s="29">
        <f t="shared" si="5"/>
        <v>0.03858273067</v>
      </c>
      <c r="P12" s="27">
        <v>0.004970331301</v>
      </c>
      <c r="Q12" s="28">
        <v>55.39982746</v>
      </c>
      <c r="R12" s="30">
        <v>4.962779156</v>
      </c>
      <c r="S12" s="29">
        <v>2.500765446</v>
      </c>
      <c r="T12" s="29">
        <f t="shared" si="6"/>
        <v>0.03550661956</v>
      </c>
      <c r="U12" s="27">
        <v>0.02654293864</v>
      </c>
      <c r="V12" s="27">
        <v>53.77544205</v>
      </c>
      <c r="W12" s="27">
        <v>10.5583876</v>
      </c>
      <c r="X12" s="29">
        <v>2.228016712</v>
      </c>
      <c r="Y12" s="29">
        <f t="shared" si="7"/>
        <v>0.04971171021</v>
      </c>
      <c r="Z12" s="27">
        <v>0.07394616894</v>
      </c>
      <c r="AA12" s="27">
        <v>52.86553903</v>
      </c>
      <c r="AB12" s="27">
        <v>15.8125968</v>
      </c>
      <c r="AC12" s="29">
        <v>2.408271989</v>
      </c>
      <c r="AD12" s="29">
        <f t="shared" si="8"/>
        <v>0.02484944397</v>
      </c>
      <c r="AE12" s="27">
        <v>-0.08665330013</v>
      </c>
      <c r="AF12" s="28">
        <v>53.86626443</v>
      </c>
      <c r="AG12" s="30">
        <v>4.388119603</v>
      </c>
      <c r="AH12" s="29">
        <v>2.43097677</v>
      </c>
      <c r="AI12" s="29">
        <f t="shared" si="9"/>
        <v>0.05766915697</v>
      </c>
      <c r="AJ12" s="27">
        <v>-0.09315786893</v>
      </c>
      <c r="AK12" s="27">
        <v>56.47517687</v>
      </c>
      <c r="AL12" s="27">
        <v>11.06605494</v>
      </c>
      <c r="AM12" s="29">
        <v>2.226971174</v>
      </c>
      <c r="AN12" s="29">
        <f t="shared" si="10"/>
        <v>0.04446646034</v>
      </c>
      <c r="AO12" s="27">
        <v>0.04301662057</v>
      </c>
      <c r="AP12" s="27">
        <v>53.17175238</v>
      </c>
      <c r="AQ12" s="27">
        <v>16.77810437</v>
      </c>
      <c r="AR12" s="29">
        <v>2.234876931</v>
      </c>
      <c r="AS12" s="29">
        <f t="shared" si="11"/>
        <v>0.07984339048</v>
      </c>
      <c r="AT12" s="27">
        <v>0.1734616159</v>
      </c>
      <c r="AU12" s="28">
        <v>52.00935861</v>
      </c>
    </row>
    <row r="13" ht="14.25" customHeight="1">
      <c r="A13" s="31">
        <f t="shared" si="1"/>
        <v>58.286219</v>
      </c>
      <c r="B13" s="28">
        <f t="shared" si="2"/>
        <v>0.058286219</v>
      </c>
      <c r="C13" s="27">
        <v>4.371466398</v>
      </c>
      <c r="D13" s="29">
        <v>2.90551289</v>
      </c>
      <c r="E13" s="29">
        <f t="shared" si="3"/>
        <v>0.00781127314</v>
      </c>
      <c r="F13" s="27">
        <v>0.06745766662</v>
      </c>
      <c r="G13" s="27">
        <v>58.44797137</v>
      </c>
      <c r="H13" s="27">
        <v>10.016903</v>
      </c>
      <c r="I13" s="29">
        <v>3.037547816</v>
      </c>
      <c r="J13" s="29">
        <f t="shared" si="4"/>
        <v>0.0287186339</v>
      </c>
      <c r="K13" s="27">
        <v>0.02430038253</v>
      </c>
      <c r="L13" s="27">
        <v>56.24699375</v>
      </c>
      <c r="M13" s="27">
        <v>15.67899281</v>
      </c>
      <c r="N13" s="29">
        <v>2.833181527</v>
      </c>
      <c r="O13" s="29">
        <f t="shared" si="5"/>
        <v>0.05612033552</v>
      </c>
      <c r="P13" s="27">
        <v>0.02250793615</v>
      </c>
      <c r="Q13" s="28">
        <v>58.1318805</v>
      </c>
      <c r="R13" s="30">
        <v>4.971105967</v>
      </c>
      <c r="S13" s="29">
        <v>2.94657078</v>
      </c>
      <c r="T13" s="29">
        <f t="shared" si="6"/>
        <v>0.02761625966</v>
      </c>
      <c r="U13" s="27">
        <v>0.01865257874</v>
      </c>
      <c r="V13" s="27">
        <v>53.54693088</v>
      </c>
      <c r="W13" s="27">
        <v>10.56671441</v>
      </c>
      <c r="X13" s="29">
        <v>2.660508591</v>
      </c>
      <c r="Y13" s="29">
        <f t="shared" si="7"/>
        <v>0.06462522328</v>
      </c>
      <c r="Z13" s="27">
        <v>0.08885968201</v>
      </c>
      <c r="AA13" s="27">
        <v>53.1370492</v>
      </c>
      <c r="AB13" s="27">
        <v>15.82092361</v>
      </c>
      <c r="AC13" s="29">
        <v>2.867986703</v>
      </c>
      <c r="AD13" s="29">
        <f t="shared" si="8"/>
        <v>0.01739461077</v>
      </c>
      <c r="AE13" s="27">
        <v>-0.09410813333</v>
      </c>
      <c r="AF13" s="28">
        <v>54.25027599</v>
      </c>
      <c r="AG13" s="30">
        <v>4.396446206</v>
      </c>
      <c r="AH13" s="29">
        <v>2.925600693</v>
      </c>
      <c r="AI13" s="29">
        <f t="shared" si="9"/>
        <v>0.05766915697</v>
      </c>
      <c r="AJ13" s="27">
        <v>-0.09315786893</v>
      </c>
      <c r="AK13" s="27">
        <v>53.63318487</v>
      </c>
      <c r="AL13" s="27">
        <v>11.07438154</v>
      </c>
      <c r="AM13" s="29">
        <v>2.681552218</v>
      </c>
      <c r="AN13" s="29">
        <f t="shared" si="10"/>
        <v>0.03656070305</v>
      </c>
      <c r="AO13" s="27">
        <v>0.03511086328</v>
      </c>
      <c r="AP13" s="27">
        <v>54.35852827</v>
      </c>
      <c r="AQ13" s="27">
        <v>16.78643097</v>
      </c>
      <c r="AR13" s="29">
        <v>2.665740704</v>
      </c>
      <c r="AS13" s="29">
        <f t="shared" si="11"/>
        <v>0.08774914778</v>
      </c>
      <c r="AT13" s="27">
        <v>0.1813673732</v>
      </c>
      <c r="AU13" s="28">
        <v>52.93705831</v>
      </c>
    </row>
    <row r="14" ht="14.25" customHeight="1">
      <c r="A14" s="31">
        <f t="shared" si="1"/>
        <v>66.612822</v>
      </c>
      <c r="B14" s="28">
        <f t="shared" si="2"/>
        <v>0.066612822</v>
      </c>
      <c r="C14" s="27">
        <v>4.379793001</v>
      </c>
      <c r="D14" s="29">
        <v>3.399185352</v>
      </c>
      <c r="E14" s="29">
        <f t="shared" si="3"/>
        <v>-0.00156225462</v>
      </c>
      <c r="F14" s="27">
        <v>0.05808413886</v>
      </c>
      <c r="G14" s="27">
        <v>57.41726572</v>
      </c>
      <c r="H14" s="27">
        <v>10.02522961</v>
      </c>
      <c r="I14" s="29">
        <v>3.472745576</v>
      </c>
      <c r="J14" s="29">
        <f t="shared" si="4"/>
        <v>0.03534601095</v>
      </c>
      <c r="K14" s="27">
        <v>0.03092775958</v>
      </c>
      <c r="L14" s="27">
        <v>55.05185355</v>
      </c>
      <c r="M14" s="27">
        <v>15.68731942</v>
      </c>
      <c r="N14" s="29">
        <v>3.345279588</v>
      </c>
      <c r="O14" s="29">
        <f t="shared" si="5"/>
        <v>0.0350752097</v>
      </c>
      <c r="P14" s="27">
        <v>0.001462810331</v>
      </c>
      <c r="Q14" s="28">
        <v>56.66067263</v>
      </c>
      <c r="R14" s="30">
        <v>4.979432778</v>
      </c>
      <c r="S14" s="29">
        <v>3.392376114</v>
      </c>
      <c r="T14" s="29">
        <f t="shared" si="6"/>
        <v>0.01972589976</v>
      </c>
      <c r="U14" s="27">
        <v>0.01076221884</v>
      </c>
      <c r="V14" s="27">
        <v>53.54064222</v>
      </c>
      <c r="W14" s="27">
        <v>10.57504122</v>
      </c>
      <c r="X14" s="29">
        <v>3.112885154</v>
      </c>
      <c r="Y14" s="29">
        <f t="shared" si="7"/>
        <v>0.05965405226</v>
      </c>
      <c r="Z14" s="27">
        <v>0.08388851099</v>
      </c>
      <c r="AA14" s="27">
        <v>54.02920704</v>
      </c>
      <c r="AB14" s="27">
        <v>15.82925042</v>
      </c>
      <c r="AC14" s="29">
        <v>3.311731995</v>
      </c>
      <c r="AD14" s="29">
        <f t="shared" si="8"/>
        <v>0.02738120947</v>
      </c>
      <c r="AE14" s="27">
        <v>-0.08412153463</v>
      </c>
      <c r="AF14" s="28">
        <v>51.9052666</v>
      </c>
      <c r="AG14" s="30">
        <v>4.404772809</v>
      </c>
      <c r="AH14" s="29">
        <v>3.324101185</v>
      </c>
      <c r="AI14" s="29">
        <f t="shared" si="9"/>
        <v>0.06612468572</v>
      </c>
      <c r="AJ14" s="27">
        <v>-0.08470234018</v>
      </c>
      <c r="AK14" s="27">
        <v>51.44037938</v>
      </c>
      <c r="AL14" s="27">
        <v>11.08270814</v>
      </c>
      <c r="AM14" s="29">
        <v>3.132180384</v>
      </c>
      <c r="AN14" s="29">
        <f t="shared" si="10"/>
        <v>0.05237221764</v>
      </c>
      <c r="AO14" s="27">
        <v>0.05092237787</v>
      </c>
      <c r="AP14" s="27">
        <v>52.93280086</v>
      </c>
      <c r="AQ14" s="27">
        <v>16.79475757</v>
      </c>
      <c r="AR14" s="29">
        <v>3.116368869</v>
      </c>
      <c r="AS14" s="29">
        <f t="shared" si="11"/>
        <v>0.09170202648</v>
      </c>
      <c r="AT14" s="27">
        <v>0.1853202519</v>
      </c>
      <c r="AU14" s="28">
        <v>55.08133611</v>
      </c>
    </row>
    <row r="15" ht="14.25" customHeight="1">
      <c r="A15" s="31">
        <f t="shared" si="1"/>
        <v>74.939424</v>
      </c>
      <c r="B15" s="28">
        <f t="shared" si="2"/>
        <v>0.074939424</v>
      </c>
      <c r="C15" s="27">
        <v>4.388119603</v>
      </c>
      <c r="D15" s="29">
        <v>3.861612722</v>
      </c>
      <c r="E15" s="29">
        <f t="shared" si="3"/>
        <v>-0.00468676388</v>
      </c>
      <c r="F15" s="27">
        <v>0.0549596296</v>
      </c>
      <c r="G15" s="27">
        <v>56.00527364</v>
      </c>
      <c r="H15" s="27">
        <v>10.03355621</v>
      </c>
      <c r="I15" s="29">
        <v>3.954334975</v>
      </c>
      <c r="J15" s="29">
        <f t="shared" si="4"/>
        <v>0.02650950822</v>
      </c>
      <c r="K15" s="27">
        <v>0.02209125685</v>
      </c>
      <c r="L15" s="27">
        <v>56.91643464</v>
      </c>
      <c r="M15" s="27">
        <v>15.69564602</v>
      </c>
      <c r="N15" s="29">
        <v>3.776704668</v>
      </c>
      <c r="O15" s="29">
        <f t="shared" si="5"/>
        <v>0.04559777261</v>
      </c>
      <c r="P15" s="27">
        <v>0.01198537324</v>
      </c>
      <c r="Q15" s="28">
        <v>54.76196201</v>
      </c>
      <c r="R15" s="30">
        <v>4.987759588</v>
      </c>
      <c r="S15" s="29">
        <v>3.838181449</v>
      </c>
      <c r="T15" s="29">
        <f t="shared" si="6"/>
        <v>0.01972589976</v>
      </c>
      <c r="U15" s="27">
        <v>0.01076221884</v>
      </c>
      <c r="V15" s="27">
        <v>53.31480889</v>
      </c>
      <c r="W15" s="27">
        <v>10.58336803</v>
      </c>
      <c r="X15" s="29">
        <v>3.560290546</v>
      </c>
      <c r="Y15" s="29">
        <f t="shared" si="7"/>
        <v>0.06462522328</v>
      </c>
      <c r="Z15" s="27">
        <v>0.08885968201</v>
      </c>
      <c r="AA15" s="27">
        <v>53.73070314</v>
      </c>
      <c r="AB15" s="27">
        <v>15.83757723</v>
      </c>
      <c r="AC15" s="29">
        <v>3.732339668</v>
      </c>
      <c r="AD15" s="29">
        <f t="shared" si="8"/>
        <v>0.02738120947</v>
      </c>
      <c r="AE15" s="27">
        <v>-0.08412153463</v>
      </c>
      <c r="AF15" s="28">
        <v>51.85263883</v>
      </c>
      <c r="AG15" s="30">
        <v>4.413099411</v>
      </c>
      <c r="AH15" s="29">
        <v>3.782121247</v>
      </c>
      <c r="AI15" s="29">
        <f t="shared" si="9"/>
        <v>0.07239893314</v>
      </c>
      <c r="AJ15" s="27">
        <v>-0.07842809276</v>
      </c>
      <c r="AK15" s="27">
        <v>54.63137536</v>
      </c>
      <c r="AL15" s="27">
        <v>11.09103475</v>
      </c>
      <c r="AM15" s="29">
        <v>3.563044156</v>
      </c>
      <c r="AN15" s="29">
        <f t="shared" si="10"/>
        <v>0.0405135817</v>
      </c>
      <c r="AO15" s="27">
        <v>0.03906374193</v>
      </c>
      <c r="AP15" s="27">
        <v>52.23366023</v>
      </c>
      <c r="AQ15" s="27">
        <v>16.80308417</v>
      </c>
      <c r="AR15" s="29">
        <v>3.58280855</v>
      </c>
      <c r="AS15" s="29">
        <f t="shared" si="11"/>
        <v>0.1075135411</v>
      </c>
      <c r="AT15" s="27">
        <v>0.2011317665</v>
      </c>
      <c r="AU15" s="28">
        <v>52.93439745</v>
      </c>
    </row>
    <row r="16" ht="14.25" customHeight="1">
      <c r="A16" s="31">
        <f t="shared" si="1"/>
        <v>83.266027</v>
      </c>
      <c r="B16" s="28">
        <f t="shared" si="2"/>
        <v>0.083266027</v>
      </c>
      <c r="C16" s="27">
        <v>4.396446206</v>
      </c>
      <c r="D16" s="29">
        <v>4.331851365</v>
      </c>
      <c r="E16" s="29">
        <f t="shared" si="3"/>
        <v>-0.00312450925</v>
      </c>
      <c r="F16" s="27">
        <v>0.05652188423</v>
      </c>
      <c r="G16" s="27">
        <v>57.23404213</v>
      </c>
      <c r="H16" s="27">
        <v>10.04188281</v>
      </c>
      <c r="I16" s="29">
        <v>4.420460495</v>
      </c>
      <c r="J16" s="29">
        <f t="shared" si="4"/>
        <v>0.01988213116</v>
      </c>
      <c r="K16" s="27">
        <v>0.01546387979</v>
      </c>
      <c r="L16" s="27">
        <v>55.98169105</v>
      </c>
      <c r="M16" s="27">
        <v>15.70397262</v>
      </c>
      <c r="N16" s="29">
        <v>4.257235041</v>
      </c>
      <c r="O16" s="29">
        <f t="shared" si="5"/>
        <v>0.03858273067</v>
      </c>
      <c r="P16" s="27">
        <v>0.004970331301</v>
      </c>
      <c r="Q16" s="28">
        <v>56.03953597</v>
      </c>
      <c r="R16" s="30">
        <v>4.996086399</v>
      </c>
      <c r="S16" s="29">
        <v>4.280041603</v>
      </c>
      <c r="T16" s="29">
        <f t="shared" si="6"/>
        <v>0</v>
      </c>
      <c r="U16" s="27">
        <v>-0.008963680917</v>
      </c>
      <c r="V16" s="27">
        <v>53.11760569</v>
      </c>
      <c r="W16" s="27">
        <v>10.59169484</v>
      </c>
      <c r="X16" s="29">
        <v>4.007695938</v>
      </c>
      <c r="Y16" s="29">
        <f t="shared" si="7"/>
        <v>0.05965405226</v>
      </c>
      <c r="Z16" s="27">
        <v>0.08388851099</v>
      </c>
      <c r="AA16" s="27">
        <v>52.23903647</v>
      </c>
      <c r="AB16" s="27">
        <v>15.84590404</v>
      </c>
      <c r="AC16" s="29">
        <v>4.175084587</v>
      </c>
      <c r="AD16" s="29">
        <f t="shared" si="8"/>
        <v>0.0096714127</v>
      </c>
      <c r="AE16" s="27">
        <v>-0.1018313314</v>
      </c>
      <c r="AF16" s="28">
        <v>52.66346133</v>
      </c>
      <c r="AG16" s="30">
        <v>4.421426014</v>
      </c>
      <c r="AH16" s="29">
        <v>4.233867061</v>
      </c>
      <c r="AI16" s="29">
        <f t="shared" si="9"/>
        <v>0.0598504383</v>
      </c>
      <c r="AJ16" s="27">
        <v>-0.0909765876</v>
      </c>
      <c r="AK16" s="27">
        <v>51.42900351</v>
      </c>
      <c r="AL16" s="27">
        <v>11.09936135</v>
      </c>
      <c r="AM16" s="29">
        <v>4.001813686</v>
      </c>
      <c r="AN16" s="29">
        <f t="shared" si="10"/>
        <v>0.0326078244</v>
      </c>
      <c r="AO16" s="27">
        <v>0.03115798463</v>
      </c>
      <c r="AP16" s="27">
        <v>53.407525</v>
      </c>
      <c r="AQ16" s="27">
        <v>16.81141078</v>
      </c>
      <c r="AR16" s="29">
        <v>3.997860808</v>
      </c>
      <c r="AS16" s="29">
        <f t="shared" si="11"/>
        <v>0.09960778378</v>
      </c>
      <c r="AT16" s="27">
        <v>0.1932260092</v>
      </c>
      <c r="AU16" s="28">
        <v>50.79820707</v>
      </c>
    </row>
    <row r="17" ht="14.25" customHeight="1">
      <c r="A17" s="31">
        <f t="shared" si="1"/>
        <v>91.59263</v>
      </c>
      <c r="B17" s="28">
        <f t="shared" si="2"/>
        <v>0.09159263</v>
      </c>
      <c r="C17" s="27">
        <v>4.404772809</v>
      </c>
      <c r="D17" s="29">
        <v>4.814588045</v>
      </c>
      <c r="E17" s="29">
        <f t="shared" si="3"/>
        <v>-0.02187156479</v>
      </c>
      <c r="F17" s="27">
        <v>0.03777482869</v>
      </c>
      <c r="G17" s="27">
        <v>56.88361847</v>
      </c>
      <c r="H17" s="27">
        <v>10.05020941</v>
      </c>
      <c r="I17" s="29">
        <v>4.886586014</v>
      </c>
      <c r="J17" s="29">
        <f t="shared" si="4"/>
        <v>0.01988213116</v>
      </c>
      <c r="K17" s="27">
        <v>0.01546387979</v>
      </c>
      <c r="L17" s="27">
        <v>54.25592779</v>
      </c>
      <c r="M17" s="27">
        <v>15.71229922</v>
      </c>
      <c r="N17" s="29">
        <v>4.709705246</v>
      </c>
      <c r="O17" s="29">
        <f t="shared" si="5"/>
        <v>0.02455264679</v>
      </c>
      <c r="P17" s="27">
        <v>-0.009059752579</v>
      </c>
      <c r="Q17" s="28">
        <v>55.8627284</v>
      </c>
      <c r="R17" s="30">
        <v>5.00441321</v>
      </c>
      <c r="S17" s="29">
        <v>4.721901758</v>
      </c>
      <c r="T17" s="29">
        <f t="shared" si="6"/>
        <v>-0.01972589975</v>
      </c>
      <c r="U17" s="27">
        <v>-0.02868958067</v>
      </c>
      <c r="V17" s="27">
        <v>52.87086342</v>
      </c>
      <c r="W17" s="27">
        <v>10.60002165</v>
      </c>
      <c r="X17" s="29">
        <v>4.430245475</v>
      </c>
      <c r="Y17" s="29">
        <f t="shared" si="7"/>
        <v>0.05965405226</v>
      </c>
      <c r="Z17" s="27">
        <v>0.08388851099</v>
      </c>
      <c r="AA17" s="27">
        <v>51.64462659</v>
      </c>
      <c r="AB17" s="27">
        <v>15.85423085</v>
      </c>
      <c r="AC17" s="29">
        <v>4.608974608</v>
      </c>
      <c r="AD17" s="29">
        <f t="shared" si="8"/>
        <v>0.0008165143</v>
      </c>
      <c r="AE17" s="27">
        <v>-0.1106862298</v>
      </c>
      <c r="AF17" s="28">
        <v>50.51525629</v>
      </c>
      <c r="AG17" s="30">
        <v>4.429752617</v>
      </c>
      <c r="AH17" s="29">
        <v>4.63855602</v>
      </c>
      <c r="AI17" s="29">
        <f t="shared" si="9"/>
        <v>0.06612468572</v>
      </c>
      <c r="AJ17" s="27">
        <v>-0.08470234018</v>
      </c>
      <c r="AK17" s="27">
        <v>51.43072853</v>
      </c>
      <c r="AL17" s="27">
        <v>11.10768795</v>
      </c>
      <c r="AM17" s="29">
        <v>4.452441852</v>
      </c>
      <c r="AN17" s="29">
        <f t="shared" si="10"/>
        <v>0.04446646034</v>
      </c>
      <c r="AO17" s="27">
        <v>0.04301662057</v>
      </c>
      <c r="AP17" s="27">
        <v>52.22503031</v>
      </c>
      <c r="AQ17" s="27">
        <v>16.81973738</v>
      </c>
      <c r="AR17" s="29">
        <v>4.42872458</v>
      </c>
      <c r="AS17" s="29">
        <f t="shared" si="11"/>
        <v>0.09960778378</v>
      </c>
      <c r="AT17" s="27">
        <v>0.1932260092</v>
      </c>
      <c r="AU17" s="28">
        <v>52.22017536</v>
      </c>
    </row>
    <row r="18" ht="14.25" customHeight="1">
      <c r="A18" s="31">
        <f t="shared" si="1"/>
        <v>99.919232</v>
      </c>
      <c r="B18" s="28">
        <f t="shared" si="2"/>
        <v>0.099919232</v>
      </c>
      <c r="C18" s="27">
        <v>4.413099411</v>
      </c>
      <c r="D18" s="29">
        <v>5.27857767</v>
      </c>
      <c r="E18" s="29">
        <f t="shared" si="3"/>
        <v>-0.03593185644</v>
      </c>
      <c r="F18" s="27">
        <v>0.02371453704</v>
      </c>
      <c r="G18" s="27">
        <v>55.17437535</v>
      </c>
      <c r="H18" s="27">
        <v>10.05853602</v>
      </c>
      <c r="I18" s="29">
        <v>5.3239929</v>
      </c>
      <c r="J18" s="29">
        <f t="shared" si="4"/>
        <v>0.02209125685</v>
      </c>
      <c r="K18" s="27">
        <v>0.01767300548</v>
      </c>
      <c r="L18" s="27">
        <v>54.65952496</v>
      </c>
      <c r="M18" s="27">
        <v>15.72062583</v>
      </c>
      <c r="N18" s="29">
        <v>5.186728098</v>
      </c>
      <c r="O18" s="29">
        <f t="shared" si="5"/>
        <v>0</v>
      </c>
      <c r="P18" s="27">
        <v>-0.03361239937</v>
      </c>
      <c r="Q18" s="28">
        <v>54.19889961</v>
      </c>
      <c r="R18" s="30">
        <v>5.01274002</v>
      </c>
      <c r="S18" s="29">
        <v>5.159816732</v>
      </c>
      <c r="T18" s="29">
        <f t="shared" si="6"/>
        <v>-0.03550661955</v>
      </c>
      <c r="U18" s="27">
        <v>-0.04447030047</v>
      </c>
      <c r="V18" s="27">
        <v>51.90676761</v>
      </c>
      <c r="W18" s="27">
        <v>10.60834846</v>
      </c>
      <c r="X18" s="29">
        <v>4.867708525</v>
      </c>
      <c r="Y18" s="29">
        <f t="shared" si="7"/>
        <v>0.04971171021</v>
      </c>
      <c r="Z18" s="27">
        <v>0.07394616894</v>
      </c>
      <c r="AA18" s="27">
        <v>52.84277996</v>
      </c>
      <c r="AB18" s="27">
        <v>15.86255766</v>
      </c>
      <c r="AC18" s="29">
        <v>5.016299933</v>
      </c>
      <c r="AD18" s="29">
        <f t="shared" si="8"/>
        <v>0.0008165143</v>
      </c>
      <c r="AE18" s="27">
        <v>-0.1106862298</v>
      </c>
      <c r="AF18" s="28">
        <v>50.51525629</v>
      </c>
      <c r="AG18" s="30">
        <v>4.438079219</v>
      </c>
      <c r="AH18" s="29">
        <v>5.090301834</v>
      </c>
      <c r="AI18" s="29">
        <f t="shared" si="9"/>
        <v>0.0504390672</v>
      </c>
      <c r="AJ18" s="27">
        <v>-0.1003879587</v>
      </c>
      <c r="AK18" s="27">
        <v>54.28601199</v>
      </c>
      <c r="AL18" s="27">
        <v>11.11601455</v>
      </c>
      <c r="AM18" s="29">
        <v>4.871446989</v>
      </c>
      <c r="AN18" s="29">
        <f t="shared" si="10"/>
        <v>0.04446646034</v>
      </c>
      <c r="AO18" s="27">
        <v>0.04301662057</v>
      </c>
      <c r="AP18" s="27">
        <v>51.0339052</v>
      </c>
      <c r="AQ18" s="27">
        <v>16.82806398</v>
      </c>
      <c r="AR18" s="29">
        <v>4.86749411</v>
      </c>
      <c r="AS18" s="29">
        <f t="shared" si="11"/>
        <v>0.09960778378</v>
      </c>
      <c r="AT18" s="27">
        <v>0.1932260092</v>
      </c>
      <c r="AU18" s="28">
        <v>52.22071482</v>
      </c>
    </row>
    <row r="19" ht="14.25" customHeight="1">
      <c r="A19" s="31">
        <f t="shared" si="1"/>
        <v>108.245835</v>
      </c>
      <c r="B19" s="28">
        <f t="shared" si="2"/>
        <v>0.108245835</v>
      </c>
      <c r="C19" s="27">
        <v>4.421426014</v>
      </c>
      <c r="D19" s="29">
        <v>5.733193766</v>
      </c>
      <c r="E19" s="29">
        <f t="shared" si="3"/>
        <v>-0.04218087495</v>
      </c>
      <c r="F19" s="27">
        <v>0.01746551853</v>
      </c>
      <c r="G19" s="27">
        <v>53.57998877</v>
      </c>
      <c r="H19" s="27">
        <v>10.06686262</v>
      </c>
      <c r="I19" s="29">
        <v>5.796745796</v>
      </c>
      <c r="J19" s="29">
        <f t="shared" si="4"/>
        <v>0.006627377054</v>
      </c>
      <c r="K19" s="27">
        <v>0.002209125685</v>
      </c>
      <c r="L19" s="27">
        <v>55.99033473</v>
      </c>
      <c r="M19" s="27">
        <v>15.72895243</v>
      </c>
      <c r="N19" s="29">
        <v>5.611138135</v>
      </c>
      <c r="O19" s="29">
        <f t="shared" si="5"/>
        <v>-0.02104512582</v>
      </c>
      <c r="P19" s="27">
        <v>-0.05465752519</v>
      </c>
      <c r="Q19" s="28">
        <v>55.40783437</v>
      </c>
      <c r="R19" s="30">
        <v>5.021066831</v>
      </c>
      <c r="S19" s="29">
        <v>5.585896167</v>
      </c>
      <c r="T19" s="29">
        <f t="shared" si="6"/>
        <v>-0.04734215941</v>
      </c>
      <c r="U19" s="27">
        <v>-0.05630584033</v>
      </c>
      <c r="V19" s="27">
        <v>51.91487572</v>
      </c>
      <c r="W19" s="27">
        <v>10.61667527</v>
      </c>
      <c r="X19" s="29">
        <v>5.310142745</v>
      </c>
      <c r="Y19" s="29">
        <f t="shared" si="7"/>
        <v>0.04474053919</v>
      </c>
      <c r="Z19" s="27">
        <v>0.06897499792</v>
      </c>
      <c r="AA19" s="27">
        <v>52.84277996</v>
      </c>
      <c r="AB19" s="27">
        <v>15.87088447</v>
      </c>
      <c r="AC19" s="29">
        <v>5.450189954</v>
      </c>
      <c r="AD19" s="29">
        <f t="shared" si="8"/>
        <v>-0.0080383841</v>
      </c>
      <c r="AE19" s="27">
        <v>-0.1195411282</v>
      </c>
      <c r="AF19" s="28">
        <v>52.15097499</v>
      </c>
      <c r="AG19" s="30">
        <v>4.446405822</v>
      </c>
      <c r="AH19" s="29">
        <v>5.542047648</v>
      </c>
      <c r="AI19" s="29">
        <f t="shared" si="9"/>
        <v>0.0347534486</v>
      </c>
      <c r="AJ19" s="27">
        <v>-0.1160735773</v>
      </c>
      <c r="AK19" s="27">
        <v>53.73574789</v>
      </c>
      <c r="AL19" s="27">
        <v>11.12434116</v>
      </c>
      <c r="AM19" s="29">
        <v>5.302310761</v>
      </c>
      <c r="AN19" s="29">
        <f t="shared" si="10"/>
        <v>0.0405135817</v>
      </c>
      <c r="AO19" s="27">
        <v>0.03906374193</v>
      </c>
      <c r="AP19" s="27">
        <v>51.51300413</v>
      </c>
      <c r="AQ19" s="27">
        <v>16.83639058</v>
      </c>
      <c r="AR19" s="29">
        <v>5.298357883</v>
      </c>
      <c r="AS19" s="29">
        <f t="shared" si="11"/>
        <v>0.1035606624</v>
      </c>
      <c r="AT19" s="27">
        <v>0.1971788878</v>
      </c>
      <c r="AU19" s="28">
        <v>51.75034598</v>
      </c>
    </row>
    <row r="20" ht="14.25" customHeight="1">
      <c r="A20" s="31">
        <f t="shared" si="1"/>
        <v>116.572438</v>
      </c>
      <c r="B20" s="28">
        <f t="shared" si="2"/>
        <v>0.116572438</v>
      </c>
      <c r="C20" s="27">
        <v>4.429752617</v>
      </c>
      <c r="D20" s="29">
        <v>6.170625062</v>
      </c>
      <c r="E20" s="29">
        <f t="shared" si="3"/>
        <v>-0.0562411666</v>
      </c>
      <c r="F20" s="27">
        <v>0.003405226884</v>
      </c>
      <c r="G20" s="27">
        <v>53.23849239</v>
      </c>
      <c r="H20" s="27">
        <v>10.07518922</v>
      </c>
      <c r="I20" s="29">
        <v>6.256243939</v>
      </c>
      <c r="J20" s="29">
        <f t="shared" si="4"/>
        <v>0.004418251369</v>
      </c>
      <c r="K20" s="27">
        <v>4.440892099E-16</v>
      </c>
      <c r="L20" s="27">
        <v>54.13107613</v>
      </c>
      <c r="M20" s="27">
        <v>15.73727903</v>
      </c>
      <c r="N20" s="29">
        <v>6.109206113</v>
      </c>
      <c r="O20" s="29">
        <f t="shared" si="5"/>
        <v>-0.02104512582</v>
      </c>
      <c r="P20" s="27">
        <v>-0.05465752519</v>
      </c>
      <c r="Q20" s="28">
        <v>56.03953597</v>
      </c>
      <c r="R20" s="30">
        <v>5.029393642</v>
      </c>
      <c r="S20" s="29">
        <v>6.023811142</v>
      </c>
      <c r="T20" s="29">
        <f t="shared" si="6"/>
        <v>-0.06706805916</v>
      </c>
      <c r="U20" s="27">
        <v>-0.07603174008</v>
      </c>
      <c r="V20" s="27">
        <v>50.76272</v>
      </c>
      <c r="W20" s="27">
        <v>10.62500208</v>
      </c>
      <c r="X20" s="29">
        <v>5.747605795</v>
      </c>
      <c r="Y20" s="29">
        <f t="shared" si="7"/>
        <v>0.03479819715</v>
      </c>
      <c r="Z20" s="27">
        <v>0.05903265588</v>
      </c>
      <c r="AA20" s="27">
        <v>51.37390117</v>
      </c>
      <c r="AB20" s="27">
        <v>15.87921128</v>
      </c>
      <c r="AC20" s="29">
        <v>5.884079975</v>
      </c>
      <c r="AD20" s="29">
        <f t="shared" si="8"/>
        <v>-0.0346030792</v>
      </c>
      <c r="AE20" s="27">
        <v>-0.1461058233</v>
      </c>
      <c r="AF20" s="28">
        <v>52.68224718</v>
      </c>
      <c r="AG20" s="30">
        <v>4.454732425</v>
      </c>
      <c r="AH20" s="29">
        <v>5.984382092</v>
      </c>
      <c r="AI20" s="29">
        <f t="shared" si="9"/>
        <v>0.0127935826</v>
      </c>
      <c r="AJ20" s="27">
        <v>-0.1380334433</v>
      </c>
      <c r="AK20" s="27">
        <v>51.07310355</v>
      </c>
      <c r="AL20" s="27">
        <v>11.13266776</v>
      </c>
      <c r="AM20" s="29">
        <v>5.729221655</v>
      </c>
      <c r="AN20" s="29">
        <f t="shared" si="10"/>
        <v>0.0326078244</v>
      </c>
      <c r="AO20" s="27">
        <v>0.03115798463</v>
      </c>
      <c r="AP20" s="27">
        <v>50.59427214</v>
      </c>
      <c r="AQ20" s="27">
        <v>16.84471719</v>
      </c>
      <c r="AR20" s="29">
        <v>5.729221655</v>
      </c>
      <c r="AS20" s="29">
        <f t="shared" si="11"/>
        <v>0.08774914778</v>
      </c>
      <c r="AT20" s="27">
        <v>0.1813673732</v>
      </c>
      <c r="AU20" s="28">
        <v>52.22880608</v>
      </c>
    </row>
    <row r="21" ht="14.25" customHeight="1">
      <c r="A21" s="31">
        <f t="shared" si="1"/>
        <v>124.89904</v>
      </c>
      <c r="B21" s="28">
        <f t="shared" si="2"/>
        <v>0.12489904</v>
      </c>
      <c r="C21" s="27">
        <v>4.438079219</v>
      </c>
      <c r="D21" s="29">
        <v>6.61899214</v>
      </c>
      <c r="E21" s="29">
        <f t="shared" si="3"/>
        <v>-0.07967498601</v>
      </c>
      <c r="F21" s="27">
        <v>-0.02002859253</v>
      </c>
      <c r="G21" s="27">
        <v>55.01935932</v>
      </c>
      <c r="H21" s="27">
        <v>10.08351582</v>
      </c>
      <c r="I21" s="29">
        <v>6.698069076</v>
      </c>
      <c r="J21" s="29">
        <f t="shared" si="4"/>
        <v>-0.008836502741</v>
      </c>
      <c r="K21" s="27">
        <v>-0.01325475411</v>
      </c>
      <c r="L21" s="27">
        <v>52.15016514</v>
      </c>
      <c r="M21" s="27">
        <v>15.74560564</v>
      </c>
      <c r="N21" s="29">
        <v>6.544138713</v>
      </c>
      <c r="O21" s="29">
        <f t="shared" si="5"/>
        <v>-0.04209025164</v>
      </c>
      <c r="P21" s="27">
        <v>-0.07570265101</v>
      </c>
      <c r="Q21" s="28">
        <v>53.55749915</v>
      </c>
      <c r="R21" s="30">
        <v>5.037720452</v>
      </c>
      <c r="S21" s="29">
        <v>6.430164676</v>
      </c>
      <c r="T21" s="29">
        <f t="shared" si="6"/>
        <v>-0.09073913886</v>
      </c>
      <c r="U21" s="27">
        <v>-0.09970281978</v>
      </c>
      <c r="V21" s="27">
        <v>49.84343768</v>
      </c>
      <c r="W21" s="27">
        <v>10.63332889</v>
      </c>
      <c r="X21" s="29">
        <v>6.165184161</v>
      </c>
      <c r="Y21" s="29">
        <f t="shared" si="7"/>
        <v>0.01491351306</v>
      </c>
      <c r="Z21" s="27">
        <v>0.03914797179</v>
      </c>
      <c r="AA21" s="27">
        <v>48.71470348</v>
      </c>
      <c r="AB21" s="27">
        <v>15.8875381</v>
      </c>
      <c r="AC21" s="29">
        <v>6.326824894</v>
      </c>
      <c r="AD21" s="29">
        <f t="shared" si="8"/>
        <v>-0.0434579776</v>
      </c>
      <c r="AE21" s="27">
        <v>-0.1549607217</v>
      </c>
      <c r="AF21" s="28">
        <v>50.79570885</v>
      </c>
      <c r="AG21" s="30">
        <v>4.463059027</v>
      </c>
      <c r="AH21" s="29">
        <v>6.392208174</v>
      </c>
      <c r="AI21" s="29">
        <f t="shared" si="9"/>
        <v>0.0096564589</v>
      </c>
      <c r="AJ21" s="27">
        <v>-0.141170567</v>
      </c>
      <c r="AK21" s="27">
        <v>48.98774488</v>
      </c>
      <c r="AL21" s="27">
        <v>11.14099436</v>
      </c>
      <c r="AM21" s="29">
        <v>6.144273913</v>
      </c>
      <c r="AN21" s="29">
        <f t="shared" si="10"/>
        <v>0.008890552522</v>
      </c>
      <c r="AO21" s="27">
        <v>0.007440712748</v>
      </c>
      <c r="AP21" s="27">
        <v>48.46944534</v>
      </c>
      <c r="AQ21" s="27">
        <v>16.85304379</v>
      </c>
      <c r="AR21" s="29">
        <v>6.167991185</v>
      </c>
      <c r="AS21" s="29">
        <f t="shared" si="11"/>
        <v>0.08774914778</v>
      </c>
      <c r="AT21" s="27">
        <v>0.1813673732</v>
      </c>
      <c r="AU21" s="28">
        <v>49.62960525</v>
      </c>
    </row>
    <row r="22" ht="14.25" customHeight="1">
      <c r="A22" s="31">
        <f t="shared" si="1"/>
        <v>133.225643</v>
      </c>
      <c r="B22" s="28">
        <f t="shared" si="2"/>
        <v>0.133225643</v>
      </c>
      <c r="C22" s="27">
        <v>4.446405822</v>
      </c>
      <c r="D22" s="29">
        <v>7.086106274</v>
      </c>
      <c r="E22" s="29">
        <f t="shared" si="3"/>
        <v>-0.09373527766</v>
      </c>
      <c r="F22" s="27">
        <v>-0.03408888418</v>
      </c>
      <c r="G22" s="27">
        <v>54.07514903</v>
      </c>
      <c r="H22" s="27">
        <v>10.09184243</v>
      </c>
      <c r="I22" s="29">
        <v>7.124430333</v>
      </c>
      <c r="J22" s="29">
        <f t="shared" si="4"/>
        <v>-0.01767300548</v>
      </c>
      <c r="K22" s="27">
        <v>-0.02209125685</v>
      </c>
      <c r="L22" s="27">
        <v>52.53946126</v>
      </c>
      <c r="M22" s="27">
        <v>15.75393224</v>
      </c>
      <c r="N22" s="29">
        <v>7.000116439</v>
      </c>
      <c r="O22" s="29">
        <f t="shared" si="5"/>
        <v>-0.06313537746</v>
      </c>
      <c r="P22" s="27">
        <v>-0.09674777683</v>
      </c>
      <c r="Q22" s="28">
        <v>52.52755162</v>
      </c>
      <c r="R22" s="30">
        <v>5.046047263</v>
      </c>
      <c r="S22" s="29">
        <v>6.852298931</v>
      </c>
      <c r="T22" s="29">
        <f t="shared" si="6"/>
        <v>-0.1183553985</v>
      </c>
      <c r="U22" s="27">
        <v>-0.1273190794</v>
      </c>
      <c r="V22" s="27">
        <v>51.97159707</v>
      </c>
      <c r="W22" s="27">
        <v>10.6416557</v>
      </c>
      <c r="X22" s="29">
        <v>6.557906672</v>
      </c>
      <c r="Y22" s="29">
        <f t="shared" si="7"/>
        <v>-0.00497117102</v>
      </c>
      <c r="Z22" s="27">
        <v>0.01926328771</v>
      </c>
      <c r="AA22" s="27">
        <v>50.20548195</v>
      </c>
      <c r="AB22" s="27">
        <v>15.89586491</v>
      </c>
      <c r="AC22" s="29">
        <v>6.72972277</v>
      </c>
      <c r="AD22" s="29">
        <f t="shared" si="8"/>
        <v>-0.0567403252</v>
      </c>
      <c r="AE22" s="27">
        <v>-0.1682430693</v>
      </c>
      <c r="AF22" s="28">
        <v>49.74971186</v>
      </c>
      <c r="AG22" s="30">
        <v>4.47138563</v>
      </c>
      <c r="AH22" s="29">
        <v>6.800034256</v>
      </c>
      <c r="AI22" s="29">
        <f t="shared" si="9"/>
        <v>-0.0028920359</v>
      </c>
      <c r="AJ22" s="27">
        <v>-0.1537190618</v>
      </c>
      <c r="AK22" s="27">
        <v>50.35692899</v>
      </c>
      <c r="AL22" s="27">
        <v>11.14932097</v>
      </c>
      <c r="AM22" s="29">
        <v>6.535608899</v>
      </c>
      <c r="AN22" s="29">
        <f t="shared" si="10"/>
        <v>-0.00296808342</v>
      </c>
      <c r="AO22" s="27">
        <v>-0.004417923194</v>
      </c>
      <c r="AP22" s="27">
        <v>39.64057105</v>
      </c>
      <c r="AQ22" s="27">
        <v>16.86137039</v>
      </c>
      <c r="AR22" s="29">
        <v>6.555373292</v>
      </c>
      <c r="AS22" s="29">
        <f t="shared" si="11"/>
        <v>0.06403187588</v>
      </c>
      <c r="AT22" s="27">
        <v>0.1576501013</v>
      </c>
      <c r="AU22" s="28">
        <v>51.0885244</v>
      </c>
    </row>
    <row r="23" ht="14.25" customHeight="1">
      <c r="A23" s="31">
        <f t="shared" si="1"/>
        <v>141.552246</v>
      </c>
      <c r="B23" s="28">
        <f t="shared" si="2"/>
        <v>0.141552246</v>
      </c>
      <c r="C23" s="27">
        <v>4.454732425</v>
      </c>
      <c r="D23" s="29">
        <v>7.519047847</v>
      </c>
      <c r="E23" s="29">
        <f t="shared" si="3"/>
        <v>-0.1087302352</v>
      </c>
      <c r="F23" s="27">
        <v>-0.04908384168</v>
      </c>
      <c r="G23" s="27">
        <v>53.23015082</v>
      </c>
      <c r="H23" s="27">
        <v>10.10016903</v>
      </c>
      <c r="I23" s="29">
        <v>7.572882847</v>
      </c>
      <c r="J23" s="29">
        <f t="shared" si="4"/>
        <v>-0.02430038253</v>
      </c>
      <c r="K23" s="27">
        <v>-0.0287186339</v>
      </c>
      <c r="L23" s="27">
        <v>52.66992364</v>
      </c>
      <c r="M23" s="27">
        <v>15.76225884</v>
      </c>
      <c r="N23" s="29">
        <v>7.417511435</v>
      </c>
      <c r="O23" s="29">
        <f t="shared" si="5"/>
        <v>-0.09119554523</v>
      </c>
      <c r="P23" s="27">
        <v>-0.1248079446</v>
      </c>
      <c r="Q23" s="28">
        <v>51.25418207</v>
      </c>
      <c r="R23" s="30">
        <v>5.054374074</v>
      </c>
      <c r="S23" s="29">
        <v>7.294159086</v>
      </c>
      <c r="T23" s="29">
        <f t="shared" si="6"/>
        <v>-0.1420264782</v>
      </c>
      <c r="U23" s="27">
        <v>-0.1509901591</v>
      </c>
      <c r="V23" s="27">
        <v>52.69543299</v>
      </c>
      <c r="W23" s="27">
        <v>10.64998251</v>
      </c>
      <c r="X23" s="29">
        <v>7.000340893</v>
      </c>
      <c r="Y23" s="29">
        <f t="shared" si="7"/>
        <v>-0.02485585511</v>
      </c>
      <c r="Z23" s="27">
        <v>-6.213963777E-4</v>
      </c>
      <c r="AA23" s="27">
        <v>52.56720746</v>
      </c>
      <c r="AB23" s="27">
        <v>15.90419172</v>
      </c>
      <c r="AC23" s="29">
        <v>7.154757893</v>
      </c>
      <c r="AD23" s="29">
        <f t="shared" si="8"/>
        <v>-0.0744501219</v>
      </c>
      <c r="AE23" s="27">
        <v>-0.185952866</v>
      </c>
      <c r="AF23" s="28">
        <v>46.54361805</v>
      </c>
      <c r="AG23" s="30">
        <v>4.479712233</v>
      </c>
      <c r="AH23" s="29">
        <v>7.229820204</v>
      </c>
      <c r="AI23" s="29">
        <f t="shared" si="9"/>
        <v>-0.0311261493</v>
      </c>
      <c r="AJ23" s="27">
        <v>-0.1819531752</v>
      </c>
      <c r="AK23" s="27">
        <v>50.93081365</v>
      </c>
      <c r="AL23" s="27">
        <v>11.15764757</v>
      </c>
      <c r="AM23" s="29">
        <v>6.804404647</v>
      </c>
      <c r="AN23" s="29">
        <f t="shared" si="10"/>
        <v>0.004937673875</v>
      </c>
      <c r="AO23" s="27">
        <v>0.003487834101</v>
      </c>
      <c r="AP23" s="27">
        <v>52.22503031</v>
      </c>
      <c r="AQ23" s="27">
        <v>16.86969699</v>
      </c>
      <c r="AR23" s="29">
        <v>7.017860094</v>
      </c>
      <c r="AS23" s="29">
        <f t="shared" si="11"/>
        <v>0.04822036138</v>
      </c>
      <c r="AT23" s="27">
        <v>0.1418385868</v>
      </c>
      <c r="AU23" s="28">
        <v>50.34140944</v>
      </c>
    </row>
    <row r="24" ht="14.25" customHeight="1">
      <c r="A24" s="31">
        <f t="shared" si="1"/>
        <v>149.878848</v>
      </c>
      <c r="B24" s="28">
        <f t="shared" si="2"/>
        <v>0.149878848</v>
      </c>
      <c r="C24" s="27">
        <v>4.463059027</v>
      </c>
      <c r="D24" s="29">
        <v>7.971801009</v>
      </c>
      <c r="E24" s="29">
        <f t="shared" si="3"/>
        <v>-0.1303836473</v>
      </c>
      <c r="F24" s="27">
        <v>-0.0707372538</v>
      </c>
      <c r="G24" s="27">
        <v>50.27270977</v>
      </c>
      <c r="H24" s="27">
        <v>10.10849563</v>
      </c>
      <c r="I24" s="29">
        <v>8.001453229</v>
      </c>
      <c r="J24" s="29">
        <f t="shared" si="4"/>
        <v>-0.03092775958</v>
      </c>
      <c r="K24" s="27">
        <v>-0.03534601095</v>
      </c>
      <c r="L24" s="27">
        <v>51.22188826</v>
      </c>
      <c r="M24" s="27">
        <v>15.77058544</v>
      </c>
      <c r="N24" s="29">
        <v>7.852444035</v>
      </c>
      <c r="O24" s="29">
        <f t="shared" si="5"/>
        <v>-0.10873315</v>
      </c>
      <c r="P24" s="27">
        <v>-0.1423455494</v>
      </c>
      <c r="Q24" s="28">
        <v>51.20222472</v>
      </c>
      <c r="R24" s="30">
        <v>5.062700884</v>
      </c>
      <c r="S24" s="29">
        <v>7.72812888</v>
      </c>
      <c r="T24" s="29">
        <f t="shared" si="6"/>
        <v>-0.1735879178</v>
      </c>
      <c r="U24" s="27">
        <v>-0.1825515987</v>
      </c>
      <c r="V24" s="27">
        <v>48.92982332</v>
      </c>
      <c r="W24" s="27">
        <v>10.65830932</v>
      </c>
      <c r="X24" s="29">
        <v>7.432832772</v>
      </c>
      <c r="Y24" s="29">
        <f t="shared" si="7"/>
        <v>-0.03479819715</v>
      </c>
      <c r="Z24" s="27">
        <v>-0.01056373842</v>
      </c>
      <c r="AA24" s="27">
        <v>50.47894347</v>
      </c>
      <c r="AB24" s="27">
        <v>15.91251853</v>
      </c>
      <c r="AC24" s="29">
        <v>7.504526379</v>
      </c>
      <c r="AD24" s="29">
        <f t="shared" si="8"/>
        <v>-0.0788775711</v>
      </c>
      <c r="AE24" s="27">
        <v>-0.1903803152</v>
      </c>
      <c r="AF24" s="28">
        <v>49.20904287</v>
      </c>
      <c r="AG24" s="30">
        <v>4.488038835</v>
      </c>
      <c r="AH24" s="29">
        <v>7.647057658</v>
      </c>
      <c r="AI24" s="29">
        <f t="shared" si="9"/>
        <v>-0.0468117678</v>
      </c>
      <c r="AJ24" s="27">
        <v>-0.1976387937</v>
      </c>
      <c r="AK24" s="27">
        <v>50.1263142</v>
      </c>
      <c r="AL24" s="27">
        <v>11.16597417</v>
      </c>
      <c r="AM24" s="29">
        <v>7.405242202</v>
      </c>
      <c r="AN24" s="29">
        <f t="shared" si="10"/>
        <v>0.008890552522</v>
      </c>
      <c r="AO24" s="27">
        <v>0.007440712748</v>
      </c>
      <c r="AP24" s="27">
        <v>61.01004773</v>
      </c>
      <c r="AQ24" s="27">
        <v>16.8780236</v>
      </c>
      <c r="AR24" s="29">
        <v>7.393383566</v>
      </c>
      <c r="AS24" s="29">
        <f t="shared" si="11"/>
        <v>0.04031460408</v>
      </c>
      <c r="AT24" s="27">
        <v>0.1339328295</v>
      </c>
      <c r="AU24" s="28">
        <v>42.27486548</v>
      </c>
    </row>
    <row r="25" ht="14.25" customHeight="1">
      <c r="A25" s="31">
        <f t="shared" si="1"/>
        <v>158.205451</v>
      </c>
      <c r="B25" s="28">
        <f t="shared" si="2"/>
        <v>0.158205451</v>
      </c>
      <c r="C25" s="27">
        <v>4.47138563</v>
      </c>
      <c r="D25" s="29">
        <v>8.355656951</v>
      </c>
      <c r="E25" s="29">
        <f t="shared" si="3"/>
        <v>-0.1402261073</v>
      </c>
      <c r="F25" s="27">
        <v>-0.08057971385</v>
      </c>
      <c r="G25" s="27">
        <v>52.1009205</v>
      </c>
      <c r="H25" s="27">
        <v>10.11682224</v>
      </c>
      <c r="I25" s="29">
        <v>8.425605361</v>
      </c>
      <c r="J25" s="29">
        <f t="shared" si="4"/>
        <v>-0.04639163937</v>
      </c>
      <c r="K25" s="27">
        <v>-0.05080989074</v>
      </c>
      <c r="L25" s="27">
        <v>51.63147964</v>
      </c>
      <c r="M25" s="27">
        <v>15.77891205</v>
      </c>
      <c r="N25" s="29">
        <v>8.26983903</v>
      </c>
      <c r="O25" s="29">
        <f t="shared" si="5"/>
        <v>-0.115748192</v>
      </c>
      <c r="P25" s="27">
        <v>-0.1493605914</v>
      </c>
      <c r="Q25" s="28">
        <v>53.19722187</v>
      </c>
      <c r="R25" s="30">
        <v>5.071027695</v>
      </c>
      <c r="S25" s="29">
        <v>8.106866155</v>
      </c>
      <c r="T25" s="29">
        <f t="shared" si="6"/>
        <v>-0.2012041775</v>
      </c>
      <c r="U25" s="27">
        <v>-0.2101678584</v>
      </c>
      <c r="V25" s="27">
        <v>50.06587389</v>
      </c>
      <c r="W25" s="27">
        <v>10.66663614</v>
      </c>
      <c r="X25" s="29">
        <v>7.840468795</v>
      </c>
      <c r="Y25" s="29">
        <f t="shared" si="7"/>
        <v>-0.05468288124</v>
      </c>
      <c r="Z25" s="27">
        <v>-0.03044842251</v>
      </c>
      <c r="AA25" s="27">
        <v>49.59568518</v>
      </c>
      <c r="AB25" s="27">
        <v>15.92084534</v>
      </c>
      <c r="AC25" s="29">
        <v>7.973835993</v>
      </c>
      <c r="AD25" s="29">
        <f t="shared" si="8"/>
        <v>-0.1010148171</v>
      </c>
      <c r="AE25" s="27">
        <v>-0.2125175612</v>
      </c>
      <c r="AF25" s="28">
        <v>52.69364961</v>
      </c>
      <c r="AG25" s="30">
        <v>4.496365438</v>
      </c>
      <c r="AH25" s="29">
        <v>8.064295111</v>
      </c>
      <c r="AI25" s="29">
        <f t="shared" si="9"/>
        <v>-0.0530860153</v>
      </c>
      <c r="AJ25" s="27">
        <v>-0.2039130412</v>
      </c>
      <c r="AK25" s="27">
        <v>49.01490246</v>
      </c>
      <c r="AL25" s="27">
        <v>11.17430077</v>
      </c>
      <c r="AM25" s="29">
        <v>7.82029446</v>
      </c>
      <c r="AN25" s="29">
        <f t="shared" si="10"/>
        <v>-0.01087384072</v>
      </c>
      <c r="AO25" s="27">
        <v>-0.01232368049</v>
      </c>
      <c r="AP25" s="27">
        <v>48.2323127</v>
      </c>
      <c r="AQ25" s="27">
        <v>16.8863502</v>
      </c>
      <c r="AR25" s="29">
        <v>7.721472493</v>
      </c>
      <c r="AS25" s="29">
        <f t="shared" si="11"/>
        <v>0.02450308948</v>
      </c>
      <c r="AT25" s="27">
        <v>0.1181213149</v>
      </c>
      <c r="AU25" s="28">
        <v>48.22238253</v>
      </c>
    </row>
    <row r="26" ht="14.25" customHeight="1">
      <c r="A26" s="31">
        <f t="shared" si="1"/>
        <v>166.532054</v>
      </c>
      <c r="B26" s="28">
        <f t="shared" si="2"/>
        <v>0.166532054</v>
      </c>
      <c r="C26" s="27">
        <v>4.479712233</v>
      </c>
      <c r="D26" s="29">
        <v>8.837937494</v>
      </c>
      <c r="E26" s="29">
        <f t="shared" si="3"/>
        <v>-0.1815644396</v>
      </c>
      <c r="F26" s="27">
        <v>-0.1219180461</v>
      </c>
      <c r="G26" s="27">
        <v>55.77284338</v>
      </c>
      <c r="H26" s="27">
        <v>10.12514884</v>
      </c>
      <c r="I26" s="29">
        <v>8.860803121</v>
      </c>
      <c r="J26" s="29">
        <f t="shared" si="4"/>
        <v>-0.05964639348</v>
      </c>
      <c r="K26" s="27">
        <v>-0.06406464485</v>
      </c>
      <c r="L26" s="27">
        <v>53.20511301</v>
      </c>
      <c r="M26" s="27">
        <v>15.78723865</v>
      </c>
      <c r="N26" s="29">
        <v>8.736339319</v>
      </c>
      <c r="O26" s="29">
        <f t="shared" si="5"/>
        <v>-0.1683610065</v>
      </c>
      <c r="P26" s="27">
        <v>-0.2019734059</v>
      </c>
      <c r="Q26" s="28">
        <v>54.47240432</v>
      </c>
      <c r="R26" s="30">
        <v>5.079354506</v>
      </c>
      <c r="S26" s="29">
        <v>8.56056185</v>
      </c>
      <c r="T26" s="29">
        <f t="shared" si="6"/>
        <v>-0.2209300773</v>
      </c>
      <c r="U26" s="27">
        <v>-0.2298937582</v>
      </c>
      <c r="V26" s="27">
        <v>51.74976112</v>
      </c>
      <c r="W26" s="27">
        <v>10.67496295</v>
      </c>
      <c r="X26" s="29">
        <v>8.258047161</v>
      </c>
      <c r="Y26" s="29">
        <f t="shared" si="7"/>
        <v>-0.0695963943</v>
      </c>
      <c r="Z26" s="27">
        <v>-0.04536193557</v>
      </c>
      <c r="AA26" s="27">
        <v>51.99454799</v>
      </c>
      <c r="AB26" s="27">
        <v>15.92917215</v>
      </c>
      <c r="AC26" s="29">
        <v>8.381161319</v>
      </c>
      <c r="AD26" s="29">
        <f t="shared" si="8"/>
        <v>-0.1187246138</v>
      </c>
      <c r="AE26" s="27">
        <v>-0.2302273579</v>
      </c>
      <c r="AF26" s="28">
        <v>51.61971182</v>
      </c>
      <c r="AG26" s="30">
        <v>4.504692041</v>
      </c>
      <c r="AH26" s="29">
        <v>8.462709823</v>
      </c>
      <c r="AI26" s="29">
        <f t="shared" si="9"/>
        <v>-0.078183005</v>
      </c>
      <c r="AJ26" s="27">
        <v>-0.2290100309</v>
      </c>
      <c r="AK26" s="27">
        <v>50.18857502</v>
      </c>
      <c r="AL26" s="27">
        <v>11.18262738</v>
      </c>
      <c r="AM26" s="29">
        <v>8.207676567</v>
      </c>
      <c r="AN26" s="29">
        <f t="shared" si="10"/>
        <v>-0.02668535531</v>
      </c>
      <c r="AO26" s="27">
        <v>-0.02813519508</v>
      </c>
      <c r="AP26" s="27">
        <v>48.94371735</v>
      </c>
      <c r="AQ26" s="27">
        <v>16.8946768</v>
      </c>
      <c r="AR26" s="29">
        <v>8.195817931</v>
      </c>
      <c r="AS26" s="29">
        <f t="shared" si="11"/>
        <v>0.00869157488</v>
      </c>
      <c r="AT26" s="27">
        <v>0.1023098003</v>
      </c>
      <c r="AU26" s="28">
        <v>55.11968095</v>
      </c>
    </row>
    <row r="27" ht="14.25" customHeight="1">
      <c r="A27" s="31">
        <f t="shared" si="1"/>
        <v>174.858656</v>
      </c>
      <c r="B27" s="28">
        <f t="shared" si="2"/>
        <v>0.174858656</v>
      </c>
      <c r="C27" s="27">
        <v>4.488038835</v>
      </c>
      <c r="D27" s="29">
        <v>9.282816688</v>
      </c>
      <c r="E27" s="29">
        <f t="shared" si="3"/>
        <v>-0.1953438836</v>
      </c>
      <c r="F27" s="27">
        <v>-0.1356974901</v>
      </c>
      <c r="G27" s="27">
        <v>51.47905457</v>
      </c>
      <c r="H27" s="27">
        <v>10.13347544</v>
      </c>
      <c r="I27" s="29">
        <v>9.31146476</v>
      </c>
      <c r="J27" s="29">
        <f t="shared" si="4"/>
        <v>-0.06406464485</v>
      </c>
      <c r="K27" s="27">
        <v>-0.06848289622</v>
      </c>
      <c r="L27" s="27">
        <v>54.95043142</v>
      </c>
      <c r="M27" s="27">
        <v>15.79556525</v>
      </c>
      <c r="N27" s="29">
        <v>9.174779441</v>
      </c>
      <c r="O27" s="29">
        <f t="shared" si="5"/>
        <v>-0.1788835694</v>
      </c>
      <c r="P27" s="27">
        <v>-0.2124959688</v>
      </c>
      <c r="Q27" s="28">
        <v>52.03030042</v>
      </c>
      <c r="R27" s="30">
        <v>5.087681316</v>
      </c>
      <c r="S27" s="29">
        <v>8.966915385</v>
      </c>
      <c r="T27" s="29">
        <f t="shared" si="6"/>
        <v>-0.2564366968</v>
      </c>
      <c r="U27" s="27">
        <v>-0.2654003777</v>
      </c>
      <c r="V27" s="27">
        <v>47.4951814</v>
      </c>
      <c r="W27" s="27">
        <v>10.68328976</v>
      </c>
      <c r="X27" s="29">
        <v>8.705452553</v>
      </c>
      <c r="Y27" s="29">
        <f t="shared" si="7"/>
        <v>-0.09445224941</v>
      </c>
      <c r="Z27" s="27">
        <v>-0.07021779068</v>
      </c>
      <c r="AA27" s="27">
        <v>51.11481738</v>
      </c>
      <c r="AB27" s="27">
        <v>15.93749896</v>
      </c>
      <c r="AC27" s="29">
        <v>8.832761136</v>
      </c>
      <c r="AD27" s="29">
        <f t="shared" si="8"/>
        <v>-0.1364344106</v>
      </c>
      <c r="AE27" s="27">
        <v>-0.2479371547</v>
      </c>
      <c r="AF27" s="28">
        <v>52.17536423</v>
      </c>
      <c r="AG27" s="30">
        <v>4.513018643</v>
      </c>
      <c r="AH27" s="29">
        <v>8.898770018</v>
      </c>
      <c r="AI27" s="29">
        <f t="shared" si="9"/>
        <v>-0.1001428709</v>
      </c>
      <c r="AJ27" s="27">
        <v>-0.2509698968</v>
      </c>
      <c r="AK27" s="27">
        <v>51.8714708</v>
      </c>
      <c r="AL27" s="27">
        <v>11.19095398</v>
      </c>
      <c r="AM27" s="29">
        <v>8.634587461</v>
      </c>
      <c r="AN27" s="29">
        <f t="shared" si="10"/>
        <v>-0.04644974854</v>
      </c>
      <c r="AO27" s="27">
        <v>-0.04789958831</v>
      </c>
      <c r="AP27" s="27">
        <v>50.59427214</v>
      </c>
      <c r="AQ27" s="27">
        <v>16.90300341</v>
      </c>
      <c r="AR27" s="29">
        <v>8.63854034</v>
      </c>
      <c r="AS27" s="29">
        <f t="shared" si="11"/>
        <v>-0.01502569702</v>
      </c>
      <c r="AT27" s="27">
        <v>0.0785925284</v>
      </c>
      <c r="AU27" s="28">
        <v>53.47078409</v>
      </c>
    </row>
    <row r="28" ht="14.25" customHeight="1">
      <c r="A28" s="31">
        <f t="shared" si="1"/>
        <v>183.185259</v>
      </c>
      <c r="B28" s="28">
        <f t="shared" si="2"/>
        <v>0.183185259</v>
      </c>
      <c r="C28" s="27">
        <v>4.496365438</v>
      </c>
      <c r="D28" s="29">
        <v>9.694231518</v>
      </c>
      <c r="E28" s="29">
        <f t="shared" si="3"/>
        <v>-0.2229027718</v>
      </c>
      <c r="F28" s="27">
        <v>-0.1632563783</v>
      </c>
      <c r="G28" s="27">
        <v>52.89590868</v>
      </c>
      <c r="H28" s="27">
        <v>10.14180204</v>
      </c>
      <c r="I28" s="29">
        <v>9.775381154</v>
      </c>
      <c r="J28" s="29">
        <f t="shared" si="4"/>
        <v>-0.09057415307</v>
      </c>
      <c r="K28" s="27">
        <v>-0.09499240444</v>
      </c>
      <c r="L28" s="27">
        <v>54.29726515</v>
      </c>
      <c r="M28" s="27">
        <v>15.80389185</v>
      </c>
      <c r="N28" s="29">
        <v>9.602696999</v>
      </c>
      <c r="O28" s="29">
        <f t="shared" si="5"/>
        <v>-0.1823910904</v>
      </c>
      <c r="P28" s="27">
        <v>-0.2160034898</v>
      </c>
      <c r="Q28" s="28">
        <v>51.64520245</v>
      </c>
      <c r="R28" s="30">
        <v>5.096008127</v>
      </c>
      <c r="S28" s="29">
        <v>9.34959784</v>
      </c>
      <c r="T28" s="29">
        <f t="shared" si="6"/>
        <v>-0.2761625966</v>
      </c>
      <c r="U28" s="27">
        <v>-0.2851262775</v>
      </c>
      <c r="V28" s="27">
        <v>49.57983788</v>
      </c>
      <c r="W28" s="27">
        <v>10.69161657</v>
      </c>
      <c r="X28" s="29">
        <v>9.108117406</v>
      </c>
      <c r="Y28" s="29">
        <f t="shared" si="7"/>
        <v>-0.1143369335</v>
      </c>
      <c r="Z28" s="27">
        <v>-0.09010247476</v>
      </c>
      <c r="AA28" s="27">
        <v>48.71470348</v>
      </c>
      <c r="AB28" s="27">
        <v>15.94582577</v>
      </c>
      <c r="AC28" s="29">
        <v>9.24894136</v>
      </c>
      <c r="AD28" s="29">
        <f t="shared" si="8"/>
        <v>-0.1629991057</v>
      </c>
      <c r="AE28" s="27">
        <v>-0.2745018498</v>
      </c>
      <c r="AF28" s="28">
        <v>47.9601316</v>
      </c>
      <c r="AG28" s="30">
        <v>4.521345246</v>
      </c>
      <c r="AH28" s="29">
        <v>9.325418843</v>
      </c>
      <c r="AI28" s="29">
        <f t="shared" si="9"/>
        <v>-0.1221027369</v>
      </c>
      <c r="AJ28" s="27">
        <v>-0.2729297628</v>
      </c>
      <c r="AK28" s="27">
        <v>51.10088899</v>
      </c>
      <c r="AL28" s="27">
        <v>11.19928058</v>
      </c>
      <c r="AM28" s="29">
        <v>9.049639719</v>
      </c>
      <c r="AN28" s="29">
        <f t="shared" si="10"/>
        <v>-0.05830838449</v>
      </c>
      <c r="AO28" s="27">
        <v>-0.05975822426</v>
      </c>
      <c r="AP28" s="27">
        <v>49.8668724</v>
      </c>
      <c r="AQ28" s="27">
        <v>16.91133001</v>
      </c>
      <c r="AR28" s="29">
        <v>9.085215627</v>
      </c>
      <c r="AS28" s="29">
        <f t="shared" si="11"/>
        <v>-0.03479009026</v>
      </c>
      <c r="AT28" s="27">
        <v>0.05882813516</v>
      </c>
      <c r="AU28" s="28">
        <v>53.68688166</v>
      </c>
    </row>
    <row r="29" ht="14.25" customHeight="1">
      <c r="A29" s="31">
        <f t="shared" si="1"/>
        <v>191.511862</v>
      </c>
      <c r="B29" s="28">
        <f t="shared" si="2"/>
        <v>0.191511862</v>
      </c>
      <c r="C29" s="27">
        <v>4.504692041</v>
      </c>
      <c r="D29" s="29">
        <v>10.16273262</v>
      </c>
      <c r="E29" s="29">
        <f t="shared" si="3"/>
        <v>-0.2366822159</v>
      </c>
      <c r="F29" s="27">
        <v>-0.1770358224</v>
      </c>
      <c r="G29" s="27">
        <v>54.64344615</v>
      </c>
      <c r="H29" s="27">
        <v>10.15012865</v>
      </c>
      <c r="I29" s="29">
        <v>10.21499717</v>
      </c>
      <c r="J29" s="29">
        <f t="shared" si="4"/>
        <v>-0.09941065583</v>
      </c>
      <c r="K29" s="27">
        <v>-0.1038289072</v>
      </c>
      <c r="L29" s="27">
        <v>52.80073023</v>
      </c>
      <c r="M29" s="27">
        <v>15.81221846</v>
      </c>
      <c r="N29" s="29">
        <v>10.03412208</v>
      </c>
      <c r="O29" s="29">
        <f t="shared" si="5"/>
        <v>-0.2139587792</v>
      </c>
      <c r="P29" s="27">
        <v>-0.2475711786</v>
      </c>
      <c r="Q29" s="28">
        <v>51.90908914</v>
      </c>
      <c r="R29" s="30">
        <v>5.104334938</v>
      </c>
      <c r="S29" s="29">
        <v>9.791457994</v>
      </c>
      <c r="T29" s="29">
        <f t="shared" si="6"/>
        <v>-0.2998336763</v>
      </c>
      <c r="U29" s="27">
        <v>-0.3087973572</v>
      </c>
      <c r="V29" s="27">
        <v>51.04055379</v>
      </c>
      <c r="W29" s="27">
        <v>10.69994338</v>
      </c>
      <c r="X29" s="29">
        <v>9.51575343</v>
      </c>
      <c r="Y29" s="29">
        <f t="shared" si="7"/>
        <v>-0.1342216175</v>
      </c>
      <c r="Z29" s="27">
        <v>-0.1099871588</v>
      </c>
      <c r="AA29" s="27">
        <v>48.99921392</v>
      </c>
      <c r="AB29" s="27">
        <v>15.95415258</v>
      </c>
      <c r="AC29" s="29">
        <v>9.62970199</v>
      </c>
      <c r="AD29" s="29">
        <f t="shared" si="8"/>
        <v>-0.1895638009</v>
      </c>
      <c r="AE29" s="27">
        <v>-0.301066545</v>
      </c>
      <c r="AF29" s="28">
        <v>47.92769921</v>
      </c>
      <c r="AG29" s="30">
        <v>4.529671849</v>
      </c>
      <c r="AH29" s="29">
        <v>9.748930544</v>
      </c>
      <c r="AI29" s="29">
        <f t="shared" si="9"/>
        <v>-0.1377883554</v>
      </c>
      <c r="AJ29" s="27">
        <v>-0.2886153813</v>
      </c>
      <c r="AK29" s="27">
        <v>52.04188148</v>
      </c>
      <c r="AL29" s="27">
        <v>11.20760718</v>
      </c>
      <c r="AM29" s="29">
        <v>9.464691977</v>
      </c>
      <c r="AN29" s="29">
        <f t="shared" si="10"/>
        <v>-0.07016702043</v>
      </c>
      <c r="AO29" s="27">
        <v>-0.0716168602</v>
      </c>
      <c r="AP29" s="27">
        <v>49.15507378</v>
      </c>
      <c r="AQ29" s="27">
        <v>16.91965661</v>
      </c>
      <c r="AR29" s="29">
        <v>9.531890914</v>
      </c>
      <c r="AS29" s="29">
        <f t="shared" si="11"/>
        <v>-0.05060160485</v>
      </c>
      <c r="AT29" s="27">
        <v>0.04301662057</v>
      </c>
      <c r="AU29" s="28">
        <v>49.63698381</v>
      </c>
    </row>
    <row r="30" ht="14.25" customHeight="1">
      <c r="A30" s="31">
        <f t="shared" si="1"/>
        <v>199.838464</v>
      </c>
      <c r="B30" s="28">
        <f t="shared" si="2"/>
        <v>0.199838464</v>
      </c>
      <c r="C30" s="27">
        <v>4.513018643</v>
      </c>
      <c r="D30" s="29">
        <v>10.60367483</v>
      </c>
      <c r="E30" s="29">
        <f t="shared" si="3"/>
        <v>-0.254398644</v>
      </c>
      <c r="F30" s="27">
        <v>-0.1947522505</v>
      </c>
      <c r="G30" s="27">
        <v>53.18462842</v>
      </c>
      <c r="H30" s="27">
        <v>10.15845525</v>
      </c>
      <c r="I30" s="29">
        <v>10.65461318</v>
      </c>
      <c r="J30" s="29">
        <f t="shared" si="4"/>
        <v>-0.1016197815</v>
      </c>
      <c r="K30" s="27">
        <v>-0.1060380329</v>
      </c>
      <c r="L30" s="27">
        <v>52.71801276</v>
      </c>
      <c r="M30" s="27">
        <v>15.82054506</v>
      </c>
      <c r="N30" s="29">
        <v>10.46554716</v>
      </c>
      <c r="O30" s="29">
        <f t="shared" si="5"/>
        <v>-0.235003905</v>
      </c>
      <c r="P30" s="27">
        <v>-0.2686163044</v>
      </c>
      <c r="Q30" s="28">
        <v>53.11835951</v>
      </c>
      <c r="R30" s="30">
        <v>5.112661748</v>
      </c>
      <c r="S30" s="29">
        <v>10.19781153</v>
      </c>
      <c r="T30" s="29">
        <f t="shared" si="6"/>
        <v>-0.3313951159</v>
      </c>
      <c r="U30" s="27">
        <v>-0.3403587968</v>
      </c>
      <c r="V30" s="27">
        <v>49.97331246</v>
      </c>
      <c r="W30" s="27">
        <v>10.70827019</v>
      </c>
      <c r="X30" s="29">
        <v>9.923389453</v>
      </c>
      <c r="Y30" s="29">
        <f t="shared" si="7"/>
        <v>-0.1491351306</v>
      </c>
      <c r="Z30" s="27">
        <v>-0.1249006719</v>
      </c>
      <c r="AA30" s="27">
        <v>51.71100955</v>
      </c>
      <c r="AB30" s="27">
        <v>15.96247939</v>
      </c>
      <c r="AC30" s="29">
        <v>10.04588221</v>
      </c>
      <c r="AD30" s="29">
        <f t="shared" si="8"/>
        <v>-0.2072735977</v>
      </c>
      <c r="AE30" s="27">
        <v>-0.3187763418</v>
      </c>
      <c r="AF30" s="28">
        <v>49.74047652</v>
      </c>
      <c r="AG30" s="30">
        <v>4.537998451</v>
      </c>
      <c r="AH30" s="29">
        <v>10.19126499</v>
      </c>
      <c r="AI30" s="29">
        <f t="shared" si="9"/>
        <v>-0.1597482214</v>
      </c>
      <c r="AJ30" s="27">
        <v>-0.3105752473</v>
      </c>
      <c r="AK30" s="27">
        <v>50.3875744</v>
      </c>
      <c r="AL30" s="27">
        <v>11.21593379</v>
      </c>
      <c r="AM30" s="29">
        <v>9.867885599</v>
      </c>
      <c r="AN30" s="29">
        <f t="shared" si="10"/>
        <v>-0.08202565637</v>
      </c>
      <c r="AO30" s="27">
        <v>-0.08347549614</v>
      </c>
      <c r="AP30" s="27">
        <v>49.14876923</v>
      </c>
      <c r="AQ30" s="27">
        <v>16.92798321</v>
      </c>
      <c r="AR30" s="29">
        <v>9.911367264</v>
      </c>
      <c r="AS30" s="29">
        <f t="shared" si="11"/>
        <v>-0.06246024079</v>
      </c>
      <c r="AT30" s="27">
        <v>0.03115798463</v>
      </c>
      <c r="AU30" s="28">
        <v>48.72970996</v>
      </c>
    </row>
    <row r="31" ht="14.25" customHeight="1">
      <c r="A31" s="31">
        <f t="shared" si="1"/>
        <v>208.165067</v>
      </c>
      <c r="B31" s="28">
        <f t="shared" si="2"/>
        <v>0.208165067</v>
      </c>
      <c r="C31" s="27">
        <v>4.521345246</v>
      </c>
      <c r="D31" s="29">
        <v>11.04658553</v>
      </c>
      <c r="E31" s="29">
        <f t="shared" si="3"/>
        <v>-0.2937684842</v>
      </c>
      <c r="F31" s="27">
        <v>-0.2341220907</v>
      </c>
      <c r="G31" s="27">
        <v>51.37934704</v>
      </c>
      <c r="H31" s="27">
        <v>10.16678185</v>
      </c>
      <c r="I31" s="29">
        <v>11.09202006</v>
      </c>
      <c r="J31" s="29">
        <f t="shared" si="4"/>
        <v>-0.1391749181</v>
      </c>
      <c r="K31" s="27">
        <v>-0.1435931695</v>
      </c>
      <c r="L31" s="27">
        <v>52.56892721</v>
      </c>
      <c r="M31" s="27">
        <v>15.82887166</v>
      </c>
      <c r="N31" s="29">
        <v>10.91801736</v>
      </c>
      <c r="O31" s="29">
        <f t="shared" si="5"/>
        <v>-0.2490339889</v>
      </c>
      <c r="P31" s="27">
        <v>-0.2826463883</v>
      </c>
      <c r="Q31" s="28">
        <v>54.17065428</v>
      </c>
      <c r="R31" s="30">
        <v>5.120988559</v>
      </c>
      <c r="S31" s="29">
        <v>10.61994578</v>
      </c>
      <c r="T31" s="29">
        <f t="shared" si="6"/>
        <v>-0.3787372753</v>
      </c>
      <c r="U31" s="27">
        <v>-0.3877009562</v>
      </c>
      <c r="V31" s="27">
        <v>49.85863531</v>
      </c>
      <c r="W31" s="27">
        <v>10.716597</v>
      </c>
      <c r="X31" s="29">
        <v>10.37576602</v>
      </c>
      <c r="Y31" s="29">
        <f t="shared" si="7"/>
        <v>-0.1789621567</v>
      </c>
      <c r="Z31" s="27">
        <v>-0.154727698</v>
      </c>
      <c r="AA31" s="27">
        <v>50.25603824</v>
      </c>
      <c r="AB31" s="27">
        <v>15.9708062</v>
      </c>
      <c r="AC31" s="29">
        <v>10.45763499</v>
      </c>
      <c r="AD31" s="29">
        <f t="shared" si="8"/>
        <v>-0.216128496</v>
      </c>
      <c r="AE31" s="27">
        <v>-0.3276312401</v>
      </c>
      <c r="AF31" s="28">
        <v>48.95271403</v>
      </c>
      <c r="AG31" s="30">
        <v>4.546325054</v>
      </c>
      <c r="AH31" s="29">
        <v>10.58654257</v>
      </c>
      <c r="AI31" s="29">
        <f t="shared" si="9"/>
        <v>-0.1879823348</v>
      </c>
      <c r="AJ31" s="27">
        <v>-0.3388093607</v>
      </c>
      <c r="AK31" s="27">
        <v>49.59537251</v>
      </c>
      <c r="AL31" s="27">
        <v>11.22426039</v>
      </c>
      <c r="AM31" s="29">
        <v>10.28293786</v>
      </c>
      <c r="AN31" s="29">
        <f t="shared" si="10"/>
        <v>-0.08993141366</v>
      </c>
      <c r="AO31" s="27">
        <v>-0.09138125343</v>
      </c>
      <c r="AP31" s="27">
        <v>51.54307322</v>
      </c>
      <c r="AQ31" s="27">
        <v>16.93630982</v>
      </c>
      <c r="AR31" s="29">
        <v>10.34223104</v>
      </c>
      <c r="AS31" s="29">
        <f t="shared" si="11"/>
        <v>-0.09408326997</v>
      </c>
      <c r="AT31" s="27">
        <v>-4.650445467E-4</v>
      </c>
      <c r="AU31" s="28">
        <v>52.0369755</v>
      </c>
    </row>
    <row r="32" ht="14.25" customHeight="1">
      <c r="A32" s="31">
        <f t="shared" si="1"/>
        <v>216.49167</v>
      </c>
      <c r="B32" s="28">
        <f t="shared" si="2"/>
        <v>0.21649167</v>
      </c>
      <c r="C32" s="27">
        <v>4.529671849</v>
      </c>
      <c r="D32" s="29">
        <v>11.45800036</v>
      </c>
      <c r="E32" s="29">
        <f t="shared" si="3"/>
        <v>-0.3016424522</v>
      </c>
      <c r="F32" s="27">
        <v>-0.2419960587</v>
      </c>
      <c r="G32" s="27">
        <v>51.70965181</v>
      </c>
      <c r="H32" s="27">
        <v>10.17510845</v>
      </c>
      <c r="I32" s="29">
        <v>11.52942695</v>
      </c>
      <c r="J32" s="29">
        <f t="shared" si="4"/>
        <v>-0.1347566667</v>
      </c>
      <c r="K32" s="27">
        <v>-0.1391749181</v>
      </c>
      <c r="L32" s="27">
        <v>51.47001726</v>
      </c>
      <c r="M32" s="27">
        <v>15.83719826</v>
      </c>
      <c r="N32" s="29">
        <v>11.36698005</v>
      </c>
      <c r="O32" s="29">
        <f t="shared" si="5"/>
        <v>-0.2700791147</v>
      </c>
      <c r="P32" s="27">
        <v>-0.3036915141</v>
      </c>
      <c r="Q32" s="28">
        <v>52.29521289</v>
      </c>
      <c r="R32" s="30">
        <v>5.12931537</v>
      </c>
      <c r="S32" s="29">
        <v>11.02629932</v>
      </c>
      <c r="T32" s="29">
        <f t="shared" si="6"/>
        <v>-0.3866276352</v>
      </c>
      <c r="U32" s="27">
        <v>-0.3955913161</v>
      </c>
      <c r="V32" s="27">
        <v>49.07412562</v>
      </c>
      <c r="W32" s="27">
        <v>10.72492381</v>
      </c>
      <c r="X32" s="29">
        <v>10.75854618</v>
      </c>
      <c r="Y32" s="29">
        <f t="shared" si="7"/>
        <v>-0.2038180118</v>
      </c>
      <c r="Z32" s="27">
        <v>-0.1795835531</v>
      </c>
      <c r="AA32" s="27">
        <v>46.8888735</v>
      </c>
      <c r="AB32" s="27">
        <v>15.97913301</v>
      </c>
      <c r="AC32" s="29">
        <v>10.86053287</v>
      </c>
      <c r="AD32" s="29">
        <f t="shared" si="8"/>
        <v>-0.238265742</v>
      </c>
      <c r="AE32" s="27">
        <v>-0.3497684861</v>
      </c>
      <c r="AF32" s="28">
        <v>48.95271403</v>
      </c>
      <c r="AG32" s="30">
        <v>4.554651657</v>
      </c>
      <c r="AH32" s="29">
        <v>11.01632852</v>
      </c>
      <c r="AI32" s="29">
        <f t="shared" si="9"/>
        <v>-0.1973937059</v>
      </c>
      <c r="AJ32" s="27">
        <v>-0.3482207318</v>
      </c>
      <c r="AK32" s="27">
        <v>52.03215684</v>
      </c>
      <c r="AL32" s="27">
        <v>11.23258699</v>
      </c>
      <c r="AM32" s="29">
        <v>10.72566027</v>
      </c>
      <c r="AN32" s="29">
        <f t="shared" si="10"/>
        <v>-0.1136486855</v>
      </c>
      <c r="AO32" s="27">
        <v>-0.1150985253</v>
      </c>
      <c r="AP32" s="27">
        <v>49.69087079</v>
      </c>
      <c r="AQ32" s="27">
        <v>16.94463642</v>
      </c>
      <c r="AR32" s="29">
        <v>10.77704769</v>
      </c>
      <c r="AS32" s="29">
        <f t="shared" si="11"/>
        <v>-0.1019890273</v>
      </c>
      <c r="AT32" s="27">
        <v>-0.008370801841</v>
      </c>
      <c r="AU32" s="28">
        <v>49.87421585</v>
      </c>
    </row>
    <row r="33" ht="14.25" customHeight="1">
      <c r="A33" s="31">
        <f t="shared" si="1"/>
        <v>224.818272</v>
      </c>
      <c r="B33" s="28">
        <f t="shared" si="2"/>
        <v>0.224818272</v>
      </c>
      <c r="C33" s="27">
        <v>4.537998451</v>
      </c>
      <c r="D33" s="29">
        <v>11.90681654</v>
      </c>
      <c r="E33" s="29">
        <f t="shared" si="3"/>
        <v>-0.3331383244</v>
      </c>
      <c r="F33" s="27">
        <v>-0.2734919309</v>
      </c>
      <c r="G33" s="27">
        <v>54.36427389</v>
      </c>
      <c r="H33" s="27">
        <v>10.18343506</v>
      </c>
      <c r="I33" s="29">
        <v>11.94916083</v>
      </c>
      <c r="J33" s="29">
        <f t="shared" si="4"/>
        <v>-0.1391749181</v>
      </c>
      <c r="K33" s="27">
        <v>-0.1435931695</v>
      </c>
      <c r="L33" s="27">
        <v>52.0337891</v>
      </c>
      <c r="M33" s="27">
        <v>15.84552487</v>
      </c>
      <c r="N33" s="29">
        <v>11.78788256</v>
      </c>
      <c r="O33" s="29">
        <f t="shared" si="5"/>
        <v>-0.2911242405</v>
      </c>
      <c r="P33" s="27">
        <v>-0.3247366399</v>
      </c>
      <c r="Q33" s="28">
        <v>51.75717584</v>
      </c>
      <c r="R33" s="30">
        <v>5.13764218</v>
      </c>
      <c r="S33" s="29">
        <v>11.43659803</v>
      </c>
      <c r="T33" s="29">
        <f t="shared" si="6"/>
        <v>-0.4102987149</v>
      </c>
      <c r="U33" s="27">
        <v>-0.4192623958</v>
      </c>
      <c r="V33" s="27">
        <v>51.05649426</v>
      </c>
      <c r="W33" s="27">
        <v>10.73325062</v>
      </c>
      <c r="X33" s="29">
        <v>11.15623987</v>
      </c>
      <c r="Y33" s="29">
        <f t="shared" si="7"/>
        <v>-0.2038180118</v>
      </c>
      <c r="Z33" s="27">
        <v>-0.1795835531</v>
      </c>
      <c r="AA33" s="27">
        <v>47.4855826</v>
      </c>
      <c r="AB33" s="27">
        <v>15.98745982</v>
      </c>
      <c r="AC33" s="29">
        <v>11.27228564</v>
      </c>
      <c r="AD33" s="29">
        <f t="shared" si="8"/>
        <v>-0.2471206404</v>
      </c>
      <c r="AE33" s="27">
        <v>-0.3586233845</v>
      </c>
      <c r="AF33" s="28">
        <v>49.74971186</v>
      </c>
      <c r="AG33" s="30">
        <v>4.562978259</v>
      </c>
      <c r="AH33" s="29">
        <v>11.45234744</v>
      </c>
      <c r="AI33" s="29">
        <f t="shared" si="9"/>
        <v>-0.2227383633</v>
      </c>
      <c r="AJ33" s="27">
        <v>-0.3735653892</v>
      </c>
      <c r="AK33" s="27">
        <v>49.85579729</v>
      </c>
      <c r="AL33" s="27">
        <v>11.24091359</v>
      </c>
      <c r="AM33" s="29">
        <v>11.10908949</v>
      </c>
      <c r="AN33" s="29">
        <f t="shared" si="10"/>
        <v>-0.1373659574</v>
      </c>
      <c r="AO33" s="27">
        <v>-0.1388157972</v>
      </c>
      <c r="AP33" s="27">
        <v>47.74802553</v>
      </c>
      <c r="AQ33" s="27">
        <v>16.95296302</v>
      </c>
      <c r="AR33" s="29">
        <v>11.17233555</v>
      </c>
      <c r="AS33" s="29">
        <f t="shared" si="11"/>
        <v>-0.1217534205</v>
      </c>
      <c r="AT33" s="27">
        <v>-0.02813519508</v>
      </c>
      <c r="AU33" s="28">
        <v>47.273676</v>
      </c>
    </row>
    <row r="34" ht="14.25" customHeight="1">
      <c r="A34" s="31">
        <f t="shared" si="1"/>
        <v>233.144875</v>
      </c>
      <c r="B34" s="28">
        <f t="shared" si="2"/>
        <v>0.233144875</v>
      </c>
      <c r="C34" s="27">
        <v>4.546325054</v>
      </c>
      <c r="D34" s="29">
        <v>12.36153819</v>
      </c>
      <c r="E34" s="29">
        <f t="shared" si="3"/>
        <v>-0.3587287205</v>
      </c>
      <c r="F34" s="27">
        <v>-0.299082327</v>
      </c>
      <c r="G34" s="27">
        <v>53.01964999</v>
      </c>
      <c r="H34" s="27">
        <v>10.19176166</v>
      </c>
      <c r="I34" s="29">
        <v>12.39540422</v>
      </c>
      <c r="J34" s="29">
        <f t="shared" si="4"/>
        <v>-0.1656844263</v>
      </c>
      <c r="K34" s="27">
        <v>-0.1701026777</v>
      </c>
      <c r="L34" s="27">
        <v>52.86318272</v>
      </c>
      <c r="M34" s="27">
        <v>15.85385147</v>
      </c>
      <c r="N34" s="29">
        <v>12.22632268</v>
      </c>
      <c r="O34" s="29">
        <f t="shared" si="5"/>
        <v>-0.3367220131</v>
      </c>
      <c r="P34" s="27">
        <v>-0.3703344125</v>
      </c>
      <c r="Q34" s="28">
        <v>52.75003771</v>
      </c>
      <c r="R34" s="30">
        <v>5.145968991</v>
      </c>
      <c r="S34" s="29">
        <v>11.87451301</v>
      </c>
      <c r="T34" s="29">
        <f t="shared" si="6"/>
        <v>-0.4458053344</v>
      </c>
      <c r="U34" s="27">
        <v>-0.4547690153</v>
      </c>
      <c r="V34" s="27">
        <v>49.14954345</v>
      </c>
      <c r="W34" s="27">
        <v>10.74157743</v>
      </c>
      <c r="X34" s="29">
        <v>11.54896238</v>
      </c>
      <c r="Y34" s="29">
        <f t="shared" si="7"/>
        <v>-0.228673867</v>
      </c>
      <c r="Z34" s="27">
        <v>-0.2044394083</v>
      </c>
      <c r="AA34" s="27">
        <v>50.53539777</v>
      </c>
      <c r="AB34" s="27">
        <v>15.99578663</v>
      </c>
      <c r="AC34" s="29">
        <v>11.68846586</v>
      </c>
      <c r="AD34" s="29">
        <f t="shared" si="8"/>
        <v>-0.2692578863</v>
      </c>
      <c r="AE34" s="27">
        <v>-0.3807606304</v>
      </c>
      <c r="AF34" s="28">
        <v>49.0212475</v>
      </c>
      <c r="AG34" s="30">
        <v>4.571304862</v>
      </c>
      <c r="AH34" s="29">
        <v>11.84583632</v>
      </c>
      <c r="AI34" s="29">
        <f t="shared" si="9"/>
        <v>-0.232700107</v>
      </c>
      <c r="AJ34" s="27">
        <v>-0.3835271329</v>
      </c>
      <c r="AK34" s="27">
        <v>49.98090583</v>
      </c>
      <c r="AL34" s="27">
        <v>11.2492402</v>
      </c>
      <c r="AM34" s="29">
        <v>11.52018887</v>
      </c>
      <c r="AN34" s="29">
        <f t="shared" si="10"/>
        <v>-0.1452717147</v>
      </c>
      <c r="AO34" s="27">
        <v>-0.1467215545</v>
      </c>
      <c r="AP34" s="27">
        <v>49.39233904</v>
      </c>
      <c r="AQ34" s="27">
        <v>16.96128962</v>
      </c>
      <c r="AR34" s="29">
        <v>11.56367054</v>
      </c>
      <c r="AS34" s="29">
        <f t="shared" si="11"/>
        <v>-0.1336120564</v>
      </c>
      <c r="AT34" s="27">
        <v>-0.03999383102</v>
      </c>
      <c r="AU34" s="28">
        <v>47.97639617</v>
      </c>
    </row>
    <row r="35" ht="14.25" customHeight="1">
      <c r="A35" s="31">
        <f t="shared" si="1"/>
        <v>241.471478</v>
      </c>
      <c r="B35" s="28">
        <f t="shared" si="2"/>
        <v>0.241471478</v>
      </c>
      <c r="C35" s="27">
        <v>4.554651657</v>
      </c>
      <c r="D35" s="29">
        <v>12.78870096</v>
      </c>
      <c r="E35" s="29">
        <f t="shared" si="3"/>
        <v>-0.3764451486</v>
      </c>
      <c r="F35" s="27">
        <v>-0.3167987551</v>
      </c>
      <c r="G35" s="27">
        <v>51.14999237</v>
      </c>
      <c r="H35" s="27">
        <v>10.20008826</v>
      </c>
      <c r="I35" s="29">
        <v>12.82839285</v>
      </c>
      <c r="J35" s="29">
        <f t="shared" si="4"/>
        <v>-0.1833574318</v>
      </c>
      <c r="K35" s="27">
        <v>-0.1877756832</v>
      </c>
      <c r="L35" s="27">
        <v>50.97324187</v>
      </c>
      <c r="M35" s="27">
        <v>15.86217807</v>
      </c>
      <c r="N35" s="29">
        <v>12.66476281</v>
      </c>
      <c r="O35" s="29">
        <f t="shared" si="5"/>
        <v>-0.343737055</v>
      </c>
      <c r="P35" s="27">
        <v>-0.3773494544</v>
      </c>
      <c r="Q35" s="28">
        <v>51.39852016</v>
      </c>
      <c r="R35" s="30">
        <v>5.154295802</v>
      </c>
      <c r="S35" s="29">
        <v>12.25325028</v>
      </c>
      <c r="T35" s="29">
        <f t="shared" si="6"/>
        <v>-0.4655312342</v>
      </c>
      <c r="U35" s="27">
        <v>-0.4744949151</v>
      </c>
      <c r="V35" s="27">
        <v>49.13412649</v>
      </c>
      <c r="W35" s="27">
        <v>10.74990424</v>
      </c>
      <c r="X35" s="29">
        <v>11.99636777</v>
      </c>
      <c r="Y35" s="29">
        <f t="shared" si="7"/>
        <v>-0.2535297221</v>
      </c>
      <c r="Z35" s="27">
        <v>-0.2292952634</v>
      </c>
      <c r="AA35" s="27">
        <v>51.37390117</v>
      </c>
      <c r="AB35" s="27">
        <v>16.00411344</v>
      </c>
      <c r="AC35" s="29">
        <v>12.08693629</v>
      </c>
      <c r="AD35" s="29">
        <f t="shared" si="8"/>
        <v>-0.3002500307</v>
      </c>
      <c r="AE35" s="27">
        <v>-0.4117527748</v>
      </c>
      <c r="AF35" s="28">
        <v>49.78592626</v>
      </c>
      <c r="AG35" s="30">
        <v>4.579631465</v>
      </c>
      <c r="AH35" s="29">
        <v>12.28415304</v>
      </c>
      <c r="AI35" s="29">
        <f t="shared" si="9"/>
        <v>-0.2526235944</v>
      </c>
      <c r="AJ35" s="27">
        <v>-0.4034506203</v>
      </c>
      <c r="AK35" s="27">
        <v>51.46587987</v>
      </c>
      <c r="AL35" s="27">
        <v>11.2575668</v>
      </c>
      <c r="AM35" s="29">
        <v>11.93128825</v>
      </c>
      <c r="AN35" s="29">
        <f t="shared" si="10"/>
        <v>-0.1610832293</v>
      </c>
      <c r="AO35" s="27">
        <v>-0.1625330691</v>
      </c>
      <c r="AP35" s="27">
        <v>49.45389851</v>
      </c>
      <c r="AQ35" s="27">
        <v>16.96961623</v>
      </c>
      <c r="AR35" s="29">
        <v>11.97081704</v>
      </c>
      <c r="AS35" s="29">
        <f t="shared" si="11"/>
        <v>-0.149423571</v>
      </c>
      <c r="AT35" s="27">
        <v>-0.05580534561</v>
      </c>
      <c r="AU35" s="28">
        <v>48.91780948</v>
      </c>
    </row>
    <row r="36" ht="14.25" customHeight="1">
      <c r="A36" s="31">
        <f t="shared" si="1"/>
        <v>249.79808</v>
      </c>
      <c r="B36" s="28">
        <f t="shared" si="2"/>
        <v>0.24979808</v>
      </c>
      <c r="C36" s="27">
        <v>4.562978259</v>
      </c>
      <c r="D36" s="29">
        <v>13.21192674</v>
      </c>
      <c r="E36" s="29">
        <f t="shared" si="3"/>
        <v>-0.4079410208</v>
      </c>
      <c r="F36" s="27">
        <v>-0.3482946273</v>
      </c>
      <c r="G36" s="27">
        <v>51.85145229</v>
      </c>
      <c r="H36" s="27">
        <v>10.20841486</v>
      </c>
      <c r="I36" s="29">
        <v>13.24370848</v>
      </c>
      <c r="J36" s="29">
        <f t="shared" si="4"/>
        <v>-0.1966121859</v>
      </c>
      <c r="K36" s="27">
        <v>-0.2010304373</v>
      </c>
      <c r="L36" s="27">
        <v>50.70810957</v>
      </c>
      <c r="M36" s="27">
        <v>15.87050468</v>
      </c>
      <c r="N36" s="29">
        <v>13.0821578</v>
      </c>
      <c r="O36" s="29">
        <f t="shared" si="5"/>
        <v>-0.350752097</v>
      </c>
      <c r="P36" s="27">
        <v>-0.3843644964</v>
      </c>
      <c r="Q36" s="28">
        <v>51.63704164</v>
      </c>
      <c r="R36" s="30">
        <v>5.162622612</v>
      </c>
      <c r="S36" s="29">
        <v>12.69116526</v>
      </c>
      <c r="T36" s="29">
        <f t="shared" si="6"/>
        <v>-0.4970926738</v>
      </c>
      <c r="U36" s="27">
        <v>-0.5060563547</v>
      </c>
      <c r="V36" s="27">
        <v>49.87495353</v>
      </c>
      <c r="W36" s="27">
        <v>10.75823105</v>
      </c>
      <c r="X36" s="29">
        <v>12.40400379</v>
      </c>
      <c r="Y36" s="29">
        <f t="shared" si="7"/>
        <v>-0.2585008931</v>
      </c>
      <c r="Z36" s="27">
        <v>-0.2342664344</v>
      </c>
      <c r="AA36" s="27">
        <v>48.09249045</v>
      </c>
      <c r="AB36" s="27">
        <v>16.01244026</v>
      </c>
      <c r="AC36" s="29">
        <v>12.51639886</v>
      </c>
      <c r="AD36" s="29">
        <f t="shared" si="8"/>
        <v>-0.3135323782</v>
      </c>
      <c r="AE36" s="27">
        <v>-0.4250351223</v>
      </c>
      <c r="AF36" s="28">
        <v>49.21837793</v>
      </c>
      <c r="AG36" s="30">
        <v>4.587958067</v>
      </c>
      <c r="AH36" s="29">
        <v>12.70254628</v>
      </c>
      <c r="AI36" s="29">
        <f t="shared" si="9"/>
        <v>-0.2576044663</v>
      </c>
      <c r="AJ36" s="27">
        <v>-0.4084314922</v>
      </c>
      <c r="AK36" s="27">
        <v>49.39488174</v>
      </c>
      <c r="AL36" s="27">
        <v>11.2658934</v>
      </c>
      <c r="AM36" s="29">
        <v>12.34238763</v>
      </c>
      <c r="AN36" s="29">
        <f t="shared" si="10"/>
        <v>-0.1927062585</v>
      </c>
      <c r="AO36" s="27">
        <v>-0.1941560983</v>
      </c>
      <c r="AP36" s="27">
        <v>48.45956376</v>
      </c>
      <c r="AQ36" s="27">
        <v>16.97794283</v>
      </c>
      <c r="AR36" s="29">
        <v>12.37796354</v>
      </c>
      <c r="AS36" s="29">
        <f t="shared" si="11"/>
        <v>-0.1573293283</v>
      </c>
      <c r="AT36" s="27">
        <v>-0.0637111029</v>
      </c>
      <c r="AU36" s="28">
        <v>49.14876923</v>
      </c>
    </row>
    <row r="37" ht="14.25" customHeight="1">
      <c r="A37" s="31">
        <f t="shared" si="1"/>
        <v>258.124683</v>
      </c>
      <c r="B37" s="28">
        <f t="shared" si="2"/>
        <v>0.258124683</v>
      </c>
      <c r="C37" s="27">
        <v>4.571304862</v>
      </c>
      <c r="D37" s="29">
        <v>13.65090046</v>
      </c>
      <c r="E37" s="29">
        <f t="shared" si="3"/>
        <v>-0.4236889569</v>
      </c>
      <c r="F37" s="27">
        <v>-0.3640425634</v>
      </c>
      <c r="G37" s="27">
        <v>51.11392179</v>
      </c>
      <c r="H37" s="27">
        <v>10.21674147</v>
      </c>
      <c r="I37" s="29">
        <v>13.67227886</v>
      </c>
      <c r="J37" s="29">
        <f t="shared" si="4"/>
        <v>-0.2142851914</v>
      </c>
      <c r="K37" s="27">
        <v>-0.2187034428</v>
      </c>
      <c r="L37" s="27">
        <v>50.95666835</v>
      </c>
      <c r="M37" s="27">
        <v>15.87883128</v>
      </c>
      <c r="N37" s="29">
        <v>13.52410544</v>
      </c>
      <c r="O37" s="29">
        <f t="shared" si="5"/>
        <v>-0.3753047438</v>
      </c>
      <c r="P37" s="27">
        <v>-0.4089171432</v>
      </c>
      <c r="Q37" s="28">
        <v>51.29181824</v>
      </c>
      <c r="R37" s="30">
        <v>5.170949423</v>
      </c>
      <c r="S37" s="29">
        <v>13.08173807</v>
      </c>
      <c r="T37" s="29">
        <f t="shared" si="6"/>
        <v>-0.5247089335</v>
      </c>
      <c r="U37" s="27">
        <v>-0.5336726144</v>
      </c>
      <c r="V37" s="27">
        <v>48.44049839</v>
      </c>
      <c r="W37" s="27">
        <v>10.76655786</v>
      </c>
      <c r="X37" s="29">
        <v>12.7967263</v>
      </c>
      <c r="Y37" s="29">
        <f t="shared" si="7"/>
        <v>-0.2833567482</v>
      </c>
      <c r="Z37" s="27">
        <v>-0.2591222895</v>
      </c>
      <c r="AA37" s="27">
        <v>47.83612414</v>
      </c>
      <c r="AB37" s="27">
        <v>16.02076707</v>
      </c>
      <c r="AC37" s="29">
        <v>12.90601439</v>
      </c>
      <c r="AD37" s="29">
        <f t="shared" si="8"/>
        <v>-0.331242175</v>
      </c>
      <c r="AE37" s="27">
        <v>-0.4427449191</v>
      </c>
      <c r="AF37" s="28">
        <v>47.92769921</v>
      </c>
      <c r="AG37" s="30">
        <v>4.59628467</v>
      </c>
      <c r="AH37" s="29">
        <v>13.1059969</v>
      </c>
      <c r="AI37" s="29">
        <f t="shared" si="9"/>
        <v>-0.2874896974</v>
      </c>
      <c r="AJ37" s="27">
        <v>-0.4383167233</v>
      </c>
      <c r="AK37" s="27">
        <v>47.69117392</v>
      </c>
      <c r="AL37" s="27">
        <v>11.27422001</v>
      </c>
      <c r="AM37" s="29">
        <v>12.7376755</v>
      </c>
      <c r="AN37" s="29">
        <f t="shared" si="10"/>
        <v>-0.1927062585</v>
      </c>
      <c r="AO37" s="27">
        <v>-0.1941560983</v>
      </c>
      <c r="AP37" s="27">
        <v>50.09795536</v>
      </c>
      <c r="AQ37" s="27">
        <v>16.98626943</v>
      </c>
      <c r="AR37" s="29">
        <v>12.78906292</v>
      </c>
      <c r="AS37" s="29">
        <f t="shared" si="11"/>
        <v>-0.1691879643</v>
      </c>
      <c r="AT37" s="27">
        <v>-0.07556973884</v>
      </c>
      <c r="AU37" s="28">
        <v>49.17111805</v>
      </c>
    </row>
    <row r="38" ht="14.25" customHeight="1">
      <c r="A38" s="31">
        <f t="shared" si="1"/>
        <v>266.451286</v>
      </c>
      <c r="B38" s="28">
        <f t="shared" si="2"/>
        <v>0.266451286</v>
      </c>
      <c r="C38" s="27">
        <v>4.579631465</v>
      </c>
      <c r="D38" s="29">
        <v>14.06231529</v>
      </c>
      <c r="E38" s="29">
        <f t="shared" si="3"/>
        <v>-0.445342369</v>
      </c>
      <c r="F38" s="27">
        <v>-0.3856959755</v>
      </c>
      <c r="G38" s="27">
        <v>49.50517662</v>
      </c>
      <c r="H38" s="27">
        <v>10.22506807</v>
      </c>
      <c r="I38" s="29">
        <v>14.09201274</v>
      </c>
      <c r="J38" s="29">
        <f t="shared" si="4"/>
        <v>-0.2187034427</v>
      </c>
      <c r="K38" s="27">
        <v>-0.2231216941</v>
      </c>
      <c r="L38" s="27">
        <v>49.11735596</v>
      </c>
      <c r="M38" s="27">
        <v>15.88715788</v>
      </c>
      <c r="N38" s="29">
        <v>13.9344854</v>
      </c>
      <c r="O38" s="29">
        <f t="shared" si="5"/>
        <v>-0.4068724325</v>
      </c>
      <c r="P38" s="27">
        <v>-0.4404848319</v>
      </c>
      <c r="Q38" s="28">
        <v>50.4129197</v>
      </c>
      <c r="R38" s="30">
        <v>5.179276234</v>
      </c>
      <c r="S38" s="29">
        <v>13.49598197</v>
      </c>
      <c r="T38" s="29">
        <f t="shared" si="6"/>
        <v>-0.5523251931</v>
      </c>
      <c r="U38" s="27">
        <v>-0.561288874</v>
      </c>
      <c r="V38" s="27">
        <v>50.11125057</v>
      </c>
      <c r="W38" s="27">
        <v>10.77488467</v>
      </c>
      <c r="X38" s="29">
        <v>13.19939116</v>
      </c>
      <c r="Y38" s="29">
        <f t="shared" si="7"/>
        <v>-0.3032414323</v>
      </c>
      <c r="Z38" s="27">
        <v>-0.2790069736</v>
      </c>
      <c r="AA38" s="27">
        <v>49.28569785</v>
      </c>
      <c r="AB38" s="27">
        <v>16.02909388</v>
      </c>
      <c r="AC38" s="29">
        <v>13.31333972</v>
      </c>
      <c r="AD38" s="29">
        <f t="shared" si="8"/>
        <v>-0.3578068701</v>
      </c>
      <c r="AE38" s="27">
        <v>-0.4693096142</v>
      </c>
      <c r="AF38" s="28">
        <v>48.20854377</v>
      </c>
      <c r="AG38" s="30">
        <v>4.604611273</v>
      </c>
      <c r="AH38" s="29">
        <v>13.4945049</v>
      </c>
      <c r="AI38" s="29">
        <f t="shared" si="9"/>
        <v>-0.3173749285</v>
      </c>
      <c r="AJ38" s="27">
        <v>-0.4682019544</v>
      </c>
      <c r="AK38" s="27">
        <v>49.77914311</v>
      </c>
      <c r="AL38" s="27">
        <v>11.28254661</v>
      </c>
      <c r="AM38" s="29">
        <v>13.17644503</v>
      </c>
      <c r="AN38" s="29">
        <f t="shared" si="10"/>
        <v>-0.2124706517</v>
      </c>
      <c r="AO38" s="27">
        <v>-0.2139204915</v>
      </c>
      <c r="AP38" s="27">
        <v>49.67782983</v>
      </c>
      <c r="AQ38" s="27">
        <v>16.99459603</v>
      </c>
      <c r="AR38" s="29">
        <v>13.19620942</v>
      </c>
      <c r="AS38" s="29">
        <f t="shared" si="11"/>
        <v>-0.1889523575</v>
      </c>
      <c r="AT38" s="27">
        <v>-0.09533413208</v>
      </c>
      <c r="AU38" s="28">
        <v>48.24340871</v>
      </c>
    </row>
    <row r="39" ht="14.25" customHeight="1">
      <c r="A39" s="31">
        <f t="shared" si="1"/>
        <v>274.777888</v>
      </c>
      <c r="B39" s="28">
        <f t="shared" si="2"/>
        <v>0.274777888</v>
      </c>
      <c r="C39" s="27">
        <v>4.587958067</v>
      </c>
      <c r="D39" s="29">
        <v>14.47373012</v>
      </c>
      <c r="E39" s="29">
        <f t="shared" si="3"/>
        <v>-0.4748697491</v>
      </c>
      <c r="F39" s="27">
        <v>-0.4152233556</v>
      </c>
      <c r="G39" s="27">
        <v>40.43405611</v>
      </c>
      <c r="H39" s="27">
        <v>10.23339467</v>
      </c>
      <c r="I39" s="29">
        <v>14.48965537</v>
      </c>
      <c r="J39" s="29">
        <f t="shared" si="4"/>
        <v>-0.245212951</v>
      </c>
      <c r="K39" s="27">
        <v>-0.2496312024</v>
      </c>
      <c r="L39" s="27">
        <v>35.95798452</v>
      </c>
      <c r="M39" s="27">
        <v>15.89548448</v>
      </c>
      <c r="N39" s="29">
        <v>14.36240296</v>
      </c>
      <c r="O39" s="29">
        <f t="shared" si="5"/>
        <v>-0.4209025164</v>
      </c>
      <c r="P39" s="27">
        <v>-0.4545149158</v>
      </c>
      <c r="Q39" s="28">
        <v>50.58465938</v>
      </c>
      <c r="R39" s="30">
        <v>5.187603044</v>
      </c>
      <c r="S39" s="29">
        <v>13.91417104</v>
      </c>
      <c r="T39" s="29">
        <f t="shared" si="6"/>
        <v>-0.5838866327</v>
      </c>
      <c r="U39" s="27">
        <v>-0.5928503136</v>
      </c>
      <c r="V39" s="27">
        <v>48.89769832</v>
      </c>
      <c r="W39" s="27">
        <v>10.78321148</v>
      </c>
      <c r="X39" s="29">
        <v>13.61696952</v>
      </c>
      <c r="Y39" s="29">
        <f t="shared" si="7"/>
        <v>-0.3131837743</v>
      </c>
      <c r="Z39" s="27">
        <v>-0.2889493156</v>
      </c>
      <c r="AA39" s="27">
        <v>48.99921392</v>
      </c>
      <c r="AB39" s="27">
        <v>16.03742069</v>
      </c>
      <c r="AC39" s="29">
        <v>13.7073827</v>
      </c>
      <c r="AD39" s="29">
        <f t="shared" si="8"/>
        <v>-0.3799441161</v>
      </c>
      <c r="AE39" s="27">
        <v>-0.4914468602</v>
      </c>
      <c r="AF39" s="28">
        <v>47.63555589</v>
      </c>
      <c r="AG39" s="30">
        <v>4.612937875</v>
      </c>
      <c r="AH39" s="29">
        <v>13.93282162</v>
      </c>
      <c r="AI39" s="29">
        <f t="shared" si="9"/>
        <v>-0.3472601597</v>
      </c>
      <c r="AJ39" s="27">
        <v>-0.4980871856</v>
      </c>
      <c r="AK39" s="27">
        <v>50.31982378</v>
      </c>
      <c r="AL39" s="27">
        <v>11.29087321</v>
      </c>
      <c r="AM39" s="29">
        <v>13.56382713</v>
      </c>
      <c r="AN39" s="29">
        <f t="shared" si="10"/>
        <v>-0.2361879236</v>
      </c>
      <c r="AO39" s="27">
        <v>-0.2376377634</v>
      </c>
      <c r="AP39" s="27">
        <v>48.2323127</v>
      </c>
      <c r="AQ39" s="27">
        <v>17.00292264</v>
      </c>
      <c r="AR39" s="29">
        <v>13.59149728</v>
      </c>
      <c r="AS39" s="29">
        <f t="shared" si="11"/>
        <v>-0.2087167507</v>
      </c>
      <c r="AT39" s="27">
        <v>-0.1150985253</v>
      </c>
      <c r="AU39" s="28">
        <v>49.42882798</v>
      </c>
    </row>
    <row r="40" ht="14.25" customHeight="1">
      <c r="A40" s="31">
        <f t="shared" si="1"/>
        <v>283.104491</v>
      </c>
      <c r="B40" s="28">
        <f t="shared" si="2"/>
        <v>0.283104491</v>
      </c>
      <c r="C40" s="34">
        <v>4.59628467</v>
      </c>
      <c r="D40" s="35">
        <v>14.73357107</v>
      </c>
      <c r="E40" s="35">
        <f t="shared" si="3"/>
        <v>-0.4984916533</v>
      </c>
      <c r="F40" s="34">
        <v>-0.4388452598</v>
      </c>
      <c r="G40" s="34"/>
      <c r="H40" s="34">
        <v>10.24172128</v>
      </c>
      <c r="I40" s="35">
        <v>14.68847668</v>
      </c>
      <c r="J40" s="35">
        <f t="shared" si="4"/>
        <v>-0.2717224592</v>
      </c>
      <c r="K40" s="34">
        <v>-0.2761407106</v>
      </c>
      <c r="L40" s="34"/>
      <c r="M40" s="34">
        <v>15.90381109</v>
      </c>
      <c r="N40" s="35">
        <v>14.77629043</v>
      </c>
      <c r="O40" s="35">
        <f t="shared" si="5"/>
        <v>-0.4384401212</v>
      </c>
      <c r="P40" s="34">
        <v>-0.4720525206</v>
      </c>
      <c r="Q40" s="36"/>
      <c r="R40" s="30">
        <v>5.195929855</v>
      </c>
      <c r="S40" s="29">
        <v>14.30868904</v>
      </c>
      <c r="T40" s="29">
        <f t="shared" si="6"/>
        <v>-0.6036125325</v>
      </c>
      <c r="U40" s="27">
        <v>-0.6125762134</v>
      </c>
      <c r="V40" s="27">
        <v>46.97778085</v>
      </c>
      <c r="W40" s="27">
        <v>10.7915383</v>
      </c>
      <c r="X40" s="29">
        <v>14.0146632</v>
      </c>
      <c r="Y40" s="29">
        <f t="shared" si="7"/>
        <v>-0.3380396294</v>
      </c>
      <c r="Z40" s="27">
        <v>-0.3138051707</v>
      </c>
      <c r="AA40" s="27">
        <v>46.96008201</v>
      </c>
      <c r="AB40" s="27">
        <v>16.0457475</v>
      </c>
      <c r="AC40" s="29">
        <v>14.10585312</v>
      </c>
      <c r="AD40" s="29">
        <f t="shared" si="8"/>
        <v>-0.3932264637</v>
      </c>
      <c r="AE40" s="27">
        <v>-0.5047292078</v>
      </c>
      <c r="AF40" s="28">
        <v>48.19314719</v>
      </c>
      <c r="AG40" s="30">
        <v>4.621264478</v>
      </c>
      <c r="AH40" s="29">
        <v>14.33129137</v>
      </c>
      <c r="AI40" s="29">
        <f t="shared" si="9"/>
        <v>-0.3622027752</v>
      </c>
      <c r="AJ40" s="27">
        <v>-0.5130298011</v>
      </c>
      <c r="AK40" s="27">
        <v>48.49842139</v>
      </c>
      <c r="AL40" s="27">
        <v>11.29919981</v>
      </c>
      <c r="AM40" s="29">
        <v>13.97887939</v>
      </c>
      <c r="AN40" s="29">
        <f t="shared" si="10"/>
        <v>-0.2480465595</v>
      </c>
      <c r="AO40" s="27">
        <v>-0.2494963993</v>
      </c>
      <c r="AP40" s="27">
        <v>48.74300458</v>
      </c>
      <c r="AQ40" s="27">
        <v>17.01124924</v>
      </c>
      <c r="AR40" s="29">
        <v>14.01840818</v>
      </c>
      <c r="AS40" s="29">
        <f t="shared" si="11"/>
        <v>-0.228481144</v>
      </c>
      <c r="AT40" s="27">
        <v>-0.1348629186</v>
      </c>
      <c r="AU40" s="28">
        <v>48.19959381</v>
      </c>
    </row>
    <row r="41" ht="14.25" customHeight="1">
      <c r="A41" s="31">
        <f t="shared" si="1"/>
        <v>291.438373</v>
      </c>
      <c r="B41" s="27">
        <v>0.2914383730000001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30">
        <v>5.204256666</v>
      </c>
      <c r="S41" s="29">
        <v>14.69531667</v>
      </c>
      <c r="T41" s="29">
        <f t="shared" si="6"/>
        <v>-0.6272836122</v>
      </c>
      <c r="U41" s="27">
        <v>-0.6362472931</v>
      </c>
      <c r="V41" s="27">
        <v>31.6573488</v>
      </c>
      <c r="W41" s="27">
        <v>10.79986511</v>
      </c>
      <c r="X41" s="29">
        <v>14.39744337</v>
      </c>
      <c r="Y41" s="29">
        <f t="shared" si="7"/>
        <v>-0.3628954845</v>
      </c>
      <c r="Z41" s="27">
        <v>-0.3386610258</v>
      </c>
      <c r="AA41" s="27">
        <v>40.05406347</v>
      </c>
      <c r="AB41" s="27">
        <v>16.05407431</v>
      </c>
      <c r="AC41" s="29">
        <v>14.508751</v>
      </c>
      <c r="AD41" s="29">
        <f t="shared" si="8"/>
        <v>-0.424218608</v>
      </c>
      <c r="AE41" s="27">
        <v>-0.5357213521</v>
      </c>
      <c r="AF41" s="28">
        <v>34.62653481</v>
      </c>
      <c r="AG41" s="30">
        <v>4.629591081</v>
      </c>
      <c r="AH41" s="29">
        <v>14.73972287</v>
      </c>
      <c r="AI41" s="29">
        <f t="shared" si="9"/>
        <v>-0.3821262627</v>
      </c>
      <c r="AJ41" s="27">
        <v>-0.5329532886</v>
      </c>
      <c r="AK41" s="27">
        <v>33.84521859</v>
      </c>
      <c r="AL41" s="27">
        <v>11.30752642</v>
      </c>
      <c r="AM41" s="29">
        <v>14.37416726</v>
      </c>
      <c r="AN41" s="29">
        <f t="shared" si="10"/>
        <v>-0.2836224673</v>
      </c>
      <c r="AO41" s="27">
        <v>-0.2850723071</v>
      </c>
      <c r="AP41" s="27">
        <v>45.69496537</v>
      </c>
      <c r="AQ41" s="27">
        <v>17.01957584</v>
      </c>
      <c r="AR41" s="29">
        <v>14.39393165</v>
      </c>
      <c r="AS41" s="29">
        <f t="shared" si="11"/>
        <v>-0.228481144</v>
      </c>
      <c r="AT41" s="27">
        <v>-0.1348629186</v>
      </c>
      <c r="AU41" s="28">
        <v>47.03650411</v>
      </c>
    </row>
    <row r="42" ht="14.25" customHeight="1">
      <c r="A42" s="31">
        <f t="shared" si="1"/>
        <v>299.765184</v>
      </c>
      <c r="B42" s="27">
        <v>0.29976518399999996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30">
        <v>5.212583476</v>
      </c>
      <c r="S42" s="29">
        <v>14.83339797</v>
      </c>
      <c r="T42" s="29">
        <f t="shared" si="6"/>
        <v>-0.6548998718</v>
      </c>
      <c r="U42" s="27">
        <v>-0.6638635527</v>
      </c>
      <c r="V42" s="27"/>
      <c r="W42" s="27">
        <v>10.80819192</v>
      </c>
      <c r="X42" s="29">
        <v>14.68080012</v>
      </c>
      <c r="Y42" s="29">
        <f t="shared" si="7"/>
        <v>-0.3728378266</v>
      </c>
      <c r="Z42" s="27">
        <v>-0.3486033679</v>
      </c>
      <c r="AA42" s="27">
        <v>17.81045514</v>
      </c>
      <c r="AB42" s="27">
        <v>16.06240112</v>
      </c>
      <c r="AC42" s="29">
        <v>14.68142152</v>
      </c>
      <c r="AD42" s="29">
        <f t="shared" si="8"/>
        <v>-0.4286460572</v>
      </c>
      <c r="AE42" s="27">
        <v>-0.5401488013</v>
      </c>
      <c r="AF42" s="28"/>
      <c r="AG42" s="30">
        <v>4.637917683</v>
      </c>
      <c r="AH42" s="29">
        <v>14.89412989</v>
      </c>
      <c r="AI42" s="29">
        <f t="shared" si="9"/>
        <v>-0.3920880064</v>
      </c>
      <c r="AJ42" s="27">
        <v>-0.5429150323</v>
      </c>
      <c r="AK42" s="27"/>
      <c r="AL42" s="27">
        <v>11.31585302</v>
      </c>
      <c r="AM42" s="29">
        <v>14.73783209</v>
      </c>
      <c r="AN42" s="29">
        <f t="shared" si="10"/>
        <v>-0.3033868606</v>
      </c>
      <c r="AO42" s="27">
        <v>-0.3048367004</v>
      </c>
      <c r="AP42" s="27">
        <v>26.47651034</v>
      </c>
      <c r="AQ42" s="27">
        <v>17.02790245</v>
      </c>
      <c r="AR42" s="29">
        <v>14.80107815</v>
      </c>
      <c r="AS42" s="29">
        <f t="shared" si="11"/>
        <v>-0.2601041731</v>
      </c>
      <c r="AT42" s="27">
        <v>-0.1664859477</v>
      </c>
      <c r="AU42" s="28"/>
    </row>
    <row r="43" ht="14.25" customHeight="1">
      <c r="A43" s="31">
        <f t="shared" si="1"/>
        <v>308.091995</v>
      </c>
      <c r="B43" s="27">
        <v>0.30809199499999984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8"/>
      <c r="R43" s="37"/>
      <c r="S43" s="34"/>
      <c r="T43" s="34"/>
      <c r="U43" s="34"/>
      <c r="V43" s="34"/>
      <c r="W43" s="34">
        <v>10.81651873</v>
      </c>
      <c r="X43" s="35">
        <v>14.68577129</v>
      </c>
      <c r="Y43" s="35">
        <f t="shared" si="7"/>
        <v>-0.4324918788</v>
      </c>
      <c r="Z43" s="34">
        <v>-0.4082574201</v>
      </c>
      <c r="AA43" s="34"/>
      <c r="AB43" s="34"/>
      <c r="AC43" s="34"/>
      <c r="AD43" s="34"/>
      <c r="AE43" s="34"/>
      <c r="AF43" s="36"/>
      <c r="AG43" s="37"/>
      <c r="AH43" s="34"/>
      <c r="AI43" s="34"/>
      <c r="AJ43" s="34"/>
      <c r="AK43" s="34"/>
      <c r="AL43" s="34">
        <v>11.32417962</v>
      </c>
      <c r="AM43" s="35">
        <v>14.81293679</v>
      </c>
      <c r="AN43" s="35">
        <f t="shared" si="10"/>
        <v>-0.3271041325</v>
      </c>
      <c r="AO43" s="34">
        <v>-0.3285539723</v>
      </c>
      <c r="AP43" s="34"/>
      <c r="AQ43" s="34"/>
      <c r="AR43" s="34"/>
      <c r="AS43" s="34"/>
      <c r="AT43" s="34"/>
      <c r="AU43" s="36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2">
    <mergeCell ref="W4:AA4"/>
    <mergeCell ref="AG4:AK4"/>
    <mergeCell ref="AB4:AF4"/>
    <mergeCell ref="AL4:AP4"/>
    <mergeCell ref="AQ4:AU4"/>
    <mergeCell ref="R4:V4"/>
    <mergeCell ref="C4:G4"/>
    <mergeCell ref="H4:L4"/>
    <mergeCell ref="M4:Q4"/>
    <mergeCell ref="C3:Q3"/>
    <mergeCell ref="R3:AF3"/>
    <mergeCell ref="AG3:AU3"/>
  </mergeCells>
  <printOptions/>
  <pageMargins bottom="0.75" footer="0.0" header="0.0" left="0.7" right="0.7" top="0.75"/>
  <pageSetup orientation="portrait"/>
  <drawing r:id="rId1"/>
</worksheet>
</file>