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theme/themeOverride1.xml" ContentType="application/vnd.openxmlformats-officedocument.themeOverride+xml"/>
  <Override PartName="/xl/charts/chart2.xml" ContentType="application/vnd.openxmlformats-officedocument.drawingml.chart+xml"/>
  <Override PartName="/xl/charts/chart1.xml" ContentType="application/vnd.openxmlformats-officedocument.drawingml.chart+xml"/>
  <Override PartName="/xl/drawings/drawing4.xml" ContentType="application/vnd.openxmlformats-officedocument.drawing+xml"/>
  <Override PartName="/xl/worksheets/sheet3.xml" ContentType="application/vnd.openxmlformats-officedocument.spreadsheetml.worksheet+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16.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15.xml" ContentType="application/vnd.ms-excel.controlproperties+xml"/>
  <Override PartName="/xl/ctrlProps/ctrlProp14.xml" ContentType="application/vnd.ms-excel.controlproperties+xml"/>
  <Override PartName="/xl/ctrlProps/ctrlProp13.xml" ContentType="application/vnd.ms-excel.controlproperties+xml"/>
  <Override PartName="/xl/ctrlProps/ctrlProp12.xml" ContentType="application/vnd.ms-excel.controlproperties+xml"/>
  <Override PartName="/xl/ctrlProps/ctrlProp1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trlProps/ctrlProp10.xml" ContentType="application/vnd.ms-excel.controlproperties+xml"/>
  <Override PartName="/xl/ctrlProps/ctrlProp9.xml" ContentType="application/vnd.ms-excel.controlproperties+xml"/>
  <Override PartName="/xl/ctrlProps/ctrlProp8.xml" ContentType="application/vnd.ms-excel.controlproperties+xml"/>
  <Override PartName="/xl/ctrlProps/ctrlProp7.xml" ContentType="application/vnd.ms-excel.controlproperties+xml"/>
  <Override PartName="/xl/ctrlProps/ctrlProp6.xml" ContentType="application/vnd.ms-excel.controlproperties+xml"/>
  <Override PartName="/xl/ctrlProps/ctrlProp5.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xl/ctrlProps/ctrlProp30.xml" ContentType="application/vnd.ms-excel.control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defaultThemeVersion="124226"/>
  <mc:AlternateContent xmlns:mc="http://schemas.openxmlformats.org/markup-compatibility/2006">
    <mc:Choice Requires="x15">
      <x15ac:absPath xmlns:x15ac="http://schemas.microsoft.com/office/spreadsheetml/2010/11/ac" url="https://pcissc.sharepoint.com/sites/dssteam/Shared Documents/PCI DSS/PCI DSS v4-0/Supporting Documents/Prioritized Approach/"/>
    </mc:Choice>
  </mc:AlternateContent>
  <xr:revisionPtr revIDLastSave="0" documentId="8_{D6B0FCE4-26D5-3A44-86E6-84D9CC86F812}" xr6:coauthVersionLast="47" xr6:coauthVersionMax="47" xr10:uidLastSave="{00000000-0000-0000-0000-000000000000}"/>
  <bookViews>
    <workbookView xWindow="5460" yWindow="860" windowWidth="23260" windowHeight="12580" xr2:uid="{00000000-000D-0000-FFFF-FFFF00000000}"/>
  </bookViews>
  <sheets>
    <sheet name="Release Notes &amp; Instructions" sheetId="1" r:id="rId1"/>
    <sheet name="Change Summary" sheetId="10" r:id="rId2"/>
    <sheet name="Prioritized Approach Summary" sheetId="3" r:id="rId3"/>
    <sheet name="Prioritized Approach Milestones" sheetId="2" r:id="rId4"/>
    <sheet name="Calcs" sheetId="7" state="hidden" r:id="rId5"/>
    <sheet name="Data Validation" sheetId="8" state="hidden" r:id="rId6"/>
    <sheet name="Sheet1" sheetId="4" state="hidden" r:id="rId7"/>
    <sheet name="Sheet2" sheetId="5" state="hidden" r:id="rId8"/>
    <sheet name="Sheet3" sheetId="6" state="hidden" r:id="rId9"/>
  </sheets>
  <definedNames>
    <definedName name="_xlnm._FilterDatabase" localSheetId="4" hidden="1">Calcs!$A$1:$AG$279</definedName>
    <definedName name="_xlnm._FilterDatabase" localSheetId="3" hidden="1">'Prioritized Approach Milestones'!$A$2:$G$341</definedName>
    <definedName name="_xlnm.Print_Area" localSheetId="3">'Prioritized Approach Milestones'!$A$1:$G$270</definedName>
    <definedName name="Z_05CFFA2E_9E21_4401_92B8_311FFAFA2791_.wvu.Cols" localSheetId="3" hidden="1">Calcs!$A:$P</definedName>
    <definedName name="Z_05CFFA2E_9E21_4401_92B8_311FFAFA2791_.wvu.FilterData" localSheetId="3" hidden="1">'Prioritized Approach Milestones'!$A$1:$G$277</definedName>
    <definedName name="Z_05CFFA2E_9E21_4401_92B8_311FFAFA2791_.wvu.PrintArea" localSheetId="3" hidden="1">'Prioritized Approach Milestones'!$A$1:$G$270</definedName>
    <definedName name="Z_05CFFA2E_9E21_4401_92B8_311FFAFA2791_.wvu.Rows" localSheetId="2" hidden="1">'Prioritized Approach Summary'!#REF!</definedName>
    <definedName name="Z_31C4550C_6E26_4878_8D23_FB37881679D8_.wvu.Cols" localSheetId="3" hidden="1">Calcs!$A:$P</definedName>
    <definedName name="Z_31C4550C_6E26_4878_8D23_FB37881679D8_.wvu.FilterData" localSheetId="3" hidden="1">'Prioritized Approach Milestones'!$B$1:$E$1</definedName>
    <definedName name="Z_31C4550C_6E26_4878_8D23_FB37881679D8_.wvu.PrintArea" localSheetId="3" hidden="1">'Prioritized Approach Milestones'!$A$1:$G$270</definedName>
    <definedName name="Z_31C4550C_6E26_4878_8D23_FB37881679D8_.wvu.Rows" localSheetId="2" hidden="1">'Prioritized Approach Summary'!#REF!</definedName>
    <definedName name="Z_42AF8D0F_132E_4BC7_8682_EF8B74E55C81_.wvu.Cols" localSheetId="3" hidden="1">Calcs!$A:$P</definedName>
    <definedName name="Z_42AF8D0F_132E_4BC7_8682_EF8B74E55C81_.wvu.FilterData" localSheetId="3" hidden="1">'Prioritized Approach Milestones'!$B$1:$E$1</definedName>
    <definedName name="Z_42AF8D0F_132E_4BC7_8682_EF8B74E55C81_.wvu.PrintArea" localSheetId="3" hidden="1">'Prioritized Approach Milestones'!$A$1:$G$270</definedName>
    <definedName name="Z_42AF8D0F_132E_4BC7_8682_EF8B74E55C81_.wvu.Rows" localSheetId="2" hidden="1">'Prioritized Approach Summary'!#REF!</definedName>
    <definedName name="Z_4D8806A1_D4F8_4D82_9B41_7AEF1C14655B_.wvu.Cols" localSheetId="3" hidden="1">Calcs!$A:$P</definedName>
    <definedName name="Z_4D8806A1_D4F8_4D82_9B41_7AEF1C14655B_.wvu.FilterData" localSheetId="3" hidden="1">'Prioritized Approach Milestones'!$B$1:$E$1</definedName>
    <definedName name="Z_4D8806A1_D4F8_4D82_9B41_7AEF1C14655B_.wvu.PrintArea" localSheetId="3" hidden="1">'Prioritized Approach Milestones'!$A$1:$G$270</definedName>
    <definedName name="Z_4D8806A1_D4F8_4D82_9B41_7AEF1C14655B_.wvu.Rows" localSheetId="2" hidden="1">'Prioritized Approach Summary'!#REF!</definedName>
    <definedName name="Z_5118FE63_65F9_4D1E_A848_7B26E5B01EBD_.wvu.Cols" localSheetId="3" hidden="1">Calcs!$A:$P</definedName>
    <definedName name="Z_5118FE63_65F9_4D1E_A848_7B26E5B01EBD_.wvu.FilterData" localSheetId="3" hidden="1">'Prioritized Approach Milestones'!$B$1:$E$277</definedName>
    <definedName name="Z_5118FE63_65F9_4D1E_A848_7B26E5B01EBD_.wvu.PrintArea" localSheetId="3" hidden="1">'Prioritized Approach Milestones'!$A$1:$G$270</definedName>
    <definedName name="Z_5118FE63_65F9_4D1E_A848_7B26E5B01EBD_.wvu.Rows" localSheetId="2" hidden="1">'Prioritized Approach Summary'!#REF!</definedName>
    <definedName name="Z_7918981E_CC23_463A_892E_0C6055818021_.wvu.Cols" localSheetId="3" hidden="1">Calcs!$A:$P</definedName>
    <definedName name="Z_7918981E_CC23_463A_892E_0C6055818021_.wvu.FilterData" localSheetId="3" hidden="1">'Prioritized Approach Milestones'!$A$1:$G$277</definedName>
    <definedName name="Z_7918981E_CC23_463A_892E_0C6055818021_.wvu.PrintArea" localSheetId="3" hidden="1">'Prioritized Approach Milestones'!$A$1:$G$270</definedName>
    <definedName name="Z_7918981E_CC23_463A_892E_0C6055818021_.wvu.Rows" localSheetId="2" hidden="1">'Prioritized Approach Summary'!#REF!</definedName>
    <definedName name="Z_92105224_40AA_407C_A4D8_DA77255BD086_.wvu.Cols" localSheetId="3" hidden="1">Calcs!$A:$P</definedName>
    <definedName name="Z_92105224_40AA_407C_A4D8_DA77255BD086_.wvu.FilterData" localSheetId="3" hidden="1">'Prioritized Approach Milestones'!$B$1:$E$277</definedName>
    <definedName name="Z_92105224_40AA_407C_A4D8_DA77255BD086_.wvu.PrintArea" localSheetId="3" hidden="1">'Prioritized Approach Milestones'!$A$1:$G$270</definedName>
    <definedName name="Z_92105224_40AA_407C_A4D8_DA77255BD086_.wvu.Rows" localSheetId="2" hidden="1">'Prioritized Approach Summary'!#REF!</definedName>
    <definedName name="Z_9BB45C5B_6A5F_4B98_8D16_C0C2935BCD85_.wvu.Cols" localSheetId="3" hidden="1">Calcs!$A:$P</definedName>
    <definedName name="Z_9BB45C5B_6A5F_4B98_8D16_C0C2935BCD85_.wvu.FilterData" localSheetId="3" hidden="1">'Prioritized Approach Milestones'!$B$1:$E$1</definedName>
    <definedName name="Z_9BB45C5B_6A5F_4B98_8D16_C0C2935BCD85_.wvu.PrintArea" localSheetId="3" hidden="1">'Prioritized Approach Milestones'!$A$1:$G$270</definedName>
    <definedName name="Z_9BB45C5B_6A5F_4B98_8D16_C0C2935BCD85_.wvu.Rows" localSheetId="2" hidden="1">'Prioritized Approach Summary'!#REF!</definedName>
    <definedName name="Z_E4AA2D9E_8D22_4EA1_A99B_E112FEE541E1_.wvu.Cols" localSheetId="3" hidden="1">Calcs!$A:$P</definedName>
    <definedName name="Z_E4AA2D9E_8D22_4EA1_A99B_E112FEE541E1_.wvu.FilterData" localSheetId="3" hidden="1">'Prioritized Approach Milestones'!$B$1:$E$277</definedName>
    <definedName name="Z_E4AA2D9E_8D22_4EA1_A99B_E112FEE541E1_.wvu.PrintArea" localSheetId="3" hidden="1">'Prioritized Approach Milestones'!$A$1:$G$270</definedName>
    <definedName name="Z_E4AA2D9E_8D22_4EA1_A99B_E112FEE541E1_.wvu.Rows" localSheetId="2" hidden="1">'Prioritized Approach Summary'!#REF!</definedName>
  </definedNames>
  <calcPr calcId="191028"/>
  <customWorkbookViews>
    <customWorkbookView name="Lisa Tracey - Personal View" guid="{05CFFA2E-9E21-4401-92B8-311FFAFA2791}" mergeInterval="0" personalView="1" maximized="1" windowWidth="1596" windowHeight="675" activeSheetId="3"/>
    <customWorkbookView name="EJS - Personal View" guid="{5118FE63-65F9-4D1E-A848-7B26E5B01EBD}" mergeInterval="0" personalView="1" maximized="1" windowWidth="1680" windowHeight="731" activeSheetId="2"/>
    <customWorkbookView name="ES1 - Personal View" guid="{92105224-40AA-407C-A4D8-DA77255BD086}" mergeInterval="0" personalView="1" maximized="1" windowWidth="1680" windowHeight="691" activeSheetId="2"/>
    <customWorkbookView name="ltracey - Personal View" guid="{31C4550C-6E26-4878-8D23-FB37881679D8}" mergeInterval="0" personalView="1" maximized="1" xWindow="1" yWindow="1" windowWidth="1020" windowHeight="515" activeSheetId="2"/>
    <customWorkbookView name="Dave Buerger - Personal View" guid="{4D8806A1-D4F8-4D82-9B41-7AEF1C14655B}" mergeInterval="0" personalView="1" maximized="1" windowWidth="1567" windowHeight="694" activeSheetId="2"/>
    <customWorkbookView name="Administrator - Personal View" guid="{42AF8D0F-132E-4BC7-8682-EF8B74E55C81}" mergeInterval="0" personalView="1" maximized="1" xWindow="1" yWindow="1" windowWidth="1436" windowHeight="682" activeSheetId="2"/>
    <customWorkbookView name="L Holloway - Personal View" guid="{9BB45C5B-6A5F-4B98-8D16-C0C2935BCD85}" mergeInterval="0" personalView="1" maximized="1" windowWidth="1600" windowHeight="635" activeSheetId="2"/>
    <customWorkbookView name="Jen  Spencer - Personal View" guid="{E4AA2D9E-8D22-4EA1-A99B-E112FEE541E1}" mergeInterval="0" personalView="1" maximized="1" windowWidth="1362" windowHeight="542" activeSheetId="2"/>
    <customWorkbookView name="EJ! - Personal View" guid="{7918981E-CC23-463A-892E-0C6055818021}" mergeInterval="0" personalView="1" maximized="1" windowWidth="1680" windowHeight="76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2" i="3" l="1"/>
  <c r="G52" i="3"/>
  <c r="V5" i="7"/>
  <c r="W5" i="7"/>
  <c r="X5" i="7"/>
  <c r="Y5" i="7"/>
  <c r="Z5" i="7"/>
  <c r="AA5" i="7"/>
  <c r="AB5" i="7"/>
  <c r="AC5" i="7"/>
  <c r="AD5" i="7"/>
  <c r="AE5" i="7"/>
  <c r="AF5" i="7"/>
  <c r="AG5" i="7"/>
  <c r="V6" i="7"/>
  <c r="W6" i="7"/>
  <c r="X6" i="7"/>
  <c r="Y6" i="7"/>
  <c r="Z6" i="7"/>
  <c r="AA6" i="7"/>
  <c r="AB6" i="7"/>
  <c r="AC6" i="7"/>
  <c r="AD6" i="7"/>
  <c r="AE6" i="7"/>
  <c r="AF6" i="7"/>
  <c r="AG6" i="7"/>
  <c r="V7" i="7"/>
  <c r="W7" i="7"/>
  <c r="X7" i="7"/>
  <c r="Y7" i="7"/>
  <c r="Z7" i="7"/>
  <c r="AA7" i="7"/>
  <c r="AB7" i="7"/>
  <c r="AC7" i="7"/>
  <c r="AD7" i="7"/>
  <c r="AE7" i="7"/>
  <c r="AF7" i="7"/>
  <c r="AG7" i="7"/>
  <c r="V8" i="7"/>
  <c r="W8" i="7"/>
  <c r="X8" i="7"/>
  <c r="Y8" i="7"/>
  <c r="Z8" i="7"/>
  <c r="AA8" i="7"/>
  <c r="AB8" i="7"/>
  <c r="AC8" i="7"/>
  <c r="AD8" i="7"/>
  <c r="AE8" i="7"/>
  <c r="AF8" i="7"/>
  <c r="AG8" i="7"/>
  <c r="V9" i="7"/>
  <c r="W9" i="7"/>
  <c r="X9" i="7"/>
  <c r="Y9" i="7"/>
  <c r="Z9" i="7"/>
  <c r="AA9" i="7"/>
  <c r="AB9" i="7"/>
  <c r="AC9" i="7"/>
  <c r="AD9" i="7"/>
  <c r="AE9" i="7"/>
  <c r="AF9" i="7"/>
  <c r="AG9" i="7"/>
  <c r="V10" i="7"/>
  <c r="W10" i="7"/>
  <c r="X10" i="7"/>
  <c r="Y10" i="7"/>
  <c r="Z10" i="7"/>
  <c r="AA10" i="7"/>
  <c r="AB10" i="7"/>
  <c r="AC10" i="7"/>
  <c r="AD10" i="7"/>
  <c r="AE10" i="7"/>
  <c r="AF10" i="7"/>
  <c r="AG10" i="7"/>
  <c r="V11" i="7"/>
  <c r="W11" i="7"/>
  <c r="X11" i="7"/>
  <c r="Y11" i="7"/>
  <c r="Z11" i="7"/>
  <c r="AA11" i="7"/>
  <c r="AB11" i="7"/>
  <c r="AC11" i="7"/>
  <c r="AD11" i="7"/>
  <c r="AE11" i="7"/>
  <c r="AF11" i="7"/>
  <c r="AG11" i="7"/>
  <c r="V12" i="7"/>
  <c r="W12" i="7"/>
  <c r="X12" i="7"/>
  <c r="Y12" i="7"/>
  <c r="Z12" i="7"/>
  <c r="AA12" i="7"/>
  <c r="AB12" i="7"/>
  <c r="AC12" i="7"/>
  <c r="AD12" i="7"/>
  <c r="AE12" i="7"/>
  <c r="AF12" i="7"/>
  <c r="AG12" i="7"/>
  <c r="V13" i="7"/>
  <c r="W13" i="7"/>
  <c r="X13" i="7"/>
  <c r="Y13" i="7"/>
  <c r="Z13" i="7"/>
  <c r="AA13" i="7"/>
  <c r="AB13" i="7"/>
  <c r="AC13" i="7"/>
  <c r="AD13" i="7"/>
  <c r="AE13" i="7"/>
  <c r="AF13" i="7"/>
  <c r="AG13" i="7"/>
  <c r="V14" i="7"/>
  <c r="W14" i="7"/>
  <c r="X14" i="7"/>
  <c r="Y14" i="7"/>
  <c r="Z14" i="7"/>
  <c r="AA14" i="7"/>
  <c r="AB14" i="7"/>
  <c r="AC14" i="7"/>
  <c r="AD14" i="7"/>
  <c r="AE14" i="7"/>
  <c r="AF14" i="7"/>
  <c r="AG14" i="7"/>
  <c r="V15" i="7"/>
  <c r="W15" i="7"/>
  <c r="X15" i="7"/>
  <c r="Y15" i="7"/>
  <c r="Z15" i="7"/>
  <c r="AA15" i="7"/>
  <c r="AB15" i="7"/>
  <c r="AC15" i="7"/>
  <c r="AD15" i="7"/>
  <c r="AE15" i="7"/>
  <c r="AF15" i="7"/>
  <c r="AG15" i="7"/>
  <c r="V16" i="7"/>
  <c r="W16" i="7"/>
  <c r="X16" i="7"/>
  <c r="Y16" i="7"/>
  <c r="Z16" i="7"/>
  <c r="AA16" i="7"/>
  <c r="AB16" i="7"/>
  <c r="AC16" i="7"/>
  <c r="AD16" i="7"/>
  <c r="AE16" i="7"/>
  <c r="AF16" i="7"/>
  <c r="AG16" i="7"/>
  <c r="V17" i="7"/>
  <c r="W17" i="7"/>
  <c r="X17" i="7"/>
  <c r="Y17" i="7"/>
  <c r="Z17" i="7"/>
  <c r="AA17" i="7"/>
  <c r="AB17" i="7"/>
  <c r="AC17" i="7"/>
  <c r="AD17" i="7"/>
  <c r="AE17" i="7"/>
  <c r="AF17" i="7"/>
  <c r="AG17" i="7"/>
  <c r="V18" i="7"/>
  <c r="W18" i="7"/>
  <c r="X18" i="7"/>
  <c r="Y18" i="7"/>
  <c r="Z18" i="7"/>
  <c r="AA18" i="7"/>
  <c r="AB18" i="7"/>
  <c r="AC18" i="7"/>
  <c r="AD18" i="7"/>
  <c r="AE18" i="7"/>
  <c r="AF18" i="7"/>
  <c r="AG18" i="7"/>
  <c r="V19" i="7"/>
  <c r="W19" i="7"/>
  <c r="X19" i="7"/>
  <c r="Y19" i="7"/>
  <c r="Z19" i="7"/>
  <c r="AA19" i="7"/>
  <c r="AB19" i="7"/>
  <c r="AC19" i="7"/>
  <c r="AD19" i="7"/>
  <c r="AE19" i="7"/>
  <c r="AF19" i="7"/>
  <c r="AG19" i="7"/>
  <c r="V20" i="7"/>
  <c r="W20" i="7"/>
  <c r="X20" i="7"/>
  <c r="Y20" i="7"/>
  <c r="Z20" i="7"/>
  <c r="AA20" i="7"/>
  <c r="AB20" i="7"/>
  <c r="AC20" i="7"/>
  <c r="AD20" i="7"/>
  <c r="AE20" i="7"/>
  <c r="AF20" i="7"/>
  <c r="AG20" i="7"/>
  <c r="V21" i="7"/>
  <c r="W21" i="7"/>
  <c r="X21" i="7"/>
  <c r="Y21" i="7"/>
  <c r="Z21" i="7"/>
  <c r="AA21" i="7"/>
  <c r="AB21" i="7"/>
  <c r="AC21" i="7"/>
  <c r="AD21" i="7"/>
  <c r="AE21" i="7"/>
  <c r="AF21" i="7"/>
  <c r="AG21" i="7"/>
  <c r="V22" i="7"/>
  <c r="W22" i="7"/>
  <c r="X22" i="7"/>
  <c r="Y22" i="7"/>
  <c r="Z22" i="7"/>
  <c r="AA22" i="7"/>
  <c r="AB22" i="7"/>
  <c r="AC22" i="7"/>
  <c r="AD22" i="7"/>
  <c r="AE22" i="7"/>
  <c r="AF22" i="7"/>
  <c r="AG22" i="7"/>
  <c r="V23" i="7"/>
  <c r="W23" i="7"/>
  <c r="X23" i="7"/>
  <c r="Y23" i="7"/>
  <c r="Z23" i="7"/>
  <c r="AA23" i="7"/>
  <c r="AB23" i="7"/>
  <c r="AC23" i="7"/>
  <c r="AD23" i="7"/>
  <c r="AE23" i="7"/>
  <c r="AF23" i="7"/>
  <c r="AG23" i="7"/>
  <c r="V24" i="7"/>
  <c r="W24" i="7"/>
  <c r="X24" i="7"/>
  <c r="Y24" i="7"/>
  <c r="Z24" i="7"/>
  <c r="AA24" i="7"/>
  <c r="AB24" i="7"/>
  <c r="AC24" i="7"/>
  <c r="AD24" i="7"/>
  <c r="AE24" i="7"/>
  <c r="AF24" i="7"/>
  <c r="AG24" i="7"/>
  <c r="V25" i="7"/>
  <c r="W25" i="7"/>
  <c r="X25" i="7"/>
  <c r="Y25" i="7"/>
  <c r="Z25" i="7"/>
  <c r="AA25" i="7"/>
  <c r="AB25" i="7"/>
  <c r="AC25" i="7"/>
  <c r="AD25" i="7"/>
  <c r="AE25" i="7"/>
  <c r="AF25" i="7"/>
  <c r="AG25" i="7"/>
  <c r="V26" i="7"/>
  <c r="W26" i="7"/>
  <c r="X26" i="7"/>
  <c r="Y26" i="7"/>
  <c r="Z26" i="7"/>
  <c r="AA26" i="7"/>
  <c r="AB26" i="7"/>
  <c r="AC26" i="7"/>
  <c r="AD26" i="7"/>
  <c r="AE26" i="7"/>
  <c r="AF26" i="7"/>
  <c r="AG26" i="7"/>
  <c r="V27" i="7"/>
  <c r="W27" i="7"/>
  <c r="X27" i="7"/>
  <c r="Y27" i="7"/>
  <c r="Z27" i="7"/>
  <c r="AA27" i="7"/>
  <c r="AB27" i="7"/>
  <c r="AC27" i="7"/>
  <c r="AD27" i="7"/>
  <c r="AE27" i="7"/>
  <c r="AF27" i="7"/>
  <c r="AG27" i="7"/>
  <c r="V28" i="7"/>
  <c r="W28" i="7"/>
  <c r="X28" i="7"/>
  <c r="Y28" i="7"/>
  <c r="Z28" i="7"/>
  <c r="AA28" i="7"/>
  <c r="AB28" i="7"/>
  <c r="AC28" i="7"/>
  <c r="AD28" i="7"/>
  <c r="AE28" i="7"/>
  <c r="AF28" i="7"/>
  <c r="AG28" i="7"/>
  <c r="V29" i="7"/>
  <c r="W29" i="7"/>
  <c r="X29" i="7"/>
  <c r="Y29" i="7"/>
  <c r="Z29" i="7"/>
  <c r="AA29" i="7"/>
  <c r="AB29" i="7"/>
  <c r="AC29" i="7"/>
  <c r="AD29" i="7"/>
  <c r="AE29" i="7"/>
  <c r="AF29" i="7"/>
  <c r="AG29" i="7"/>
  <c r="V30" i="7"/>
  <c r="W30" i="7"/>
  <c r="X30" i="7"/>
  <c r="Y30" i="7"/>
  <c r="Z30" i="7"/>
  <c r="AA30" i="7"/>
  <c r="AB30" i="7"/>
  <c r="AC30" i="7"/>
  <c r="AD30" i="7"/>
  <c r="AE30" i="7"/>
  <c r="AF30" i="7"/>
  <c r="AG30" i="7"/>
  <c r="V31" i="7"/>
  <c r="W31" i="7"/>
  <c r="X31" i="7"/>
  <c r="Y31" i="7"/>
  <c r="Z31" i="7"/>
  <c r="AA31" i="7"/>
  <c r="AB31" i="7"/>
  <c r="AC31" i="7"/>
  <c r="AD31" i="7"/>
  <c r="AE31" i="7"/>
  <c r="AF31" i="7"/>
  <c r="AG31" i="7"/>
  <c r="V32" i="7"/>
  <c r="W32" i="7"/>
  <c r="X32" i="7"/>
  <c r="Y32" i="7"/>
  <c r="Z32" i="7"/>
  <c r="AA32" i="7"/>
  <c r="AB32" i="7"/>
  <c r="AC32" i="7"/>
  <c r="AD32" i="7"/>
  <c r="AE32" i="7"/>
  <c r="AF32" i="7"/>
  <c r="AG32" i="7"/>
  <c r="V33" i="7"/>
  <c r="W33" i="7"/>
  <c r="X33" i="7"/>
  <c r="Y33" i="7"/>
  <c r="Z33" i="7"/>
  <c r="AA33" i="7"/>
  <c r="AB33" i="7"/>
  <c r="AC33" i="7"/>
  <c r="AD33" i="7"/>
  <c r="AE33" i="7"/>
  <c r="AF33" i="7"/>
  <c r="AG33" i="7"/>
  <c r="V34" i="7"/>
  <c r="W34" i="7"/>
  <c r="X34" i="7"/>
  <c r="Y34" i="7"/>
  <c r="Z34" i="7"/>
  <c r="AA34" i="7"/>
  <c r="AB34" i="7"/>
  <c r="AC34" i="7"/>
  <c r="AD34" i="7"/>
  <c r="AE34" i="7"/>
  <c r="AF34" i="7"/>
  <c r="AG34" i="7"/>
  <c r="V35" i="7"/>
  <c r="W35" i="7"/>
  <c r="X35" i="7"/>
  <c r="Y35" i="7"/>
  <c r="Z35" i="7"/>
  <c r="AA35" i="7"/>
  <c r="AB35" i="7"/>
  <c r="AC35" i="7"/>
  <c r="AD35" i="7"/>
  <c r="AE35" i="7"/>
  <c r="AF35" i="7"/>
  <c r="AG35" i="7"/>
  <c r="V36" i="7"/>
  <c r="W36" i="7"/>
  <c r="X36" i="7"/>
  <c r="Y36" i="7"/>
  <c r="Z36" i="7"/>
  <c r="AA36" i="7"/>
  <c r="AB36" i="7"/>
  <c r="AC36" i="7"/>
  <c r="AD36" i="7"/>
  <c r="AE36" i="7"/>
  <c r="AF36" i="7"/>
  <c r="AG36" i="7"/>
  <c r="V37" i="7"/>
  <c r="W37" i="7"/>
  <c r="X37" i="7"/>
  <c r="Y37" i="7"/>
  <c r="Z37" i="7"/>
  <c r="AA37" i="7"/>
  <c r="AB37" i="7"/>
  <c r="AC37" i="7"/>
  <c r="AD37" i="7"/>
  <c r="AE37" i="7"/>
  <c r="AF37" i="7"/>
  <c r="AG37" i="7"/>
  <c r="V38" i="7"/>
  <c r="W38" i="7"/>
  <c r="X38" i="7"/>
  <c r="Y38" i="7"/>
  <c r="Z38" i="7"/>
  <c r="AA38" i="7"/>
  <c r="AB38" i="7"/>
  <c r="AC38" i="7"/>
  <c r="AD38" i="7"/>
  <c r="AE38" i="7"/>
  <c r="AF38" i="7"/>
  <c r="AG38" i="7"/>
  <c r="V39" i="7"/>
  <c r="W39" i="7"/>
  <c r="X39" i="7"/>
  <c r="Y39" i="7"/>
  <c r="Z39" i="7"/>
  <c r="AA39" i="7"/>
  <c r="AB39" i="7"/>
  <c r="AC39" i="7"/>
  <c r="AD39" i="7"/>
  <c r="AE39" i="7"/>
  <c r="AF39" i="7"/>
  <c r="AG39" i="7"/>
  <c r="V40" i="7"/>
  <c r="W40" i="7"/>
  <c r="X40" i="7"/>
  <c r="Y40" i="7"/>
  <c r="Z40" i="7"/>
  <c r="AA40" i="7"/>
  <c r="AB40" i="7"/>
  <c r="AC40" i="7"/>
  <c r="AD40" i="7"/>
  <c r="AE40" i="7"/>
  <c r="AF40" i="7"/>
  <c r="AG40" i="7"/>
  <c r="V41" i="7"/>
  <c r="W41" i="7"/>
  <c r="X41" i="7"/>
  <c r="Y41" i="7"/>
  <c r="Z41" i="7"/>
  <c r="AA41" i="7"/>
  <c r="AB41" i="7"/>
  <c r="AC41" i="7"/>
  <c r="AD41" i="7"/>
  <c r="AE41" i="7"/>
  <c r="AF41" i="7"/>
  <c r="AG41" i="7"/>
  <c r="V42" i="7"/>
  <c r="W42" i="7"/>
  <c r="X42" i="7"/>
  <c r="Y42" i="7"/>
  <c r="Z42" i="7"/>
  <c r="AA42" i="7"/>
  <c r="AB42" i="7"/>
  <c r="AC42" i="7"/>
  <c r="AD42" i="7"/>
  <c r="AE42" i="7"/>
  <c r="AF42" i="7"/>
  <c r="AG42" i="7"/>
  <c r="V43" i="7"/>
  <c r="W43" i="7"/>
  <c r="X43" i="7"/>
  <c r="Y43" i="7"/>
  <c r="Z43" i="7"/>
  <c r="AA43" i="7"/>
  <c r="AB43" i="7"/>
  <c r="AC43" i="7"/>
  <c r="AD43" i="7"/>
  <c r="AE43" i="7"/>
  <c r="AF43" i="7"/>
  <c r="AG43" i="7"/>
  <c r="V44" i="7"/>
  <c r="W44" i="7"/>
  <c r="X44" i="7"/>
  <c r="Y44" i="7"/>
  <c r="Z44" i="7"/>
  <c r="AA44" i="7"/>
  <c r="AB44" i="7"/>
  <c r="AC44" i="7"/>
  <c r="AD44" i="7"/>
  <c r="AE44" i="7"/>
  <c r="AF44" i="7"/>
  <c r="AG44" i="7"/>
  <c r="V45" i="7"/>
  <c r="W45" i="7"/>
  <c r="X45" i="7"/>
  <c r="Y45" i="7"/>
  <c r="Z45" i="7"/>
  <c r="AA45" i="7"/>
  <c r="AB45" i="7"/>
  <c r="AC45" i="7"/>
  <c r="AD45" i="7"/>
  <c r="AE45" i="7"/>
  <c r="AF45" i="7"/>
  <c r="AG45" i="7"/>
  <c r="V46" i="7"/>
  <c r="W46" i="7"/>
  <c r="X46" i="7"/>
  <c r="Y46" i="7"/>
  <c r="Z46" i="7"/>
  <c r="AA46" i="7"/>
  <c r="AB46" i="7"/>
  <c r="AC46" i="7"/>
  <c r="AD46" i="7"/>
  <c r="AE46" i="7"/>
  <c r="AF46" i="7"/>
  <c r="AG46" i="7"/>
  <c r="V47" i="7"/>
  <c r="W47" i="7"/>
  <c r="X47" i="7"/>
  <c r="Y47" i="7"/>
  <c r="Z47" i="7"/>
  <c r="AA47" i="7"/>
  <c r="AB47" i="7"/>
  <c r="AC47" i="7"/>
  <c r="AD47" i="7"/>
  <c r="AE47" i="7"/>
  <c r="AF47" i="7"/>
  <c r="AG47" i="7"/>
  <c r="V48" i="7"/>
  <c r="W48" i="7"/>
  <c r="X48" i="7"/>
  <c r="Y48" i="7"/>
  <c r="Z48" i="7"/>
  <c r="AA48" i="7"/>
  <c r="AB48" i="7"/>
  <c r="AC48" i="7"/>
  <c r="AD48" i="7"/>
  <c r="AE48" i="7"/>
  <c r="AF48" i="7"/>
  <c r="AG48" i="7"/>
  <c r="V49" i="7"/>
  <c r="W49" i="7"/>
  <c r="X49" i="7"/>
  <c r="Y49" i="7"/>
  <c r="Z49" i="7"/>
  <c r="AA49" i="7"/>
  <c r="AB49" i="7"/>
  <c r="AC49" i="7"/>
  <c r="AD49" i="7"/>
  <c r="AE49" i="7"/>
  <c r="AF49" i="7"/>
  <c r="AG49" i="7"/>
  <c r="V50" i="7"/>
  <c r="W50" i="7"/>
  <c r="X50" i="7"/>
  <c r="Y50" i="7"/>
  <c r="Z50" i="7"/>
  <c r="AA50" i="7"/>
  <c r="AB50" i="7"/>
  <c r="AC50" i="7"/>
  <c r="AD50" i="7"/>
  <c r="AE50" i="7"/>
  <c r="AF50" i="7"/>
  <c r="AG50" i="7"/>
  <c r="V51" i="7"/>
  <c r="W51" i="7"/>
  <c r="X51" i="7"/>
  <c r="Y51" i="7"/>
  <c r="Z51" i="7"/>
  <c r="AA51" i="7"/>
  <c r="AB51" i="7"/>
  <c r="AC51" i="7"/>
  <c r="AD51" i="7"/>
  <c r="AE51" i="7"/>
  <c r="AF51" i="7"/>
  <c r="AG51" i="7"/>
  <c r="V52" i="7"/>
  <c r="W52" i="7"/>
  <c r="X52" i="7"/>
  <c r="Y52" i="7"/>
  <c r="Z52" i="7"/>
  <c r="AA52" i="7"/>
  <c r="AB52" i="7"/>
  <c r="AC52" i="7"/>
  <c r="AD52" i="7"/>
  <c r="AE52" i="7"/>
  <c r="AF52" i="7"/>
  <c r="AG52" i="7"/>
  <c r="V53" i="7"/>
  <c r="W53" i="7"/>
  <c r="X53" i="7"/>
  <c r="Y53" i="7"/>
  <c r="Z53" i="7"/>
  <c r="AA53" i="7"/>
  <c r="AB53" i="7"/>
  <c r="AC53" i="7"/>
  <c r="AD53" i="7"/>
  <c r="AE53" i="7"/>
  <c r="AF53" i="7"/>
  <c r="AG53" i="7"/>
  <c r="V54" i="7"/>
  <c r="W54" i="7"/>
  <c r="X54" i="7"/>
  <c r="Y54" i="7"/>
  <c r="Z54" i="7"/>
  <c r="AA54" i="7"/>
  <c r="AB54" i="7"/>
  <c r="AC54" i="7"/>
  <c r="AD54" i="7"/>
  <c r="AE54" i="7"/>
  <c r="AF54" i="7"/>
  <c r="AG54" i="7"/>
  <c r="V55" i="7"/>
  <c r="W55" i="7"/>
  <c r="X55" i="7"/>
  <c r="Y55" i="7"/>
  <c r="Z55" i="7"/>
  <c r="AA55" i="7"/>
  <c r="AB55" i="7"/>
  <c r="AC55" i="7"/>
  <c r="AD55" i="7"/>
  <c r="AE55" i="7"/>
  <c r="AF55" i="7"/>
  <c r="AG55" i="7"/>
  <c r="V56" i="7"/>
  <c r="W56" i="7"/>
  <c r="X56" i="7"/>
  <c r="Y56" i="7"/>
  <c r="Z56" i="7"/>
  <c r="AA56" i="7"/>
  <c r="AB56" i="7"/>
  <c r="AC56" i="7"/>
  <c r="AD56" i="7"/>
  <c r="AE56" i="7"/>
  <c r="AF56" i="7"/>
  <c r="AG56" i="7"/>
  <c r="V57" i="7"/>
  <c r="W57" i="7"/>
  <c r="X57" i="7"/>
  <c r="Y57" i="7"/>
  <c r="Z57" i="7"/>
  <c r="AA57" i="7"/>
  <c r="AB57" i="7"/>
  <c r="AC57" i="7"/>
  <c r="AD57" i="7"/>
  <c r="AE57" i="7"/>
  <c r="AF57" i="7"/>
  <c r="AG57" i="7"/>
  <c r="V58" i="7"/>
  <c r="W58" i="7"/>
  <c r="X58" i="7"/>
  <c r="Y58" i="7"/>
  <c r="Z58" i="7"/>
  <c r="AA58" i="7"/>
  <c r="AB58" i="7"/>
  <c r="AC58" i="7"/>
  <c r="AD58" i="7"/>
  <c r="AE58" i="7"/>
  <c r="AF58" i="7"/>
  <c r="AG58" i="7"/>
  <c r="V59" i="7"/>
  <c r="W59" i="7"/>
  <c r="X59" i="7"/>
  <c r="Y59" i="7"/>
  <c r="Z59" i="7"/>
  <c r="AA59" i="7"/>
  <c r="AB59" i="7"/>
  <c r="AC59" i="7"/>
  <c r="AD59" i="7"/>
  <c r="AE59" i="7"/>
  <c r="AF59" i="7"/>
  <c r="AG59" i="7"/>
  <c r="V60" i="7"/>
  <c r="W60" i="7"/>
  <c r="X60" i="7"/>
  <c r="Y60" i="7"/>
  <c r="Z60" i="7"/>
  <c r="AA60" i="7"/>
  <c r="AB60" i="7"/>
  <c r="AC60" i="7"/>
  <c r="AD60" i="7"/>
  <c r="AE60" i="7"/>
  <c r="AF60" i="7"/>
  <c r="AG60" i="7"/>
  <c r="V61" i="7"/>
  <c r="W61" i="7"/>
  <c r="X61" i="7"/>
  <c r="Y61" i="7"/>
  <c r="Z61" i="7"/>
  <c r="AA61" i="7"/>
  <c r="AB61" i="7"/>
  <c r="AC61" i="7"/>
  <c r="AD61" i="7"/>
  <c r="AE61" i="7"/>
  <c r="AF61" i="7"/>
  <c r="AG61" i="7"/>
  <c r="V62" i="7"/>
  <c r="W62" i="7"/>
  <c r="X62" i="7"/>
  <c r="Y62" i="7"/>
  <c r="Z62" i="7"/>
  <c r="AA62" i="7"/>
  <c r="AB62" i="7"/>
  <c r="AC62" i="7"/>
  <c r="AD62" i="7"/>
  <c r="AE62" i="7"/>
  <c r="AF62" i="7"/>
  <c r="AG62" i="7"/>
  <c r="V63" i="7"/>
  <c r="W63" i="7"/>
  <c r="X63" i="7"/>
  <c r="Y63" i="7"/>
  <c r="Z63" i="7"/>
  <c r="AA63" i="7"/>
  <c r="AB63" i="7"/>
  <c r="AC63" i="7"/>
  <c r="AD63" i="7"/>
  <c r="AE63" i="7"/>
  <c r="AF63" i="7"/>
  <c r="AG63" i="7"/>
  <c r="V64" i="7"/>
  <c r="W64" i="7"/>
  <c r="X64" i="7"/>
  <c r="Y64" i="7"/>
  <c r="Z64" i="7"/>
  <c r="AA64" i="7"/>
  <c r="AB64" i="7"/>
  <c r="AC64" i="7"/>
  <c r="AD64" i="7"/>
  <c r="AE64" i="7"/>
  <c r="AF64" i="7"/>
  <c r="AG64" i="7"/>
  <c r="V65" i="7"/>
  <c r="W65" i="7"/>
  <c r="X65" i="7"/>
  <c r="Y65" i="7"/>
  <c r="Z65" i="7"/>
  <c r="AA65" i="7"/>
  <c r="AB65" i="7"/>
  <c r="AC65" i="7"/>
  <c r="AD65" i="7"/>
  <c r="AE65" i="7"/>
  <c r="AF65" i="7"/>
  <c r="AG65" i="7"/>
  <c r="V66" i="7"/>
  <c r="W66" i="7"/>
  <c r="X66" i="7"/>
  <c r="Y66" i="7"/>
  <c r="Z66" i="7"/>
  <c r="AA66" i="7"/>
  <c r="AB66" i="7"/>
  <c r="AC66" i="7"/>
  <c r="AD66" i="7"/>
  <c r="AE66" i="7"/>
  <c r="AF66" i="7"/>
  <c r="AG66" i="7"/>
  <c r="V67" i="7"/>
  <c r="W67" i="7"/>
  <c r="X67" i="7"/>
  <c r="Y67" i="7"/>
  <c r="Z67" i="7"/>
  <c r="AA67" i="7"/>
  <c r="AB67" i="7"/>
  <c r="AC67" i="7"/>
  <c r="AD67" i="7"/>
  <c r="AE67" i="7"/>
  <c r="AF67" i="7"/>
  <c r="AG67" i="7"/>
  <c r="V68" i="7"/>
  <c r="W68" i="7"/>
  <c r="X68" i="7"/>
  <c r="Y68" i="7"/>
  <c r="Z68" i="7"/>
  <c r="AA68" i="7"/>
  <c r="AB68" i="7"/>
  <c r="AC68" i="7"/>
  <c r="AD68" i="7"/>
  <c r="AE68" i="7"/>
  <c r="AF68" i="7"/>
  <c r="AG68" i="7"/>
  <c r="V69" i="7"/>
  <c r="W69" i="7"/>
  <c r="X69" i="7"/>
  <c r="Y69" i="7"/>
  <c r="Z69" i="7"/>
  <c r="AA69" i="7"/>
  <c r="AB69" i="7"/>
  <c r="AC69" i="7"/>
  <c r="AD69" i="7"/>
  <c r="AE69" i="7"/>
  <c r="AF69" i="7"/>
  <c r="AG69" i="7"/>
  <c r="V70" i="7"/>
  <c r="W70" i="7"/>
  <c r="X70" i="7"/>
  <c r="Y70" i="7"/>
  <c r="Z70" i="7"/>
  <c r="AA70" i="7"/>
  <c r="AB70" i="7"/>
  <c r="AC70" i="7"/>
  <c r="AD70" i="7"/>
  <c r="AE70" i="7"/>
  <c r="AF70" i="7"/>
  <c r="AG70" i="7"/>
  <c r="V71" i="7"/>
  <c r="W71" i="7"/>
  <c r="X71" i="7"/>
  <c r="Y71" i="7"/>
  <c r="Z71" i="7"/>
  <c r="AA71" i="7"/>
  <c r="AB71" i="7"/>
  <c r="AC71" i="7"/>
  <c r="AD71" i="7"/>
  <c r="AE71" i="7"/>
  <c r="AF71" i="7"/>
  <c r="AG71" i="7"/>
  <c r="V72" i="7"/>
  <c r="W72" i="7"/>
  <c r="X72" i="7"/>
  <c r="Y72" i="7"/>
  <c r="Z72" i="7"/>
  <c r="AA72" i="7"/>
  <c r="AB72" i="7"/>
  <c r="AC72" i="7"/>
  <c r="AD72" i="7"/>
  <c r="AE72" i="7"/>
  <c r="AF72" i="7"/>
  <c r="AG72" i="7"/>
  <c r="V73" i="7"/>
  <c r="W73" i="7"/>
  <c r="X73" i="7"/>
  <c r="Y73" i="7"/>
  <c r="Z73" i="7"/>
  <c r="AA73" i="7"/>
  <c r="AB73" i="7"/>
  <c r="AC73" i="7"/>
  <c r="AD73" i="7"/>
  <c r="AE73" i="7"/>
  <c r="AF73" i="7"/>
  <c r="AG73" i="7"/>
  <c r="V74" i="7"/>
  <c r="W74" i="7"/>
  <c r="X74" i="7"/>
  <c r="Y74" i="7"/>
  <c r="Z74" i="7"/>
  <c r="AA74" i="7"/>
  <c r="AB74" i="7"/>
  <c r="AC74" i="7"/>
  <c r="AD74" i="7"/>
  <c r="AE74" i="7"/>
  <c r="AF74" i="7"/>
  <c r="AG74" i="7"/>
  <c r="V75" i="7"/>
  <c r="W75" i="7"/>
  <c r="X75" i="7"/>
  <c r="Y75" i="7"/>
  <c r="Z75" i="7"/>
  <c r="AA75" i="7"/>
  <c r="AB75" i="7"/>
  <c r="AC75" i="7"/>
  <c r="AD75" i="7"/>
  <c r="AE75" i="7"/>
  <c r="AF75" i="7"/>
  <c r="AG75" i="7"/>
  <c r="V76" i="7"/>
  <c r="W76" i="7"/>
  <c r="X76" i="7"/>
  <c r="Y76" i="7"/>
  <c r="Z76" i="7"/>
  <c r="AA76" i="7"/>
  <c r="AB76" i="7"/>
  <c r="AC76" i="7"/>
  <c r="AD76" i="7"/>
  <c r="AE76" i="7"/>
  <c r="AF76" i="7"/>
  <c r="AG76" i="7"/>
  <c r="V77" i="7"/>
  <c r="W77" i="7"/>
  <c r="X77" i="7"/>
  <c r="Y77" i="7"/>
  <c r="Z77" i="7"/>
  <c r="AA77" i="7"/>
  <c r="AB77" i="7"/>
  <c r="AC77" i="7"/>
  <c r="AD77" i="7"/>
  <c r="AE77" i="7"/>
  <c r="AF77" i="7"/>
  <c r="AG77" i="7"/>
  <c r="V78" i="7"/>
  <c r="W78" i="7"/>
  <c r="X78" i="7"/>
  <c r="Y78" i="7"/>
  <c r="Z78" i="7"/>
  <c r="AA78" i="7"/>
  <c r="AB78" i="7"/>
  <c r="AC78" i="7"/>
  <c r="AD78" i="7"/>
  <c r="AE78" i="7"/>
  <c r="AF78" i="7"/>
  <c r="AG78" i="7"/>
  <c r="V79" i="7"/>
  <c r="W79" i="7"/>
  <c r="X79" i="7"/>
  <c r="Y79" i="7"/>
  <c r="Z79" i="7"/>
  <c r="AA79" i="7"/>
  <c r="AB79" i="7"/>
  <c r="AC79" i="7"/>
  <c r="AD79" i="7"/>
  <c r="AE79" i="7"/>
  <c r="AF79" i="7"/>
  <c r="AG79" i="7"/>
  <c r="V80" i="7"/>
  <c r="W80" i="7"/>
  <c r="X80" i="7"/>
  <c r="Y80" i="7"/>
  <c r="Z80" i="7"/>
  <c r="AA80" i="7"/>
  <c r="AB80" i="7"/>
  <c r="AC80" i="7"/>
  <c r="AD80" i="7"/>
  <c r="AE80" i="7"/>
  <c r="AF80" i="7"/>
  <c r="AG80" i="7"/>
  <c r="V81" i="7"/>
  <c r="W81" i="7"/>
  <c r="X81" i="7"/>
  <c r="Y81" i="7"/>
  <c r="Z81" i="7"/>
  <c r="AA81" i="7"/>
  <c r="AB81" i="7"/>
  <c r="AC81" i="7"/>
  <c r="AD81" i="7"/>
  <c r="AE81" i="7"/>
  <c r="AF81" i="7"/>
  <c r="AG81" i="7"/>
  <c r="V82" i="7"/>
  <c r="W82" i="7"/>
  <c r="X82" i="7"/>
  <c r="Y82" i="7"/>
  <c r="Z82" i="7"/>
  <c r="AA82" i="7"/>
  <c r="AB82" i="7"/>
  <c r="AC82" i="7"/>
  <c r="AD82" i="7"/>
  <c r="AE82" i="7"/>
  <c r="AF82" i="7"/>
  <c r="AG82" i="7"/>
  <c r="V83" i="7"/>
  <c r="W83" i="7"/>
  <c r="X83" i="7"/>
  <c r="Y83" i="7"/>
  <c r="Z83" i="7"/>
  <c r="AA83" i="7"/>
  <c r="AB83" i="7"/>
  <c r="AC83" i="7"/>
  <c r="AD83" i="7"/>
  <c r="AE83" i="7"/>
  <c r="AF83" i="7"/>
  <c r="AG83" i="7"/>
  <c r="V84" i="7"/>
  <c r="W84" i="7"/>
  <c r="X84" i="7"/>
  <c r="Y84" i="7"/>
  <c r="Z84" i="7"/>
  <c r="AA84" i="7"/>
  <c r="AB84" i="7"/>
  <c r="AC84" i="7"/>
  <c r="AD84" i="7"/>
  <c r="AE84" i="7"/>
  <c r="AF84" i="7"/>
  <c r="AG84" i="7"/>
  <c r="V85" i="7"/>
  <c r="W85" i="7"/>
  <c r="X85" i="7"/>
  <c r="Y85" i="7"/>
  <c r="Z85" i="7"/>
  <c r="AA85" i="7"/>
  <c r="AB85" i="7"/>
  <c r="AC85" i="7"/>
  <c r="AD85" i="7"/>
  <c r="AE85" i="7"/>
  <c r="AF85" i="7"/>
  <c r="AG85" i="7"/>
  <c r="V86" i="7"/>
  <c r="W86" i="7"/>
  <c r="X86" i="7"/>
  <c r="Y86" i="7"/>
  <c r="Z86" i="7"/>
  <c r="AA86" i="7"/>
  <c r="AB86" i="7"/>
  <c r="AC86" i="7"/>
  <c r="AD86" i="7"/>
  <c r="AE86" i="7"/>
  <c r="AF86" i="7"/>
  <c r="AG86" i="7"/>
  <c r="V87" i="7"/>
  <c r="W87" i="7"/>
  <c r="X87" i="7"/>
  <c r="Y87" i="7"/>
  <c r="Z87" i="7"/>
  <c r="AA87" i="7"/>
  <c r="AB87" i="7"/>
  <c r="AC87" i="7"/>
  <c r="AD87" i="7"/>
  <c r="AE87" i="7"/>
  <c r="AF87" i="7"/>
  <c r="AG87" i="7"/>
  <c r="V88" i="7"/>
  <c r="W88" i="7"/>
  <c r="X88" i="7"/>
  <c r="Y88" i="7"/>
  <c r="Z88" i="7"/>
  <c r="AA88" i="7"/>
  <c r="AB88" i="7"/>
  <c r="AC88" i="7"/>
  <c r="AD88" i="7"/>
  <c r="AE88" i="7"/>
  <c r="AF88" i="7"/>
  <c r="AG88" i="7"/>
  <c r="V89" i="7"/>
  <c r="W89" i="7"/>
  <c r="X89" i="7"/>
  <c r="Y89" i="7"/>
  <c r="Z89" i="7"/>
  <c r="AA89" i="7"/>
  <c r="AB89" i="7"/>
  <c r="AC89" i="7"/>
  <c r="AD89" i="7"/>
  <c r="AE89" i="7"/>
  <c r="AF89" i="7"/>
  <c r="AG89" i="7"/>
  <c r="V90" i="7"/>
  <c r="W90" i="7"/>
  <c r="X90" i="7"/>
  <c r="Y90" i="7"/>
  <c r="Z90" i="7"/>
  <c r="AA90" i="7"/>
  <c r="AB90" i="7"/>
  <c r="AC90" i="7"/>
  <c r="AD90" i="7"/>
  <c r="AE90" i="7"/>
  <c r="AF90" i="7"/>
  <c r="AG90" i="7"/>
  <c r="V91" i="7"/>
  <c r="W91" i="7"/>
  <c r="X91" i="7"/>
  <c r="Y91" i="7"/>
  <c r="Z91" i="7"/>
  <c r="AA91" i="7"/>
  <c r="AB91" i="7"/>
  <c r="AC91" i="7"/>
  <c r="AD91" i="7"/>
  <c r="AE91" i="7"/>
  <c r="AF91" i="7"/>
  <c r="AG91" i="7"/>
  <c r="V92" i="7"/>
  <c r="W92" i="7"/>
  <c r="X92" i="7"/>
  <c r="Y92" i="7"/>
  <c r="Z92" i="7"/>
  <c r="AA92" i="7"/>
  <c r="AB92" i="7"/>
  <c r="AC92" i="7"/>
  <c r="AD92" i="7"/>
  <c r="AE92" i="7"/>
  <c r="AF92" i="7"/>
  <c r="AG92" i="7"/>
  <c r="V93" i="7"/>
  <c r="W93" i="7"/>
  <c r="X93" i="7"/>
  <c r="Y93" i="7"/>
  <c r="Z93" i="7"/>
  <c r="AA93" i="7"/>
  <c r="AB93" i="7"/>
  <c r="AC93" i="7"/>
  <c r="AD93" i="7"/>
  <c r="AE93" i="7"/>
  <c r="AF93" i="7"/>
  <c r="AG93" i="7"/>
  <c r="V94" i="7"/>
  <c r="W94" i="7"/>
  <c r="X94" i="7"/>
  <c r="Y94" i="7"/>
  <c r="Z94" i="7"/>
  <c r="AA94" i="7"/>
  <c r="AB94" i="7"/>
  <c r="AC94" i="7"/>
  <c r="AD94" i="7"/>
  <c r="AE94" i="7"/>
  <c r="AF94" i="7"/>
  <c r="AG94" i="7"/>
  <c r="V95" i="7"/>
  <c r="W95" i="7"/>
  <c r="X95" i="7"/>
  <c r="Y95" i="7"/>
  <c r="Z95" i="7"/>
  <c r="AA95" i="7"/>
  <c r="AB95" i="7"/>
  <c r="AC95" i="7"/>
  <c r="AD95" i="7"/>
  <c r="AE95" i="7"/>
  <c r="AF95" i="7"/>
  <c r="AG95" i="7"/>
  <c r="V96" i="7"/>
  <c r="W96" i="7"/>
  <c r="X96" i="7"/>
  <c r="Y96" i="7"/>
  <c r="Z96" i="7"/>
  <c r="AA96" i="7"/>
  <c r="AB96" i="7"/>
  <c r="AC96" i="7"/>
  <c r="AD96" i="7"/>
  <c r="AE96" i="7"/>
  <c r="AF96" i="7"/>
  <c r="AG96" i="7"/>
  <c r="V97" i="7"/>
  <c r="W97" i="7"/>
  <c r="X97" i="7"/>
  <c r="Y97" i="7"/>
  <c r="Z97" i="7"/>
  <c r="AA97" i="7"/>
  <c r="AB97" i="7"/>
  <c r="AC97" i="7"/>
  <c r="AD97" i="7"/>
  <c r="AE97" i="7"/>
  <c r="AF97" i="7"/>
  <c r="AG97" i="7"/>
  <c r="V98" i="7"/>
  <c r="W98" i="7"/>
  <c r="X98" i="7"/>
  <c r="Y98" i="7"/>
  <c r="Z98" i="7"/>
  <c r="AA98" i="7"/>
  <c r="AB98" i="7"/>
  <c r="AC98" i="7"/>
  <c r="AD98" i="7"/>
  <c r="AE98" i="7"/>
  <c r="AF98" i="7"/>
  <c r="AG98" i="7"/>
  <c r="V99" i="7"/>
  <c r="W99" i="7"/>
  <c r="X99" i="7"/>
  <c r="Y99" i="7"/>
  <c r="Z99" i="7"/>
  <c r="AA99" i="7"/>
  <c r="AB99" i="7"/>
  <c r="AC99" i="7"/>
  <c r="AD99" i="7"/>
  <c r="AE99" i="7"/>
  <c r="AF99" i="7"/>
  <c r="AG99" i="7"/>
  <c r="V100" i="7"/>
  <c r="W100" i="7"/>
  <c r="X100" i="7"/>
  <c r="Y100" i="7"/>
  <c r="Z100" i="7"/>
  <c r="AA100" i="7"/>
  <c r="AB100" i="7"/>
  <c r="AC100" i="7"/>
  <c r="AD100" i="7"/>
  <c r="AE100" i="7"/>
  <c r="AF100" i="7"/>
  <c r="AG100" i="7"/>
  <c r="V101" i="7"/>
  <c r="W101" i="7"/>
  <c r="X101" i="7"/>
  <c r="Y101" i="7"/>
  <c r="Z101" i="7"/>
  <c r="AA101" i="7"/>
  <c r="AB101" i="7"/>
  <c r="AC101" i="7"/>
  <c r="AD101" i="7"/>
  <c r="AE101" i="7"/>
  <c r="AF101" i="7"/>
  <c r="AG101" i="7"/>
  <c r="V102" i="7"/>
  <c r="W102" i="7"/>
  <c r="X102" i="7"/>
  <c r="Y102" i="7"/>
  <c r="Z102" i="7"/>
  <c r="AA102" i="7"/>
  <c r="AB102" i="7"/>
  <c r="AC102" i="7"/>
  <c r="AD102" i="7"/>
  <c r="AE102" i="7"/>
  <c r="AF102" i="7"/>
  <c r="AG102" i="7"/>
  <c r="V103" i="7"/>
  <c r="W103" i="7"/>
  <c r="X103" i="7"/>
  <c r="Y103" i="7"/>
  <c r="Z103" i="7"/>
  <c r="AA103" i="7"/>
  <c r="AB103" i="7"/>
  <c r="AC103" i="7"/>
  <c r="AD103" i="7"/>
  <c r="AE103" i="7"/>
  <c r="AF103" i="7"/>
  <c r="AG103" i="7"/>
  <c r="V104" i="7"/>
  <c r="W104" i="7"/>
  <c r="X104" i="7"/>
  <c r="Y104" i="7"/>
  <c r="Z104" i="7"/>
  <c r="AA104" i="7"/>
  <c r="AB104" i="7"/>
  <c r="AC104" i="7"/>
  <c r="AD104" i="7"/>
  <c r="AE104" i="7"/>
  <c r="AF104" i="7"/>
  <c r="AG104" i="7"/>
  <c r="V105" i="7"/>
  <c r="W105" i="7"/>
  <c r="X105" i="7"/>
  <c r="Y105" i="7"/>
  <c r="Z105" i="7"/>
  <c r="AA105" i="7"/>
  <c r="AB105" i="7"/>
  <c r="AC105" i="7"/>
  <c r="AD105" i="7"/>
  <c r="AE105" i="7"/>
  <c r="AF105" i="7"/>
  <c r="AG105" i="7"/>
  <c r="V106" i="7"/>
  <c r="W106" i="7"/>
  <c r="X106" i="7"/>
  <c r="Y106" i="7"/>
  <c r="Z106" i="7"/>
  <c r="AA106" i="7"/>
  <c r="AB106" i="7"/>
  <c r="AC106" i="7"/>
  <c r="AD106" i="7"/>
  <c r="AE106" i="7"/>
  <c r="AF106" i="7"/>
  <c r="AG106" i="7"/>
  <c r="V107" i="7"/>
  <c r="W107" i="7"/>
  <c r="X107" i="7"/>
  <c r="Y107" i="7"/>
  <c r="Z107" i="7"/>
  <c r="AA107" i="7"/>
  <c r="AB107" i="7"/>
  <c r="AC107" i="7"/>
  <c r="AD107" i="7"/>
  <c r="AE107" i="7"/>
  <c r="AF107" i="7"/>
  <c r="AG107" i="7"/>
  <c r="V108" i="7"/>
  <c r="W108" i="7"/>
  <c r="X108" i="7"/>
  <c r="Y108" i="7"/>
  <c r="Z108" i="7"/>
  <c r="AA108" i="7"/>
  <c r="AB108" i="7"/>
  <c r="AC108" i="7"/>
  <c r="AD108" i="7"/>
  <c r="AE108" i="7"/>
  <c r="AF108" i="7"/>
  <c r="AG108" i="7"/>
  <c r="V109" i="7"/>
  <c r="W109" i="7"/>
  <c r="X109" i="7"/>
  <c r="Y109" i="7"/>
  <c r="Z109" i="7"/>
  <c r="AA109" i="7"/>
  <c r="AB109" i="7"/>
  <c r="AC109" i="7"/>
  <c r="AD109" i="7"/>
  <c r="AE109" i="7"/>
  <c r="AF109" i="7"/>
  <c r="AG109" i="7"/>
  <c r="V110" i="7"/>
  <c r="W110" i="7"/>
  <c r="X110" i="7"/>
  <c r="Y110" i="7"/>
  <c r="Z110" i="7"/>
  <c r="AA110" i="7"/>
  <c r="AB110" i="7"/>
  <c r="AC110" i="7"/>
  <c r="AD110" i="7"/>
  <c r="AE110" i="7"/>
  <c r="AF110" i="7"/>
  <c r="AG110" i="7"/>
  <c r="V111" i="7"/>
  <c r="W111" i="7"/>
  <c r="X111" i="7"/>
  <c r="Y111" i="7"/>
  <c r="Z111" i="7"/>
  <c r="AA111" i="7"/>
  <c r="AB111" i="7"/>
  <c r="AC111" i="7"/>
  <c r="AD111" i="7"/>
  <c r="AE111" i="7"/>
  <c r="AF111" i="7"/>
  <c r="AG111" i="7"/>
  <c r="V112" i="7"/>
  <c r="W112" i="7"/>
  <c r="X112" i="7"/>
  <c r="Y112" i="7"/>
  <c r="Z112" i="7"/>
  <c r="AA112" i="7"/>
  <c r="AB112" i="7"/>
  <c r="AC112" i="7"/>
  <c r="AD112" i="7"/>
  <c r="AE112" i="7"/>
  <c r="AF112" i="7"/>
  <c r="AG112" i="7"/>
  <c r="V113" i="7"/>
  <c r="W113" i="7"/>
  <c r="X113" i="7"/>
  <c r="Y113" i="7"/>
  <c r="Z113" i="7"/>
  <c r="AA113" i="7"/>
  <c r="AB113" i="7"/>
  <c r="AC113" i="7"/>
  <c r="AD113" i="7"/>
  <c r="AE113" i="7"/>
  <c r="AF113" i="7"/>
  <c r="AG113" i="7"/>
  <c r="V114" i="7"/>
  <c r="W114" i="7"/>
  <c r="X114" i="7"/>
  <c r="Y114" i="7"/>
  <c r="Z114" i="7"/>
  <c r="AA114" i="7"/>
  <c r="AB114" i="7"/>
  <c r="AC114" i="7"/>
  <c r="AD114" i="7"/>
  <c r="AE114" i="7"/>
  <c r="AF114" i="7"/>
  <c r="AG114" i="7"/>
  <c r="V115" i="7"/>
  <c r="W115" i="7"/>
  <c r="X115" i="7"/>
  <c r="Y115" i="7"/>
  <c r="Z115" i="7"/>
  <c r="AA115" i="7"/>
  <c r="AB115" i="7"/>
  <c r="AC115" i="7"/>
  <c r="AD115" i="7"/>
  <c r="AE115" i="7"/>
  <c r="AF115" i="7"/>
  <c r="AG115" i="7"/>
  <c r="V116" i="7"/>
  <c r="W116" i="7"/>
  <c r="X116" i="7"/>
  <c r="Y116" i="7"/>
  <c r="Z116" i="7"/>
  <c r="AA116" i="7"/>
  <c r="AB116" i="7"/>
  <c r="AC116" i="7"/>
  <c r="AD116" i="7"/>
  <c r="AE116" i="7"/>
  <c r="AF116" i="7"/>
  <c r="AG116" i="7"/>
  <c r="V117" i="7"/>
  <c r="W117" i="7"/>
  <c r="X117" i="7"/>
  <c r="Y117" i="7"/>
  <c r="Z117" i="7"/>
  <c r="AA117" i="7"/>
  <c r="AB117" i="7"/>
  <c r="AC117" i="7"/>
  <c r="AD117" i="7"/>
  <c r="AE117" i="7"/>
  <c r="AF117" i="7"/>
  <c r="AG117" i="7"/>
  <c r="V118" i="7"/>
  <c r="W118" i="7"/>
  <c r="X118" i="7"/>
  <c r="Y118" i="7"/>
  <c r="Z118" i="7"/>
  <c r="AA118" i="7"/>
  <c r="AB118" i="7"/>
  <c r="AC118" i="7"/>
  <c r="AD118" i="7"/>
  <c r="AE118" i="7"/>
  <c r="AF118" i="7"/>
  <c r="AG118" i="7"/>
  <c r="V119" i="7"/>
  <c r="W119" i="7"/>
  <c r="X119" i="7"/>
  <c r="Y119" i="7"/>
  <c r="Z119" i="7"/>
  <c r="AA119" i="7"/>
  <c r="AB119" i="7"/>
  <c r="AC119" i="7"/>
  <c r="AD119" i="7"/>
  <c r="AE119" i="7"/>
  <c r="AF119" i="7"/>
  <c r="AG119" i="7"/>
  <c r="V120" i="7"/>
  <c r="W120" i="7"/>
  <c r="X120" i="7"/>
  <c r="Y120" i="7"/>
  <c r="Z120" i="7"/>
  <c r="AA120" i="7"/>
  <c r="AB120" i="7"/>
  <c r="AC120" i="7"/>
  <c r="AD120" i="7"/>
  <c r="AE120" i="7"/>
  <c r="AF120" i="7"/>
  <c r="AG120" i="7"/>
  <c r="V121" i="7"/>
  <c r="W121" i="7"/>
  <c r="X121" i="7"/>
  <c r="Y121" i="7"/>
  <c r="Z121" i="7"/>
  <c r="AA121" i="7"/>
  <c r="AB121" i="7"/>
  <c r="AC121" i="7"/>
  <c r="AD121" i="7"/>
  <c r="AE121" i="7"/>
  <c r="AF121" i="7"/>
  <c r="AG121" i="7"/>
  <c r="V122" i="7"/>
  <c r="W122" i="7"/>
  <c r="X122" i="7"/>
  <c r="Y122" i="7"/>
  <c r="Z122" i="7"/>
  <c r="AA122" i="7"/>
  <c r="AB122" i="7"/>
  <c r="AC122" i="7"/>
  <c r="AD122" i="7"/>
  <c r="AE122" i="7"/>
  <c r="AF122" i="7"/>
  <c r="AG122" i="7"/>
  <c r="V123" i="7"/>
  <c r="W123" i="7"/>
  <c r="X123" i="7"/>
  <c r="Y123" i="7"/>
  <c r="Z123" i="7"/>
  <c r="AA123" i="7"/>
  <c r="AB123" i="7"/>
  <c r="AC123" i="7"/>
  <c r="AD123" i="7"/>
  <c r="AE123" i="7"/>
  <c r="AF123" i="7"/>
  <c r="AG123" i="7"/>
  <c r="V124" i="7"/>
  <c r="W124" i="7"/>
  <c r="X124" i="7"/>
  <c r="Y124" i="7"/>
  <c r="Z124" i="7"/>
  <c r="AA124" i="7"/>
  <c r="AB124" i="7"/>
  <c r="AC124" i="7"/>
  <c r="AD124" i="7"/>
  <c r="AE124" i="7"/>
  <c r="AF124" i="7"/>
  <c r="AG124" i="7"/>
  <c r="V125" i="7"/>
  <c r="W125" i="7"/>
  <c r="X125" i="7"/>
  <c r="Y125" i="7"/>
  <c r="Z125" i="7"/>
  <c r="AA125" i="7"/>
  <c r="AB125" i="7"/>
  <c r="AC125" i="7"/>
  <c r="AD125" i="7"/>
  <c r="AE125" i="7"/>
  <c r="AF125" i="7"/>
  <c r="AG125" i="7"/>
  <c r="V126" i="7"/>
  <c r="W126" i="7"/>
  <c r="X126" i="7"/>
  <c r="Y126" i="7"/>
  <c r="Z126" i="7"/>
  <c r="AA126" i="7"/>
  <c r="AB126" i="7"/>
  <c r="AC126" i="7"/>
  <c r="AD126" i="7"/>
  <c r="AE126" i="7"/>
  <c r="AF126" i="7"/>
  <c r="AG126" i="7"/>
  <c r="V127" i="7"/>
  <c r="W127" i="7"/>
  <c r="X127" i="7"/>
  <c r="Y127" i="7"/>
  <c r="Z127" i="7"/>
  <c r="AA127" i="7"/>
  <c r="AB127" i="7"/>
  <c r="AC127" i="7"/>
  <c r="AD127" i="7"/>
  <c r="AE127" i="7"/>
  <c r="AF127" i="7"/>
  <c r="AG127" i="7"/>
  <c r="V128" i="7"/>
  <c r="W128" i="7"/>
  <c r="X128" i="7"/>
  <c r="Y128" i="7"/>
  <c r="Z128" i="7"/>
  <c r="AA128" i="7"/>
  <c r="AB128" i="7"/>
  <c r="AC128" i="7"/>
  <c r="AD128" i="7"/>
  <c r="AE128" i="7"/>
  <c r="AF128" i="7"/>
  <c r="AG128" i="7"/>
  <c r="V129" i="7"/>
  <c r="W129" i="7"/>
  <c r="X129" i="7"/>
  <c r="Y129" i="7"/>
  <c r="Z129" i="7"/>
  <c r="AA129" i="7"/>
  <c r="AB129" i="7"/>
  <c r="AC129" i="7"/>
  <c r="AD129" i="7"/>
  <c r="AE129" i="7"/>
  <c r="AF129" i="7"/>
  <c r="AG129" i="7"/>
  <c r="V130" i="7"/>
  <c r="W130" i="7"/>
  <c r="X130" i="7"/>
  <c r="Y130" i="7"/>
  <c r="Z130" i="7"/>
  <c r="AA130" i="7"/>
  <c r="AB130" i="7"/>
  <c r="AC130" i="7"/>
  <c r="AD130" i="7"/>
  <c r="AE130" i="7"/>
  <c r="AF130" i="7"/>
  <c r="AG130" i="7"/>
  <c r="V131" i="7"/>
  <c r="W131" i="7"/>
  <c r="X131" i="7"/>
  <c r="Y131" i="7"/>
  <c r="Z131" i="7"/>
  <c r="AA131" i="7"/>
  <c r="AB131" i="7"/>
  <c r="AC131" i="7"/>
  <c r="AD131" i="7"/>
  <c r="AE131" i="7"/>
  <c r="AF131" i="7"/>
  <c r="AG131" i="7"/>
  <c r="V132" i="7"/>
  <c r="W132" i="7"/>
  <c r="X132" i="7"/>
  <c r="Y132" i="7"/>
  <c r="Z132" i="7"/>
  <c r="AA132" i="7"/>
  <c r="AB132" i="7"/>
  <c r="AC132" i="7"/>
  <c r="AD132" i="7"/>
  <c r="AE132" i="7"/>
  <c r="AF132" i="7"/>
  <c r="AG132" i="7"/>
  <c r="V133" i="7"/>
  <c r="W133" i="7"/>
  <c r="X133" i="7"/>
  <c r="Y133" i="7"/>
  <c r="Z133" i="7"/>
  <c r="AA133" i="7"/>
  <c r="AB133" i="7"/>
  <c r="AC133" i="7"/>
  <c r="AD133" i="7"/>
  <c r="AE133" i="7"/>
  <c r="AF133" i="7"/>
  <c r="AG133" i="7"/>
  <c r="V134" i="7"/>
  <c r="W134" i="7"/>
  <c r="X134" i="7"/>
  <c r="Y134" i="7"/>
  <c r="Z134" i="7"/>
  <c r="AA134" i="7"/>
  <c r="AB134" i="7"/>
  <c r="AC134" i="7"/>
  <c r="AD134" i="7"/>
  <c r="AE134" i="7"/>
  <c r="AF134" i="7"/>
  <c r="AG134" i="7"/>
  <c r="V135" i="7"/>
  <c r="W135" i="7"/>
  <c r="X135" i="7"/>
  <c r="Y135" i="7"/>
  <c r="Z135" i="7"/>
  <c r="AA135" i="7"/>
  <c r="AB135" i="7"/>
  <c r="AC135" i="7"/>
  <c r="AD135" i="7"/>
  <c r="AE135" i="7"/>
  <c r="AF135" i="7"/>
  <c r="AG135" i="7"/>
  <c r="V136" i="7"/>
  <c r="W136" i="7"/>
  <c r="X136" i="7"/>
  <c r="Y136" i="7"/>
  <c r="Z136" i="7"/>
  <c r="AA136" i="7"/>
  <c r="AB136" i="7"/>
  <c r="AC136" i="7"/>
  <c r="AD136" i="7"/>
  <c r="AE136" i="7"/>
  <c r="AF136" i="7"/>
  <c r="AG136" i="7"/>
  <c r="V137" i="7"/>
  <c r="W137" i="7"/>
  <c r="X137" i="7"/>
  <c r="Y137" i="7"/>
  <c r="Z137" i="7"/>
  <c r="AA137" i="7"/>
  <c r="AB137" i="7"/>
  <c r="AC137" i="7"/>
  <c r="AD137" i="7"/>
  <c r="AE137" i="7"/>
  <c r="AF137" i="7"/>
  <c r="AG137" i="7"/>
  <c r="V138" i="7"/>
  <c r="W138" i="7"/>
  <c r="X138" i="7"/>
  <c r="Y138" i="7"/>
  <c r="Z138" i="7"/>
  <c r="AA138" i="7"/>
  <c r="AB138" i="7"/>
  <c r="AC138" i="7"/>
  <c r="AD138" i="7"/>
  <c r="AE138" i="7"/>
  <c r="AF138" i="7"/>
  <c r="AG138" i="7"/>
  <c r="V139" i="7"/>
  <c r="W139" i="7"/>
  <c r="X139" i="7"/>
  <c r="Y139" i="7"/>
  <c r="Z139" i="7"/>
  <c r="AA139" i="7"/>
  <c r="AB139" i="7"/>
  <c r="AC139" i="7"/>
  <c r="AD139" i="7"/>
  <c r="AE139" i="7"/>
  <c r="AF139" i="7"/>
  <c r="AG139" i="7"/>
  <c r="V140" i="7"/>
  <c r="W140" i="7"/>
  <c r="X140" i="7"/>
  <c r="Y140" i="7"/>
  <c r="Z140" i="7"/>
  <c r="AA140" i="7"/>
  <c r="AB140" i="7"/>
  <c r="AC140" i="7"/>
  <c r="AD140" i="7"/>
  <c r="AE140" i="7"/>
  <c r="AF140" i="7"/>
  <c r="AG140" i="7"/>
  <c r="V141" i="7"/>
  <c r="W141" i="7"/>
  <c r="X141" i="7"/>
  <c r="Y141" i="7"/>
  <c r="Z141" i="7"/>
  <c r="AA141" i="7"/>
  <c r="AB141" i="7"/>
  <c r="AC141" i="7"/>
  <c r="AD141" i="7"/>
  <c r="AE141" i="7"/>
  <c r="AF141" i="7"/>
  <c r="AG141" i="7"/>
  <c r="V142" i="7"/>
  <c r="W142" i="7"/>
  <c r="X142" i="7"/>
  <c r="Y142" i="7"/>
  <c r="Z142" i="7"/>
  <c r="AA142" i="7"/>
  <c r="AB142" i="7"/>
  <c r="AC142" i="7"/>
  <c r="AD142" i="7"/>
  <c r="AE142" i="7"/>
  <c r="AF142" i="7"/>
  <c r="AG142" i="7"/>
  <c r="V143" i="7"/>
  <c r="W143" i="7"/>
  <c r="X143" i="7"/>
  <c r="Y143" i="7"/>
  <c r="Z143" i="7"/>
  <c r="AA143" i="7"/>
  <c r="AB143" i="7"/>
  <c r="AC143" i="7"/>
  <c r="AD143" i="7"/>
  <c r="AE143" i="7"/>
  <c r="AF143" i="7"/>
  <c r="AG143" i="7"/>
  <c r="V144" i="7"/>
  <c r="W144" i="7"/>
  <c r="X144" i="7"/>
  <c r="Y144" i="7"/>
  <c r="Z144" i="7"/>
  <c r="AA144" i="7"/>
  <c r="AB144" i="7"/>
  <c r="AC144" i="7"/>
  <c r="AD144" i="7"/>
  <c r="AE144" i="7"/>
  <c r="AF144" i="7"/>
  <c r="AG144" i="7"/>
  <c r="V145" i="7"/>
  <c r="W145" i="7"/>
  <c r="X145" i="7"/>
  <c r="Y145" i="7"/>
  <c r="Z145" i="7"/>
  <c r="AA145" i="7"/>
  <c r="AB145" i="7"/>
  <c r="AC145" i="7"/>
  <c r="AD145" i="7"/>
  <c r="AE145" i="7"/>
  <c r="AF145" i="7"/>
  <c r="AG145" i="7"/>
  <c r="V146" i="7"/>
  <c r="W146" i="7"/>
  <c r="X146" i="7"/>
  <c r="Y146" i="7"/>
  <c r="Z146" i="7"/>
  <c r="AA146" i="7"/>
  <c r="AB146" i="7"/>
  <c r="AC146" i="7"/>
  <c r="AD146" i="7"/>
  <c r="AE146" i="7"/>
  <c r="AF146" i="7"/>
  <c r="AG146" i="7"/>
  <c r="V147" i="7"/>
  <c r="W147" i="7"/>
  <c r="X147" i="7"/>
  <c r="Y147" i="7"/>
  <c r="Z147" i="7"/>
  <c r="AA147" i="7"/>
  <c r="AB147" i="7"/>
  <c r="AC147" i="7"/>
  <c r="AD147" i="7"/>
  <c r="AE147" i="7"/>
  <c r="AF147" i="7"/>
  <c r="AG147" i="7"/>
  <c r="V148" i="7"/>
  <c r="W148" i="7"/>
  <c r="X148" i="7"/>
  <c r="Y148" i="7"/>
  <c r="Z148" i="7"/>
  <c r="AA148" i="7"/>
  <c r="AB148" i="7"/>
  <c r="AC148" i="7"/>
  <c r="AD148" i="7"/>
  <c r="AE148" i="7"/>
  <c r="AF148" i="7"/>
  <c r="AG148" i="7"/>
  <c r="V149" i="7"/>
  <c r="W149" i="7"/>
  <c r="X149" i="7"/>
  <c r="Y149" i="7"/>
  <c r="Z149" i="7"/>
  <c r="AA149" i="7"/>
  <c r="AB149" i="7"/>
  <c r="AC149" i="7"/>
  <c r="AD149" i="7"/>
  <c r="AE149" i="7"/>
  <c r="AF149" i="7"/>
  <c r="AG149" i="7"/>
  <c r="V150" i="7"/>
  <c r="W150" i="7"/>
  <c r="X150" i="7"/>
  <c r="Y150" i="7"/>
  <c r="Z150" i="7"/>
  <c r="AA150" i="7"/>
  <c r="AB150" i="7"/>
  <c r="AC150" i="7"/>
  <c r="AD150" i="7"/>
  <c r="AE150" i="7"/>
  <c r="AF150" i="7"/>
  <c r="AG150" i="7"/>
  <c r="V151" i="7"/>
  <c r="W151" i="7"/>
  <c r="X151" i="7"/>
  <c r="Y151" i="7"/>
  <c r="Z151" i="7"/>
  <c r="AA151" i="7"/>
  <c r="AB151" i="7"/>
  <c r="AC151" i="7"/>
  <c r="AD151" i="7"/>
  <c r="AE151" i="7"/>
  <c r="AF151" i="7"/>
  <c r="AG151" i="7"/>
  <c r="V152" i="7"/>
  <c r="W152" i="7"/>
  <c r="X152" i="7"/>
  <c r="Y152" i="7"/>
  <c r="Z152" i="7"/>
  <c r="AA152" i="7"/>
  <c r="AB152" i="7"/>
  <c r="AC152" i="7"/>
  <c r="AD152" i="7"/>
  <c r="AE152" i="7"/>
  <c r="AF152" i="7"/>
  <c r="AG152" i="7"/>
  <c r="V153" i="7"/>
  <c r="W153" i="7"/>
  <c r="X153" i="7"/>
  <c r="Y153" i="7"/>
  <c r="Z153" i="7"/>
  <c r="AA153" i="7"/>
  <c r="AB153" i="7"/>
  <c r="AC153" i="7"/>
  <c r="AD153" i="7"/>
  <c r="AE153" i="7"/>
  <c r="AF153" i="7"/>
  <c r="AG153" i="7"/>
  <c r="V154" i="7"/>
  <c r="W154" i="7"/>
  <c r="X154" i="7"/>
  <c r="Y154" i="7"/>
  <c r="Z154" i="7"/>
  <c r="AA154" i="7"/>
  <c r="AB154" i="7"/>
  <c r="AC154" i="7"/>
  <c r="AD154" i="7"/>
  <c r="AE154" i="7"/>
  <c r="AF154" i="7"/>
  <c r="AG154" i="7"/>
  <c r="V155" i="7"/>
  <c r="W155" i="7"/>
  <c r="X155" i="7"/>
  <c r="Y155" i="7"/>
  <c r="Z155" i="7"/>
  <c r="AA155" i="7"/>
  <c r="AB155" i="7"/>
  <c r="AC155" i="7"/>
  <c r="AD155" i="7"/>
  <c r="AE155" i="7"/>
  <c r="AF155" i="7"/>
  <c r="AG155" i="7"/>
  <c r="V156" i="7"/>
  <c r="W156" i="7"/>
  <c r="X156" i="7"/>
  <c r="Y156" i="7"/>
  <c r="Z156" i="7"/>
  <c r="AA156" i="7"/>
  <c r="AB156" i="7"/>
  <c r="AC156" i="7"/>
  <c r="AD156" i="7"/>
  <c r="AE156" i="7"/>
  <c r="AF156" i="7"/>
  <c r="AG156" i="7"/>
  <c r="V157" i="7"/>
  <c r="W157" i="7"/>
  <c r="X157" i="7"/>
  <c r="Y157" i="7"/>
  <c r="Z157" i="7"/>
  <c r="AA157" i="7"/>
  <c r="AB157" i="7"/>
  <c r="AC157" i="7"/>
  <c r="AD157" i="7"/>
  <c r="AE157" i="7"/>
  <c r="AF157" i="7"/>
  <c r="AG157" i="7"/>
  <c r="V158" i="7"/>
  <c r="W158" i="7"/>
  <c r="X158" i="7"/>
  <c r="Y158" i="7"/>
  <c r="Z158" i="7"/>
  <c r="AA158" i="7"/>
  <c r="AB158" i="7"/>
  <c r="AC158" i="7"/>
  <c r="AD158" i="7"/>
  <c r="AE158" i="7"/>
  <c r="AF158" i="7"/>
  <c r="AG158" i="7"/>
  <c r="V159" i="7"/>
  <c r="W159" i="7"/>
  <c r="X159" i="7"/>
  <c r="Y159" i="7"/>
  <c r="Z159" i="7"/>
  <c r="AA159" i="7"/>
  <c r="AB159" i="7"/>
  <c r="AC159" i="7"/>
  <c r="AD159" i="7"/>
  <c r="AE159" i="7"/>
  <c r="AF159" i="7"/>
  <c r="AG159" i="7"/>
  <c r="V160" i="7"/>
  <c r="W160" i="7"/>
  <c r="X160" i="7"/>
  <c r="Y160" i="7"/>
  <c r="Z160" i="7"/>
  <c r="AA160" i="7"/>
  <c r="AB160" i="7"/>
  <c r="AC160" i="7"/>
  <c r="AD160" i="7"/>
  <c r="AE160" i="7"/>
  <c r="AF160" i="7"/>
  <c r="AG160" i="7"/>
  <c r="V161" i="7"/>
  <c r="W161" i="7"/>
  <c r="X161" i="7"/>
  <c r="Y161" i="7"/>
  <c r="Z161" i="7"/>
  <c r="AA161" i="7"/>
  <c r="AB161" i="7"/>
  <c r="AC161" i="7"/>
  <c r="AD161" i="7"/>
  <c r="AE161" i="7"/>
  <c r="AF161" i="7"/>
  <c r="AG161" i="7"/>
  <c r="V162" i="7"/>
  <c r="W162" i="7"/>
  <c r="X162" i="7"/>
  <c r="Y162" i="7"/>
  <c r="Z162" i="7"/>
  <c r="AA162" i="7"/>
  <c r="AB162" i="7"/>
  <c r="AC162" i="7"/>
  <c r="AD162" i="7"/>
  <c r="AE162" i="7"/>
  <c r="AF162" i="7"/>
  <c r="AG162" i="7"/>
  <c r="V163" i="7"/>
  <c r="W163" i="7"/>
  <c r="X163" i="7"/>
  <c r="Y163" i="7"/>
  <c r="Z163" i="7"/>
  <c r="AA163" i="7"/>
  <c r="AB163" i="7"/>
  <c r="AC163" i="7"/>
  <c r="AD163" i="7"/>
  <c r="AE163" i="7"/>
  <c r="AF163" i="7"/>
  <c r="AG163" i="7"/>
  <c r="V164" i="7"/>
  <c r="W164" i="7"/>
  <c r="X164" i="7"/>
  <c r="Y164" i="7"/>
  <c r="Z164" i="7"/>
  <c r="AA164" i="7"/>
  <c r="AB164" i="7"/>
  <c r="AC164" i="7"/>
  <c r="AD164" i="7"/>
  <c r="AE164" i="7"/>
  <c r="AF164" i="7"/>
  <c r="AG164" i="7"/>
  <c r="V165" i="7"/>
  <c r="W165" i="7"/>
  <c r="X165" i="7"/>
  <c r="Y165" i="7"/>
  <c r="Z165" i="7"/>
  <c r="AA165" i="7"/>
  <c r="AB165" i="7"/>
  <c r="AC165" i="7"/>
  <c r="AD165" i="7"/>
  <c r="AE165" i="7"/>
  <c r="AF165" i="7"/>
  <c r="AG165" i="7"/>
  <c r="V166" i="7"/>
  <c r="W166" i="7"/>
  <c r="X166" i="7"/>
  <c r="Y166" i="7"/>
  <c r="Z166" i="7"/>
  <c r="AA166" i="7"/>
  <c r="AB166" i="7"/>
  <c r="AC166" i="7"/>
  <c r="AD166" i="7"/>
  <c r="AE166" i="7"/>
  <c r="AF166" i="7"/>
  <c r="AG166" i="7"/>
  <c r="V167" i="7"/>
  <c r="W167" i="7"/>
  <c r="X167" i="7"/>
  <c r="Y167" i="7"/>
  <c r="Z167" i="7"/>
  <c r="AA167" i="7"/>
  <c r="AB167" i="7"/>
  <c r="AC167" i="7"/>
  <c r="AD167" i="7"/>
  <c r="AE167" i="7"/>
  <c r="AF167" i="7"/>
  <c r="AG167" i="7"/>
  <c r="V168" i="7"/>
  <c r="W168" i="7"/>
  <c r="X168" i="7"/>
  <c r="Y168" i="7"/>
  <c r="Z168" i="7"/>
  <c r="AA168" i="7"/>
  <c r="AB168" i="7"/>
  <c r="AC168" i="7"/>
  <c r="AD168" i="7"/>
  <c r="AE168" i="7"/>
  <c r="AF168" i="7"/>
  <c r="AG168" i="7"/>
  <c r="V169" i="7"/>
  <c r="W169" i="7"/>
  <c r="X169" i="7"/>
  <c r="Y169" i="7"/>
  <c r="Z169" i="7"/>
  <c r="AA169" i="7"/>
  <c r="AB169" i="7"/>
  <c r="AC169" i="7"/>
  <c r="AD169" i="7"/>
  <c r="AE169" i="7"/>
  <c r="AF169" i="7"/>
  <c r="AG169" i="7"/>
  <c r="V170" i="7"/>
  <c r="W170" i="7"/>
  <c r="X170" i="7"/>
  <c r="Y170" i="7"/>
  <c r="Z170" i="7"/>
  <c r="AA170" i="7"/>
  <c r="AB170" i="7"/>
  <c r="AC170" i="7"/>
  <c r="AD170" i="7"/>
  <c r="AE170" i="7"/>
  <c r="AF170" i="7"/>
  <c r="AG170" i="7"/>
  <c r="V171" i="7"/>
  <c r="W171" i="7"/>
  <c r="X171" i="7"/>
  <c r="Y171" i="7"/>
  <c r="Z171" i="7"/>
  <c r="AA171" i="7"/>
  <c r="AB171" i="7"/>
  <c r="AC171" i="7"/>
  <c r="AD171" i="7"/>
  <c r="AE171" i="7"/>
  <c r="AF171" i="7"/>
  <c r="AG171" i="7"/>
  <c r="V172" i="7"/>
  <c r="W172" i="7"/>
  <c r="X172" i="7"/>
  <c r="Y172" i="7"/>
  <c r="Z172" i="7"/>
  <c r="AA172" i="7"/>
  <c r="AB172" i="7"/>
  <c r="AC172" i="7"/>
  <c r="AD172" i="7"/>
  <c r="AE172" i="7"/>
  <c r="AF172" i="7"/>
  <c r="AG172" i="7"/>
  <c r="V173" i="7"/>
  <c r="W173" i="7"/>
  <c r="X173" i="7"/>
  <c r="Y173" i="7"/>
  <c r="Z173" i="7"/>
  <c r="AA173" i="7"/>
  <c r="AB173" i="7"/>
  <c r="AC173" i="7"/>
  <c r="AD173" i="7"/>
  <c r="AE173" i="7"/>
  <c r="AF173" i="7"/>
  <c r="AG173" i="7"/>
  <c r="V174" i="7"/>
  <c r="W174" i="7"/>
  <c r="X174" i="7"/>
  <c r="Y174" i="7"/>
  <c r="Z174" i="7"/>
  <c r="AA174" i="7"/>
  <c r="AB174" i="7"/>
  <c r="AC174" i="7"/>
  <c r="AD174" i="7"/>
  <c r="AE174" i="7"/>
  <c r="AF174" i="7"/>
  <c r="AG174" i="7"/>
  <c r="V175" i="7"/>
  <c r="W175" i="7"/>
  <c r="X175" i="7"/>
  <c r="Y175" i="7"/>
  <c r="Z175" i="7"/>
  <c r="AA175" i="7"/>
  <c r="AB175" i="7"/>
  <c r="AC175" i="7"/>
  <c r="AD175" i="7"/>
  <c r="AE175" i="7"/>
  <c r="AF175" i="7"/>
  <c r="AG175" i="7"/>
  <c r="V176" i="7"/>
  <c r="W176" i="7"/>
  <c r="X176" i="7"/>
  <c r="Y176" i="7"/>
  <c r="Z176" i="7"/>
  <c r="AA176" i="7"/>
  <c r="AB176" i="7"/>
  <c r="AC176" i="7"/>
  <c r="AD176" i="7"/>
  <c r="AE176" i="7"/>
  <c r="AF176" i="7"/>
  <c r="AG176" i="7"/>
  <c r="V177" i="7"/>
  <c r="W177" i="7"/>
  <c r="X177" i="7"/>
  <c r="Y177" i="7"/>
  <c r="Z177" i="7"/>
  <c r="AA177" i="7"/>
  <c r="AB177" i="7"/>
  <c r="AC177" i="7"/>
  <c r="AD177" i="7"/>
  <c r="AE177" i="7"/>
  <c r="AF177" i="7"/>
  <c r="AG177" i="7"/>
  <c r="V178" i="7"/>
  <c r="W178" i="7"/>
  <c r="X178" i="7"/>
  <c r="Y178" i="7"/>
  <c r="Z178" i="7"/>
  <c r="AA178" i="7"/>
  <c r="AB178" i="7"/>
  <c r="AC178" i="7"/>
  <c r="AD178" i="7"/>
  <c r="AE178" i="7"/>
  <c r="AF178" i="7"/>
  <c r="AG178" i="7"/>
  <c r="V179" i="7"/>
  <c r="W179" i="7"/>
  <c r="X179" i="7"/>
  <c r="Y179" i="7"/>
  <c r="Z179" i="7"/>
  <c r="AA179" i="7"/>
  <c r="AB179" i="7"/>
  <c r="AC179" i="7"/>
  <c r="AD179" i="7"/>
  <c r="AE179" i="7"/>
  <c r="AF179" i="7"/>
  <c r="AG179" i="7"/>
  <c r="V180" i="7"/>
  <c r="W180" i="7"/>
  <c r="X180" i="7"/>
  <c r="Y180" i="7"/>
  <c r="Z180" i="7"/>
  <c r="AA180" i="7"/>
  <c r="AB180" i="7"/>
  <c r="AC180" i="7"/>
  <c r="AD180" i="7"/>
  <c r="AE180" i="7"/>
  <c r="AF180" i="7"/>
  <c r="AG180" i="7"/>
  <c r="V181" i="7"/>
  <c r="W181" i="7"/>
  <c r="X181" i="7"/>
  <c r="Y181" i="7"/>
  <c r="Z181" i="7"/>
  <c r="AA181" i="7"/>
  <c r="AB181" i="7"/>
  <c r="AC181" i="7"/>
  <c r="AD181" i="7"/>
  <c r="AE181" i="7"/>
  <c r="AF181" i="7"/>
  <c r="AG181" i="7"/>
  <c r="V182" i="7"/>
  <c r="W182" i="7"/>
  <c r="X182" i="7"/>
  <c r="Y182" i="7"/>
  <c r="Z182" i="7"/>
  <c r="AA182" i="7"/>
  <c r="AB182" i="7"/>
  <c r="AC182" i="7"/>
  <c r="AD182" i="7"/>
  <c r="AE182" i="7"/>
  <c r="AF182" i="7"/>
  <c r="AG182" i="7"/>
  <c r="V183" i="7"/>
  <c r="W183" i="7"/>
  <c r="X183" i="7"/>
  <c r="Y183" i="7"/>
  <c r="Z183" i="7"/>
  <c r="AA183" i="7"/>
  <c r="AB183" i="7"/>
  <c r="AC183" i="7"/>
  <c r="AD183" i="7"/>
  <c r="AE183" i="7"/>
  <c r="AF183" i="7"/>
  <c r="AG183" i="7"/>
  <c r="V184" i="7"/>
  <c r="W184" i="7"/>
  <c r="X184" i="7"/>
  <c r="Y184" i="7"/>
  <c r="Z184" i="7"/>
  <c r="AA184" i="7"/>
  <c r="AB184" i="7"/>
  <c r="AC184" i="7"/>
  <c r="AD184" i="7"/>
  <c r="AE184" i="7"/>
  <c r="AF184" i="7"/>
  <c r="AG184" i="7"/>
  <c r="V185" i="7"/>
  <c r="W185" i="7"/>
  <c r="X185" i="7"/>
  <c r="Y185" i="7"/>
  <c r="Z185" i="7"/>
  <c r="AA185" i="7"/>
  <c r="AB185" i="7"/>
  <c r="AC185" i="7"/>
  <c r="AD185" i="7"/>
  <c r="AE185" i="7"/>
  <c r="AF185" i="7"/>
  <c r="AG185" i="7"/>
  <c r="V186" i="7"/>
  <c r="W186" i="7"/>
  <c r="X186" i="7"/>
  <c r="Y186" i="7"/>
  <c r="Z186" i="7"/>
  <c r="AA186" i="7"/>
  <c r="AB186" i="7"/>
  <c r="AC186" i="7"/>
  <c r="AD186" i="7"/>
  <c r="AE186" i="7"/>
  <c r="AF186" i="7"/>
  <c r="AG186" i="7"/>
  <c r="V187" i="7"/>
  <c r="W187" i="7"/>
  <c r="X187" i="7"/>
  <c r="Y187" i="7"/>
  <c r="Z187" i="7"/>
  <c r="AA187" i="7"/>
  <c r="AB187" i="7"/>
  <c r="AC187" i="7"/>
  <c r="AD187" i="7"/>
  <c r="AE187" i="7"/>
  <c r="AF187" i="7"/>
  <c r="AG187" i="7"/>
  <c r="V188" i="7"/>
  <c r="W188" i="7"/>
  <c r="X188" i="7"/>
  <c r="Y188" i="7"/>
  <c r="Z188" i="7"/>
  <c r="AA188" i="7"/>
  <c r="AB188" i="7"/>
  <c r="AC188" i="7"/>
  <c r="AD188" i="7"/>
  <c r="AE188" i="7"/>
  <c r="AF188" i="7"/>
  <c r="AG188" i="7"/>
  <c r="V189" i="7"/>
  <c r="W189" i="7"/>
  <c r="X189" i="7"/>
  <c r="Y189" i="7"/>
  <c r="Z189" i="7"/>
  <c r="AA189" i="7"/>
  <c r="AB189" i="7"/>
  <c r="AC189" i="7"/>
  <c r="AD189" i="7"/>
  <c r="AE189" i="7"/>
  <c r="AF189" i="7"/>
  <c r="AG189" i="7"/>
  <c r="V190" i="7"/>
  <c r="W190" i="7"/>
  <c r="X190" i="7"/>
  <c r="Y190" i="7"/>
  <c r="Z190" i="7"/>
  <c r="AA190" i="7"/>
  <c r="AB190" i="7"/>
  <c r="AC190" i="7"/>
  <c r="AD190" i="7"/>
  <c r="AE190" i="7"/>
  <c r="AF190" i="7"/>
  <c r="AG190" i="7"/>
  <c r="V191" i="7"/>
  <c r="W191" i="7"/>
  <c r="X191" i="7"/>
  <c r="Y191" i="7"/>
  <c r="Z191" i="7"/>
  <c r="AA191" i="7"/>
  <c r="AB191" i="7"/>
  <c r="AC191" i="7"/>
  <c r="AD191" i="7"/>
  <c r="AE191" i="7"/>
  <c r="AF191" i="7"/>
  <c r="AG191" i="7"/>
  <c r="V192" i="7"/>
  <c r="W192" i="7"/>
  <c r="X192" i="7"/>
  <c r="Y192" i="7"/>
  <c r="Z192" i="7"/>
  <c r="AA192" i="7"/>
  <c r="AB192" i="7"/>
  <c r="AC192" i="7"/>
  <c r="AD192" i="7"/>
  <c r="AE192" i="7"/>
  <c r="AF192" i="7"/>
  <c r="AG192" i="7"/>
  <c r="V193" i="7"/>
  <c r="W193" i="7"/>
  <c r="X193" i="7"/>
  <c r="Y193" i="7"/>
  <c r="Z193" i="7"/>
  <c r="AA193" i="7"/>
  <c r="AB193" i="7"/>
  <c r="AC193" i="7"/>
  <c r="AD193" i="7"/>
  <c r="AE193" i="7"/>
  <c r="AF193" i="7"/>
  <c r="AG193" i="7"/>
  <c r="V194" i="7"/>
  <c r="W194" i="7"/>
  <c r="X194" i="7"/>
  <c r="Y194" i="7"/>
  <c r="Z194" i="7"/>
  <c r="AA194" i="7"/>
  <c r="AB194" i="7"/>
  <c r="AC194" i="7"/>
  <c r="AD194" i="7"/>
  <c r="AE194" i="7"/>
  <c r="AF194" i="7"/>
  <c r="AG194" i="7"/>
  <c r="V195" i="7"/>
  <c r="W195" i="7"/>
  <c r="X195" i="7"/>
  <c r="Y195" i="7"/>
  <c r="Z195" i="7"/>
  <c r="AA195" i="7"/>
  <c r="AB195" i="7"/>
  <c r="AC195" i="7"/>
  <c r="AD195" i="7"/>
  <c r="AE195" i="7"/>
  <c r="AF195" i="7"/>
  <c r="AG195" i="7"/>
  <c r="V196" i="7"/>
  <c r="W196" i="7"/>
  <c r="X196" i="7"/>
  <c r="Y196" i="7"/>
  <c r="Z196" i="7"/>
  <c r="AA196" i="7"/>
  <c r="AB196" i="7"/>
  <c r="AC196" i="7"/>
  <c r="AD196" i="7"/>
  <c r="AE196" i="7"/>
  <c r="AF196" i="7"/>
  <c r="AG196" i="7"/>
  <c r="V197" i="7"/>
  <c r="W197" i="7"/>
  <c r="X197" i="7"/>
  <c r="Y197" i="7"/>
  <c r="Z197" i="7"/>
  <c r="AA197" i="7"/>
  <c r="AB197" i="7"/>
  <c r="AC197" i="7"/>
  <c r="AD197" i="7"/>
  <c r="AE197" i="7"/>
  <c r="AF197" i="7"/>
  <c r="AG197" i="7"/>
  <c r="V198" i="7"/>
  <c r="W198" i="7"/>
  <c r="X198" i="7"/>
  <c r="Y198" i="7"/>
  <c r="Z198" i="7"/>
  <c r="AA198" i="7"/>
  <c r="AB198" i="7"/>
  <c r="AC198" i="7"/>
  <c r="AD198" i="7"/>
  <c r="AE198" i="7"/>
  <c r="AF198" i="7"/>
  <c r="AG198" i="7"/>
  <c r="V199" i="7"/>
  <c r="W199" i="7"/>
  <c r="X199" i="7"/>
  <c r="Y199" i="7"/>
  <c r="Z199" i="7"/>
  <c r="AA199" i="7"/>
  <c r="AB199" i="7"/>
  <c r="AC199" i="7"/>
  <c r="AD199" i="7"/>
  <c r="AE199" i="7"/>
  <c r="AF199" i="7"/>
  <c r="AG199" i="7"/>
  <c r="V200" i="7"/>
  <c r="W200" i="7"/>
  <c r="X200" i="7"/>
  <c r="Y200" i="7"/>
  <c r="Z200" i="7"/>
  <c r="AA200" i="7"/>
  <c r="AB200" i="7"/>
  <c r="AC200" i="7"/>
  <c r="AD200" i="7"/>
  <c r="AE200" i="7"/>
  <c r="AF200" i="7"/>
  <c r="AG200" i="7"/>
  <c r="V201" i="7"/>
  <c r="W201" i="7"/>
  <c r="X201" i="7"/>
  <c r="Y201" i="7"/>
  <c r="Z201" i="7"/>
  <c r="AA201" i="7"/>
  <c r="AB201" i="7"/>
  <c r="AC201" i="7"/>
  <c r="AD201" i="7"/>
  <c r="AE201" i="7"/>
  <c r="AF201" i="7"/>
  <c r="AG201" i="7"/>
  <c r="V202" i="7"/>
  <c r="W202" i="7"/>
  <c r="X202" i="7"/>
  <c r="Y202" i="7"/>
  <c r="Z202" i="7"/>
  <c r="AA202" i="7"/>
  <c r="AB202" i="7"/>
  <c r="AC202" i="7"/>
  <c r="AD202" i="7"/>
  <c r="AE202" i="7"/>
  <c r="AF202" i="7"/>
  <c r="AG202" i="7"/>
  <c r="V203" i="7"/>
  <c r="W203" i="7"/>
  <c r="X203" i="7"/>
  <c r="Y203" i="7"/>
  <c r="Z203" i="7"/>
  <c r="AA203" i="7"/>
  <c r="AB203" i="7"/>
  <c r="AC203" i="7"/>
  <c r="AD203" i="7"/>
  <c r="AE203" i="7"/>
  <c r="AF203" i="7"/>
  <c r="AG203" i="7"/>
  <c r="V204" i="7"/>
  <c r="W204" i="7"/>
  <c r="X204" i="7"/>
  <c r="Y204" i="7"/>
  <c r="Z204" i="7"/>
  <c r="AA204" i="7"/>
  <c r="AB204" i="7"/>
  <c r="AC204" i="7"/>
  <c r="AD204" i="7"/>
  <c r="AE204" i="7"/>
  <c r="AF204" i="7"/>
  <c r="AG204" i="7"/>
  <c r="V205" i="7"/>
  <c r="W205" i="7"/>
  <c r="X205" i="7"/>
  <c r="Y205" i="7"/>
  <c r="Z205" i="7"/>
  <c r="AA205" i="7"/>
  <c r="AB205" i="7"/>
  <c r="AC205" i="7"/>
  <c r="AD205" i="7"/>
  <c r="AE205" i="7"/>
  <c r="AF205" i="7"/>
  <c r="AG205" i="7"/>
  <c r="V206" i="7"/>
  <c r="W206" i="7"/>
  <c r="X206" i="7"/>
  <c r="Y206" i="7"/>
  <c r="Z206" i="7"/>
  <c r="AA206" i="7"/>
  <c r="AB206" i="7"/>
  <c r="AC206" i="7"/>
  <c r="AD206" i="7"/>
  <c r="AE206" i="7"/>
  <c r="AF206" i="7"/>
  <c r="AG206" i="7"/>
  <c r="V207" i="7"/>
  <c r="W207" i="7"/>
  <c r="X207" i="7"/>
  <c r="Y207" i="7"/>
  <c r="Z207" i="7"/>
  <c r="AA207" i="7"/>
  <c r="AB207" i="7"/>
  <c r="AC207" i="7"/>
  <c r="AD207" i="7"/>
  <c r="AE207" i="7"/>
  <c r="AF207" i="7"/>
  <c r="AG207" i="7"/>
  <c r="V208" i="7"/>
  <c r="W208" i="7"/>
  <c r="X208" i="7"/>
  <c r="Y208" i="7"/>
  <c r="Z208" i="7"/>
  <c r="AA208" i="7"/>
  <c r="AB208" i="7"/>
  <c r="AC208" i="7"/>
  <c r="AD208" i="7"/>
  <c r="AE208" i="7"/>
  <c r="AF208" i="7"/>
  <c r="AG208" i="7"/>
  <c r="V209" i="7"/>
  <c r="W209" i="7"/>
  <c r="X209" i="7"/>
  <c r="Y209" i="7"/>
  <c r="Z209" i="7"/>
  <c r="AA209" i="7"/>
  <c r="AB209" i="7"/>
  <c r="AC209" i="7"/>
  <c r="AD209" i="7"/>
  <c r="AE209" i="7"/>
  <c r="AF209" i="7"/>
  <c r="AG209" i="7"/>
  <c r="V210" i="7"/>
  <c r="W210" i="7"/>
  <c r="X210" i="7"/>
  <c r="Y210" i="7"/>
  <c r="Z210" i="7"/>
  <c r="AA210" i="7"/>
  <c r="AB210" i="7"/>
  <c r="AC210" i="7"/>
  <c r="AD210" i="7"/>
  <c r="AE210" i="7"/>
  <c r="AF210" i="7"/>
  <c r="AG210" i="7"/>
  <c r="V211" i="7"/>
  <c r="W211" i="7"/>
  <c r="X211" i="7"/>
  <c r="Y211" i="7"/>
  <c r="Z211" i="7"/>
  <c r="AA211" i="7"/>
  <c r="AB211" i="7"/>
  <c r="AC211" i="7"/>
  <c r="AD211" i="7"/>
  <c r="AE211" i="7"/>
  <c r="AF211" i="7"/>
  <c r="AG211" i="7"/>
  <c r="V212" i="7"/>
  <c r="W212" i="7"/>
  <c r="X212" i="7"/>
  <c r="Y212" i="7"/>
  <c r="Z212" i="7"/>
  <c r="AA212" i="7"/>
  <c r="AB212" i="7"/>
  <c r="AC212" i="7"/>
  <c r="AD212" i="7"/>
  <c r="AE212" i="7"/>
  <c r="AF212" i="7"/>
  <c r="AG212" i="7"/>
  <c r="V213" i="7"/>
  <c r="W213" i="7"/>
  <c r="X213" i="7"/>
  <c r="Y213" i="7"/>
  <c r="Z213" i="7"/>
  <c r="AA213" i="7"/>
  <c r="AB213" i="7"/>
  <c r="AC213" i="7"/>
  <c r="AD213" i="7"/>
  <c r="AE213" i="7"/>
  <c r="AF213" i="7"/>
  <c r="AG213" i="7"/>
  <c r="V214" i="7"/>
  <c r="W214" i="7"/>
  <c r="X214" i="7"/>
  <c r="Y214" i="7"/>
  <c r="Z214" i="7"/>
  <c r="AA214" i="7"/>
  <c r="AB214" i="7"/>
  <c r="AC214" i="7"/>
  <c r="AD214" i="7"/>
  <c r="AE214" i="7"/>
  <c r="AF214" i="7"/>
  <c r="AG214" i="7"/>
  <c r="V215" i="7"/>
  <c r="W215" i="7"/>
  <c r="X215" i="7"/>
  <c r="Y215" i="7"/>
  <c r="Z215" i="7"/>
  <c r="AA215" i="7"/>
  <c r="AB215" i="7"/>
  <c r="AC215" i="7"/>
  <c r="AD215" i="7"/>
  <c r="AE215" i="7"/>
  <c r="AF215" i="7"/>
  <c r="AG215" i="7"/>
  <c r="V216" i="7"/>
  <c r="W216" i="7"/>
  <c r="X216" i="7"/>
  <c r="Y216" i="7"/>
  <c r="Z216" i="7"/>
  <c r="AA216" i="7"/>
  <c r="AB216" i="7"/>
  <c r="AC216" i="7"/>
  <c r="AD216" i="7"/>
  <c r="AE216" i="7"/>
  <c r="AF216" i="7"/>
  <c r="AG216" i="7"/>
  <c r="V217" i="7"/>
  <c r="W217" i="7"/>
  <c r="X217" i="7"/>
  <c r="Y217" i="7"/>
  <c r="Z217" i="7"/>
  <c r="AA217" i="7"/>
  <c r="AB217" i="7"/>
  <c r="AC217" i="7"/>
  <c r="AD217" i="7"/>
  <c r="AE217" i="7"/>
  <c r="AF217" i="7"/>
  <c r="AG217" i="7"/>
  <c r="V218" i="7"/>
  <c r="W218" i="7"/>
  <c r="X218" i="7"/>
  <c r="Y218" i="7"/>
  <c r="Z218" i="7"/>
  <c r="AA218" i="7"/>
  <c r="AB218" i="7"/>
  <c r="AC218" i="7"/>
  <c r="AD218" i="7"/>
  <c r="AE218" i="7"/>
  <c r="AF218" i="7"/>
  <c r="AG218" i="7"/>
  <c r="V219" i="7"/>
  <c r="W219" i="7"/>
  <c r="X219" i="7"/>
  <c r="Y219" i="7"/>
  <c r="Z219" i="7"/>
  <c r="AA219" i="7"/>
  <c r="AB219" i="7"/>
  <c r="AC219" i="7"/>
  <c r="AD219" i="7"/>
  <c r="AE219" i="7"/>
  <c r="AF219" i="7"/>
  <c r="AG219" i="7"/>
  <c r="V220" i="7"/>
  <c r="W220" i="7"/>
  <c r="X220" i="7"/>
  <c r="Y220" i="7"/>
  <c r="Z220" i="7"/>
  <c r="AA220" i="7"/>
  <c r="AB220" i="7"/>
  <c r="AC220" i="7"/>
  <c r="AD220" i="7"/>
  <c r="AE220" i="7"/>
  <c r="AF220" i="7"/>
  <c r="AG220" i="7"/>
  <c r="V221" i="7"/>
  <c r="W221" i="7"/>
  <c r="X221" i="7"/>
  <c r="Y221" i="7"/>
  <c r="Z221" i="7"/>
  <c r="AA221" i="7"/>
  <c r="AB221" i="7"/>
  <c r="AC221" i="7"/>
  <c r="AD221" i="7"/>
  <c r="AE221" i="7"/>
  <c r="AF221" i="7"/>
  <c r="AG221" i="7"/>
  <c r="V222" i="7"/>
  <c r="W222" i="7"/>
  <c r="X222" i="7"/>
  <c r="Y222" i="7"/>
  <c r="Z222" i="7"/>
  <c r="AA222" i="7"/>
  <c r="AB222" i="7"/>
  <c r="AC222" i="7"/>
  <c r="AD222" i="7"/>
  <c r="AE222" i="7"/>
  <c r="AF222" i="7"/>
  <c r="AG222" i="7"/>
  <c r="V223" i="7"/>
  <c r="W223" i="7"/>
  <c r="X223" i="7"/>
  <c r="Y223" i="7"/>
  <c r="Z223" i="7"/>
  <c r="AA223" i="7"/>
  <c r="AB223" i="7"/>
  <c r="AC223" i="7"/>
  <c r="AD223" i="7"/>
  <c r="AE223" i="7"/>
  <c r="AF223" i="7"/>
  <c r="AG223" i="7"/>
  <c r="V224" i="7"/>
  <c r="W224" i="7"/>
  <c r="X224" i="7"/>
  <c r="Y224" i="7"/>
  <c r="Z224" i="7"/>
  <c r="AA224" i="7"/>
  <c r="AB224" i="7"/>
  <c r="AC224" i="7"/>
  <c r="AD224" i="7"/>
  <c r="AE224" i="7"/>
  <c r="AF224" i="7"/>
  <c r="AG224" i="7"/>
  <c r="V225" i="7"/>
  <c r="W225" i="7"/>
  <c r="X225" i="7"/>
  <c r="Y225" i="7"/>
  <c r="Z225" i="7"/>
  <c r="AA225" i="7"/>
  <c r="AB225" i="7"/>
  <c r="AC225" i="7"/>
  <c r="AD225" i="7"/>
  <c r="AE225" i="7"/>
  <c r="AF225" i="7"/>
  <c r="AG225" i="7"/>
  <c r="V226" i="7"/>
  <c r="W226" i="7"/>
  <c r="X226" i="7"/>
  <c r="Y226" i="7"/>
  <c r="Z226" i="7"/>
  <c r="AA226" i="7"/>
  <c r="AB226" i="7"/>
  <c r="AC226" i="7"/>
  <c r="AD226" i="7"/>
  <c r="AE226" i="7"/>
  <c r="AF226" i="7"/>
  <c r="AG226" i="7"/>
  <c r="V227" i="7"/>
  <c r="W227" i="7"/>
  <c r="X227" i="7"/>
  <c r="Y227" i="7"/>
  <c r="Z227" i="7"/>
  <c r="AA227" i="7"/>
  <c r="AB227" i="7"/>
  <c r="AC227" i="7"/>
  <c r="AD227" i="7"/>
  <c r="AE227" i="7"/>
  <c r="AF227" i="7"/>
  <c r="AG227" i="7"/>
  <c r="V228" i="7"/>
  <c r="W228" i="7"/>
  <c r="X228" i="7"/>
  <c r="Y228" i="7"/>
  <c r="Z228" i="7"/>
  <c r="AA228" i="7"/>
  <c r="AB228" i="7"/>
  <c r="AC228" i="7"/>
  <c r="AD228" i="7"/>
  <c r="AE228" i="7"/>
  <c r="AF228" i="7"/>
  <c r="AG228" i="7"/>
  <c r="V229" i="7"/>
  <c r="W229" i="7"/>
  <c r="X229" i="7"/>
  <c r="Y229" i="7"/>
  <c r="Z229" i="7"/>
  <c r="AA229" i="7"/>
  <c r="AB229" i="7"/>
  <c r="AC229" i="7"/>
  <c r="AD229" i="7"/>
  <c r="AE229" i="7"/>
  <c r="AF229" i="7"/>
  <c r="AG229" i="7"/>
  <c r="V230" i="7"/>
  <c r="W230" i="7"/>
  <c r="X230" i="7"/>
  <c r="Y230" i="7"/>
  <c r="Z230" i="7"/>
  <c r="AA230" i="7"/>
  <c r="AB230" i="7"/>
  <c r="AC230" i="7"/>
  <c r="AD230" i="7"/>
  <c r="AE230" i="7"/>
  <c r="AF230" i="7"/>
  <c r="AG230" i="7"/>
  <c r="V231" i="7"/>
  <c r="W231" i="7"/>
  <c r="X231" i="7"/>
  <c r="Y231" i="7"/>
  <c r="Z231" i="7"/>
  <c r="AA231" i="7"/>
  <c r="AB231" i="7"/>
  <c r="AC231" i="7"/>
  <c r="AD231" i="7"/>
  <c r="AE231" i="7"/>
  <c r="AF231" i="7"/>
  <c r="AG231" i="7"/>
  <c r="V232" i="7"/>
  <c r="W232" i="7"/>
  <c r="X232" i="7"/>
  <c r="Y232" i="7"/>
  <c r="Z232" i="7"/>
  <c r="AA232" i="7"/>
  <c r="AB232" i="7"/>
  <c r="AC232" i="7"/>
  <c r="AD232" i="7"/>
  <c r="AE232" i="7"/>
  <c r="AF232" i="7"/>
  <c r="AG232" i="7"/>
  <c r="V233" i="7"/>
  <c r="W233" i="7"/>
  <c r="X233" i="7"/>
  <c r="Y233" i="7"/>
  <c r="Z233" i="7"/>
  <c r="AA233" i="7"/>
  <c r="AB233" i="7"/>
  <c r="AC233" i="7"/>
  <c r="AD233" i="7"/>
  <c r="AE233" i="7"/>
  <c r="AF233" i="7"/>
  <c r="AG233" i="7"/>
  <c r="V234" i="7"/>
  <c r="W234" i="7"/>
  <c r="X234" i="7"/>
  <c r="Y234" i="7"/>
  <c r="Z234" i="7"/>
  <c r="AA234" i="7"/>
  <c r="AB234" i="7"/>
  <c r="AC234" i="7"/>
  <c r="AD234" i="7"/>
  <c r="AE234" i="7"/>
  <c r="AF234" i="7"/>
  <c r="AG234" i="7"/>
  <c r="V235" i="7"/>
  <c r="W235" i="7"/>
  <c r="X235" i="7"/>
  <c r="Y235" i="7"/>
  <c r="Z235" i="7"/>
  <c r="AA235" i="7"/>
  <c r="AB235" i="7"/>
  <c r="AC235" i="7"/>
  <c r="AD235" i="7"/>
  <c r="AE235" i="7"/>
  <c r="AF235" i="7"/>
  <c r="AG235" i="7"/>
  <c r="V236" i="7"/>
  <c r="W236" i="7"/>
  <c r="X236" i="7"/>
  <c r="Y236" i="7"/>
  <c r="Z236" i="7"/>
  <c r="AA236" i="7"/>
  <c r="AB236" i="7"/>
  <c r="AC236" i="7"/>
  <c r="AD236" i="7"/>
  <c r="AE236" i="7"/>
  <c r="AF236" i="7"/>
  <c r="AG236" i="7"/>
  <c r="V237" i="7"/>
  <c r="W237" i="7"/>
  <c r="X237" i="7"/>
  <c r="Y237" i="7"/>
  <c r="Z237" i="7"/>
  <c r="AA237" i="7"/>
  <c r="AB237" i="7"/>
  <c r="AC237" i="7"/>
  <c r="AD237" i="7"/>
  <c r="AE237" i="7"/>
  <c r="AF237" i="7"/>
  <c r="AG237" i="7"/>
  <c r="V238" i="7"/>
  <c r="W238" i="7"/>
  <c r="X238" i="7"/>
  <c r="Y238" i="7"/>
  <c r="Z238" i="7"/>
  <c r="AA238" i="7"/>
  <c r="AB238" i="7"/>
  <c r="AC238" i="7"/>
  <c r="AD238" i="7"/>
  <c r="AE238" i="7"/>
  <c r="AF238" i="7"/>
  <c r="AG238" i="7"/>
  <c r="V239" i="7"/>
  <c r="W239" i="7"/>
  <c r="X239" i="7"/>
  <c r="Y239" i="7"/>
  <c r="Z239" i="7"/>
  <c r="AA239" i="7"/>
  <c r="AB239" i="7"/>
  <c r="AC239" i="7"/>
  <c r="AD239" i="7"/>
  <c r="AE239" i="7"/>
  <c r="AF239" i="7"/>
  <c r="AG239" i="7"/>
  <c r="V240" i="7"/>
  <c r="W240" i="7"/>
  <c r="X240" i="7"/>
  <c r="Y240" i="7"/>
  <c r="Z240" i="7"/>
  <c r="AA240" i="7"/>
  <c r="AB240" i="7"/>
  <c r="AC240" i="7"/>
  <c r="AD240" i="7"/>
  <c r="AE240" i="7"/>
  <c r="AF240" i="7"/>
  <c r="AG240" i="7"/>
  <c r="V241" i="7"/>
  <c r="W241" i="7"/>
  <c r="X241" i="7"/>
  <c r="Y241" i="7"/>
  <c r="Z241" i="7"/>
  <c r="AA241" i="7"/>
  <c r="AB241" i="7"/>
  <c r="AC241" i="7"/>
  <c r="AD241" i="7"/>
  <c r="AE241" i="7"/>
  <c r="AF241" i="7"/>
  <c r="AG241" i="7"/>
  <c r="V242" i="7"/>
  <c r="W242" i="7"/>
  <c r="X242" i="7"/>
  <c r="Y242" i="7"/>
  <c r="Z242" i="7"/>
  <c r="AA242" i="7"/>
  <c r="AB242" i="7"/>
  <c r="AC242" i="7"/>
  <c r="AD242" i="7"/>
  <c r="AE242" i="7"/>
  <c r="AF242" i="7"/>
  <c r="AG242" i="7"/>
  <c r="V243" i="7"/>
  <c r="W243" i="7"/>
  <c r="X243" i="7"/>
  <c r="Y243" i="7"/>
  <c r="Z243" i="7"/>
  <c r="AA243" i="7"/>
  <c r="AB243" i="7"/>
  <c r="AC243" i="7"/>
  <c r="AD243" i="7"/>
  <c r="AE243" i="7"/>
  <c r="AF243" i="7"/>
  <c r="AG243" i="7"/>
  <c r="V244" i="7"/>
  <c r="W244" i="7"/>
  <c r="X244" i="7"/>
  <c r="Y244" i="7"/>
  <c r="Z244" i="7"/>
  <c r="AA244" i="7"/>
  <c r="AB244" i="7"/>
  <c r="AC244" i="7"/>
  <c r="AD244" i="7"/>
  <c r="AE244" i="7"/>
  <c r="AF244" i="7"/>
  <c r="AG244" i="7"/>
  <c r="V245" i="7"/>
  <c r="W245" i="7"/>
  <c r="X245" i="7"/>
  <c r="Y245" i="7"/>
  <c r="Z245" i="7"/>
  <c r="AA245" i="7"/>
  <c r="AB245" i="7"/>
  <c r="AC245" i="7"/>
  <c r="AD245" i="7"/>
  <c r="AE245" i="7"/>
  <c r="AF245" i="7"/>
  <c r="AG245" i="7"/>
  <c r="V246" i="7"/>
  <c r="W246" i="7"/>
  <c r="X246" i="7"/>
  <c r="Y246" i="7"/>
  <c r="Z246" i="7"/>
  <c r="AA246" i="7"/>
  <c r="AB246" i="7"/>
  <c r="AC246" i="7"/>
  <c r="AD246" i="7"/>
  <c r="AE246" i="7"/>
  <c r="AF246" i="7"/>
  <c r="AG246" i="7"/>
  <c r="V247" i="7"/>
  <c r="W247" i="7"/>
  <c r="X247" i="7"/>
  <c r="Y247" i="7"/>
  <c r="Z247" i="7"/>
  <c r="AA247" i="7"/>
  <c r="AB247" i="7"/>
  <c r="AC247" i="7"/>
  <c r="AD247" i="7"/>
  <c r="AE247" i="7"/>
  <c r="AF247" i="7"/>
  <c r="AG247" i="7"/>
  <c r="V248" i="7"/>
  <c r="W248" i="7"/>
  <c r="X248" i="7"/>
  <c r="Y248" i="7"/>
  <c r="Z248" i="7"/>
  <c r="AA248" i="7"/>
  <c r="AB248" i="7"/>
  <c r="AC248" i="7"/>
  <c r="AD248" i="7"/>
  <c r="AE248" i="7"/>
  <c r="AF248" i="7"/>
  <c r="AG248" i="7"/>
  <c r="V249" i="7"/>
  <c r="W249" i="7"/>
  <c r="X249" i="7"/>
  <c r="Y249" i="7"/>
  <c r="Z249" i="7"/>
  <c r="AA249" i="7"/>
  <c r="AB249" i="7"/>
  <c r="AC249" i="7"/>
  <c r="AD249" i="7"/>
  <c r="AE249" i="7"/>
  <c r="AF249" i="7"/>
  <c r="AG249" i="7"/>
  <c r="V250" i="7"/>
  <c r="W250" i="7"/>
  <c r="X250" i="7"/>
  <c r="Y250" i="7"/>
  <c r="Z250" i="7"/>
  <c r="AA250" i="7"/>
  <c r="AB250" i="7"/>
  <c r="AC250" i="7"/>
  <c r="AD250" i="7"/>
  <c r="AE250" i="7"/>
  <c r="AF250" i="7"/>
  <c r="AG250" i="7"/>
  <c r="V251" i="7"/>
  <c r="W251" i="7"/>
  <c r="X251" i="7"/>
  <c r="Y251" i="7"/>
  <c r="Z251" i="7"/>
  <c r="AA251" i="7"/>
  <c r="AB251" i="7"/>
  <c r="AC251" i="7"/>
  <c r="AD251" i="7"/>
  <c r="AE251" i="7"/>
  <c r="AF251" i="7"/>
  <c r="AG251" i="7"/>
  <c r="V252" i="7"/>
  <c r="W252" i="7"/>
  <c r="X252" i="7"/>
  <c r="Y252" i="7"/>
  <c r="Z252" i="7"/>
  <c r="AA252" i="7"/>
  <c r="AB252" i="7"/>
  <c r="AC252" i="7"/>
  <c r="AD252" i="7"/>
  <c r="AE252" i="7"/>
  <c r="AF252" i="7"/>
  <c r="AG252" i="7"/>
  <c r="V253" i="7"/>
  <c r="W253" i="7"/>
  <c r="X253" i="7"/>
  <c r="Y253" i="7"/>
  <c r="Z253" i="7"/>
  <c r="AA253" i="7"/>
  <c r="AB253" i="7"/>
  <c r="AC253" i="7"/>
  <c r="AD253" i="7"/>
  <c r="AE253" i="7"/>
  <c r="AF253" i="7"/>
  <c r="AG253" i="7"/>
  <c r="V254" i="7"/>
  <c r="W254" i="7"/>
  <c r="X254" i="7"/>
  <c r="Y254" i="7"/>
  <c r="Z254" i="7"/>
  <c r="AA254" i="7"/>
  <c r="AB254" i="7"/>
  <c r="AC254" i="7"/>
  <c r="AD254" i="7"/>
  <c r="AE254" i="7"/>
  <c r="AF254" i="7"/>
  <c r="AG254" i="7"/>
  <c r="V255" i="7"/>
  <c r="W255" i="7"/>
  <c r="X255" i="7"/>
  <c r="Y255" i="7"/>
  <c r="Z255" i="7"/>
  <c r="AA255" i="7"/>
  <c r="AB255" i="7"/>
  <c r="AC255" i="7"/>
  <c r="AD255" i="7"/>
  <c r="AE255" i="7"/>
  <c r="AF255" i="7"/>
  <c r="AG255" i="7"/>
  <c r="V256" i="7"/>
  <c r="W256" i="7"/>
  <c r="X256" i="7"/>
  <c r="Y256" i="7"/>
  <c r="Z256" i="7"/>
  <c r="AA256" i="7"/>
  <c r="AB256" i="7"/>
  <c r="AC256" i="7"/>
  <c r="AD256" i="7"/>
  <c r="AE256" i="7"/>
  <c r="AF256" i="7"/>
  <c r="AG256" i="7"/>
  <c r="V257" i="7"/>
  <c r="W257" i="7"/>
  <c r="X257" i="7"/>
  <c r="Y257" i="7"/>
  <c r="Z257" i="7"/>
  <c r="AA257" i="7"/>
  <c r="AB257" i="7"/>
  <c r="AC257" i="7"/>
  <c r="AD257" i="7"/>
  <c r="AE257" i="7"/>
  <c r="AF257" i="7"/>
  <c r="AG257" i="7"/>
  <c r="V258" i="7"/>
  <c r="W258" i="7"/>
  <c r="X258" i="7"/>
  <c r="Y258" i="7"/>
  <c r="Z258" i="7"/>
  <c r="AA258" i="7"/>
  <c r="AB258" i="7"/>
  <c r="AC258" i="7"/>
  <c r="AD258" i="7"/>
  <c r="AE258" i="7"/>
  <c r="AF258" i="7"/>
  <c r="AG258" i="7"/>
  <c r="V259" i="7"/>
  <c r="W259" i="7"/>
  <c r="X259" i="7"/>
  <c r="Y259" i="7"/>
  <c r="Z259" i="7"/>
  <c r="AA259" i="7"/>
  <c r="AB259" i="7"/>
  <c r="AC259" i="7"/>
  <c r="AD259" i="7"/>
  <c r="AE259" i="7"/>
  <c r="AF259" i="7"/>
  <c r="AG259" i="7"/>
  <c r="V260" i="7"/>
  <c r="W260" i="7"/>
  <c r="X260" i="7"/>
  <c r="Y260" i="7"/>
  <c r="Z260" i="7"/>
  <c r="AA260" i="7"/>
  <c r="AB260" i="7"/>
  <c r="AC260" i="7"/>
  <c r="AD260" i="7"/>
  <c r="AE260" i="7"/>
  <c r="AF260" i="7"/>
  <c r="AG260" i="7"/>
  <c r="V261" i="7"/>
  <c r="W261" i="7"/>
  <c r="X261" i="7"/>
  <c r="Y261" i="7"/>
  <c r="Z261" i="7"/>
  <c r="AA261" i="7"/>
  <c r="AB261" i="7"/>
  <c r="AC261" i="7"/>
  <c r="AD261" i="7"/>
  <c r="AE261" i="7"/>
  <c r="AF261" i="7"/>
  <c r="AG261" i="7"/>
  <c r="V262" i="7"/>
  <c r="W262" i="7"/>
  <c r="X262" i="7"/>
  <c r="Y262" i="7"/>
  <c r="Z262" i="7"/>
  <c r="AA262" i="7"/>
  <c r="AB262" i="7"/>
  <c r="AC262" i="7"/>
  <c r="AD262" i="7"/>
  <c r="AE262" i="7"/>
  <c r="AF262" i="7"/>
  <c r="AG262" i="7"/>
  <c r="V263" i="7"/>
  <c r="W263" i="7"/>
  <c r="X263" i="7"/>
  <c r="Y263" i="7"/>
  <c r="Z263" i="7"/>
  <c r="AA263" i="7"/>
  <c r="AB263" i="7"/>
  <c r="AC263" i="7"/>
  <c r="AD263" i="7"/>
  <c r="AE263" i="7"/>
  <c r="AF263" i="7"/>
  <c r="AG263" i="7"/>
  <c r="V264" i="7"/>
  <c r="W264" i="7"/>
  <c r="X264" i="7"/>
  <c r="Y264" i="7"/>
  <c r="Z264" i="7"/>
  <c r="AA264" i="7"/>
  <c r="AB264" i="7"/>
  <c r="AC264" i="7"/>
  <c r="AD264" i="7"/>
  <c r="AE264" i="7"/>
  <c r="AF264" i="7"/>
  <c r="AG264" i="7"/>
  <c r="V265" i="7"/>
  <c r="W265" i="7"/>
  <c r="X265" i="7"/>
  <c r="Y265" i="7"/>
  <c r="Z265" i="7"/>
  <c r="AA265" i="7"/>
  <c r="AB265" i="7"/>
  <c r="AC265" i="7"/>
  <c r="AD265" i="7"/>
  <c r="AE265" i="7"/>
  <c r="AF265" i="7"/>
  <c r="AG265" i="7"/>
  <c r="V266" i="7"/>
  <c r="W266" i="7"/>
  <c r="X266" i="7"/>
  <c r="Y266" i="7"/>
  <c r="Z266" i="7"/>
  <c r="AA266" i="7"/>
  <c r="AB266" i="7"/>
  <c r="AC266" i="7"/>
  <c r="AD266" i="7"/>
  <c r="AE266" i="7"/>
  <c r="AF266" i="7"/>
  <c r="AG266" i="7"/>
  <c r="V267" i="7"/>
  <c r="W267" i="7"/>
  <c r="X267" i="7"/>
  <c r="Y267" i="7"/>
  <c r="Z267" i="7"/>
  <c r="AA267" i="7"/>
  <c r="AB267" i="7"/>
  <c r="AC267" i="7"/>
  <c r="AD267" i="7"/>
  <c r="AE267" i="7"/>
  <c r="AF267" i="7"/>
  <c r="AG267" i="7"/>
  <c r="V268" i="7"/>
  <c r="W268" i="7"/>
  <c r="X268" i="7"/>
  <c r="Y268" i="7"/>
  <c r="Z268" i="7"/>
  <c r="AA268" i="7"/>
  <c r="AB268" i="7"/>
  <c r="AC268" i="7"/>
  <c r="AD268" i="7"/>
  <c r="AE268" i="7"/>
  <c r="AF268" i="7"/>
  <c r="AG268" i="7"/>
  <c r="V269" i="7"/>
  <c r="W269" i="7"/>
  <c r="X269" i="7"/>
  <c r="Y269" i="7"/>
  <c r="Z269" i="7"/>
  <c r="AA269" i="7"/>
  <c r="AB269" i="7"/>
  <c r="AC269" i="7"/>
  <c r="AD269" i="7"/>
  <c r="AE269" i="7"/>
  <c r="AF269" i="7"/>
  <c r="AG269" i="7"/>
  <c r="V270" i="7"/>
  <c r="W270" i="7"/>
  <c r="X270" i="7"/>
  <c r="Y270" i="7"/>
  <c r="Z270" i="7"/>
  <c r="AA270" i="7"/>
  <c r="AB270" i="7"/>
  <c r="AC270" i="7"/>
  <c r="AD270" i="7"/>
  <c r="AE270" i="7"/>
  <c r="AF270" i="7"/>
  <c r="AG270" i="7"/>
  <c r="V271" i="7"/>
  <c r="W271" i="7"/>
  <c r="X271" i="7"/>
  <c r="Y271" i="7"/>
  <c r="Z271" i="7"/>
  <c r="AA271" i="7"/>
  <c r="AB271" i="7"/>
  <c r="AC271" i="7"/>
  <c r="AD271" i="7"/>
  <c r="AE271" i="7"/>
  <c r="AF271" i="7"/>
  <c r="AG271" i="7"/>
  <c r="V272" i="7"/>
  <c r="W272" i="7"/>
  <c r="X272" i="7"/>
  <c r="Y272" i="7"/>
  <c r="Z272" i="7"/>
  <c r="AA272" i="7"/>
  <c r="AB272" i="7"/>
  <c r="AC272" i="7"/>
  <c r="AD272" i="7"/>
  <c r="AE272" i="7"/>
  <c r="AF272" i="7"/>
  <c r="AG272" i="7"/>
  <c r="V273" i="7"/>
  <c r="W273" i="7"/>
  <c r="X273" i="7"/>
  <c r="Y273" i="7"/>
  <c r="Z273" i="7"/>
  <c r="AA273" i="7"/>
  <c r="AB273" i="7"/>
  <c r="AC273" i="7"/>
  <c r="AD273" i="7"/>
  <c r="AE273" i="7"/>
  <c r="AF273" i="7"/>
  <c r="AG273" i="7"/>
  <c r="V274" i="7"/>
  <c r="W274" i="7"/>
  <c r="X274" i="7"/>
  <c r="Y274" i="7"/>
  <c r="Z274" i="7"/>
  <c r="AA274" i="7"/>
  <c r="AB274" i="7"/>
  <c r="AC274" i="7"/>
  <c r="AD274" i="7"/>
  <c r="AE274" i="7"/>
  <c r="AF274" i="7"/>
  <c r="AG274" i="7"/>
  <c r="V275" i="7"/>
  <c r="W275" i="7"/>
  <c r="X275" i="7"/>
  <c r="Y275" i="7"/>
  <c r="Z275" i="7"/>
  <c r="AA275" i="7"/>
  <c r="AB275" i="7"/>
  <c r="AC275" i="7"/>
  <c r="AD275" i="7"/>
  <c r="AE275" i="7"/>
  <c r="AF275" i="7"/>
  <c r="AG275" i="7"/>
  <c r="V276" i="7"/>
  <c r="W276" i="7"/>
  <c r="X276" i="7"/>
  <c r="Y276" i="7"/>
  <c r="Z276" i="7"/>
  <c r="AA276" i="7"/>
  <c r="AB276" i="7"/>
  <c r="AC276" i="7"/>
  <c r="AD276" i="7"/>
  <c r="AE276" i="7"/>
  <c r="AF276" i="7"/>
  <c r="AG276" i="7"/>
  <c r="V277" i="7"/>
  <c r="W277" i="7"/>
  <c r="X277" i="7"/>
  <c r="Y277" i="7"/>
  <c r="Z277" i="7"/>
  <c r="AA277" i="7"/>
  <c r="AB277" i="7"/>
  <c r="AC277" i="7"/>
  <c r="AD277" i="7"/>
  <c r="AE277" i="7"/>
  <c r="AF277" i="7"/>
  <c r="AG277" i="7"/>
  <c r="V278" i="7"/>
  <c r="W278" i="7"/>
  <c r="X278" i="7"/>
  <c r="Y278" i="7"/>
  <c r="Z278" i="7"/>
  <c r="AA278" i="7"/>
  <c r="AB278" i="7"/>
  <c r="AC278" i="7"/>
  <c r="AD278" i="7"/>
  <c r="AE278" i="7"/>
  <c r="AF278" i="7"/>
  <c r="AG278" i="7"/>
  <c r="V279" i="7"/>
  <c r="W279" i="7"/>
  <c r="X279" i="7"/>
  <c r="Y279" i="7"/>
  <c r="Z279" i="7"/>
  <c r="AA279" i="7"/>
  <c r="AB279" i="7"/>
  <c r="AC279" i="7"/>
  <c r="AD279" i="7"/>
  <c r="AE279" i="7"/>
  <c r="AF279" i="7"/>
  <c r="AG279" i="7"/>
  <c r="V280" i="7"/>
  <c r="W280" i="7"/>
  <c r="X280" i="7"/>
  <c r="Y280" i="7"/>
  <c r="Z280" i="7"/>
  <c r="AA280" i="7"/>
  <c r="AB280" i="7"/>
  <c r="AC280" i="7"/>
  <c r="AD280" i="7"/>
  <c r="AE280" i="7"/>
  <c r="AF280" i="7"/>
  <c r="AG280" i="7"/>
  <c r="V281" i="7"/>
  <c r="W281" i="7"/>
  <c r="X281" i="7"/>
  <c r="Y281" i="7"/>
  <c r="Z281" i="7"/>
  <c r="AA281" i="7"/>
  <c r="AB281" i="7"/>
  <c r="AC281" i="7"/>
  <c r="AD281" i="7"/>
  <c r="AE281" i="7"/>
  <c r="AF281" i="7"/>
  <c r="AG281" i="7"/>
  <c r="V282" i="7"/>
  <c r="W282" i="7"/>
  <c r="X282" i="7"/>
  <c r="Y282" i="7"/>
  <c r="Z282" i="7"/>
  <c r="AA282" i="7"/>
  <c r="AB282" i="7"/>
  <c r="AC282" i="7"/>
  <c r="AD282" i="7"/>
  <c r="AE282" i="7"/>
  <c r="AF282" i="7"/>
  <c r="AG282" i="7"/>
  <c r="V283" i="7"/>
  <c r="W283" i="7"/>
  <c r="X283" i="7"/>
  <c r="Y283" i="7"/>
  <c r="Z283" i="7"/>
  <c r="AA283" i="7"/>
  <c r="AB283" i="7"/>
  <c r="AC283" i="7"/>
  <c r="AD283" i="7"/>
  <c r="AE283" i="7"/>
  <c r="AF283" i="7"/>
  <c r="AG283" i="7"/>
  <c r="V284" i="7"/>
  <c r="W284" i="7"/>
  <c r="X284" i="7"/>
  <c r="Y284" i="7"/>
  <c r="Z284" i="7"/>
  <c r="AA284" i="7"/>
  <c r="AB284" i="7"/>
  <c r="AC284" i="7"/>
  <c r="AD284" i="7"/>
  <c r="AE284" i="7"/>
  <c r="AF284" i="7"/>
  <c r="AG284" i="7"/>
  <c r="V285" i="7"/>
  <c r="W285" i="7"/>
  <c r="X285" i="7"/>
  <c r="Y285" i="7"/>
  <c r="Z285" i="7"/>
  <c r="AA285" i="7"/>
  <c r="AB285" i="7"/>
  <c r="AC285" i="7"/>
  <c r="AD285" i="7"/>
  <c r="AE285" i="7"/>
  <c r="AF285" i="7"/>
  <c r="AG285" i="7"/>
  <c r="V286" i="7"/>
  <c r="W286" i="7"/>
  <c r="X286" i="7"/>
  <c r="Y286" i="7"/>
  <c r="Z286" i="7"/>
  <c r="AA286" i="7"/>
  <c r="AB286" i="7"/>
  <c r="AC286" i="7"/>
  <c r="AD286" i="7"/>
  <c r="AE286" i="7"/>
  <c r="AF286" i="7"/>
  <c r="AG286" i="7"/>
  <c r="V287" i="7"/>
  <c r="W287" i="7"/>
  <c r="X287" i="7"/>
  <c r="Y287" i="7"/>
  <c r="Z287" i="7"/>
  <c r="AA287" i="7"/>
  <c r="AB287" i="7"/>
  <c r="AC287" i="7"/>
  <c r="AD287" i="7"/>
  <c r="AE287" i="7"/>
  <c r="AF287" i="7"/>
  <c r="AG287" i="7"/>
  <c r="V288" i="7"/>
  <c r="W288" i="7"/>
  <c r="X288" i="7"/>
  <c r="Y288" i="7"/>
  <c r="Z288" i="7"/>
  <c r="AA288" i="7"/>
  <c r="AB288" i="7"/>
  <c r="AC288" i="7"/>
  <c r="AD288" i="7"/>
  <c r="AE288" i="7"/>
  <c r="AF288" i="7"/>
  <c r="AG288" i="7"/>
  <c r="V289" i="7"/>
  <c r="W289" i="7"/>
  <c r="X289" i="7"/>
  <c r="Y289" i="7"/>
  <c r="Z289" i="7"/>
  <c r="AA289" i="7"/>
  <c r="AB289" i="7"/>
  <c r="AC289" i="7"/>
  <c r="AD289" i="7"/>
  <c r="AE289" i="7"/>
  <c r="AF289" i="7"/>
  <c r="AG289" i="7"/>
  <c r="V290" i="7"/>
  <c r="W290" i="7"/>
  <c r="X290" i="7"/>
  <c r="Y290" i="7"/>
  <c r="Z290" i="7"/>
  <c r="AA290" i="7"/>
  <c r="AB290" i="7"/>
  <c r="AC290" i="7"/>
  <c r="AD290" i="7"/>
  <c r="AE290" i="7"/>
  <c r="AF290" i="7"/>
  <c r="AG290" i="7"/>
  <c r="V291" i="7"/>
  <c r="W291" i="7"/>
  <c r="X291" i="7"/>
  <c r="Y291" i="7"/>
  <c r="Z291" i="7"/>
  <c r="AA291" i="7"/>
  <c r="AB291" i="7"/>
  <c r="AC291" i="7"/>
  <c r="AD291" i="7"/>
  <c r="AE291" i="7"/>
  <c r="AF291" i="7"/>
  <c r="AG291" i="7"/>
  <c r="V292" i="7"/>
  <c r="W292" i="7"/>
  <c r="X292" i="7"/>
  <c r="Y292" i="7"/>
  <c r="Z292" i="7"/>
  <c r="AA292" i="7"/>
  <c r="AB292" i="7"/>
  <c r="AC292" i="7"/>
  <c r="AD292" i="7"/>
  <c r="AE292" i="7"/>
  <c r="AF292" i="7"/>
  <c r="AG292" i="7"/>
  <c r="V293" i="7"/>
  <c r="W293" i="7"/>
  <c r="X293" i="7"/>
  <c r="Y293" i="7"/>
  <c r="Z293" i="7"/>
  <c r="AA293" i="7"/>
  <c r="AB293" i="7"/>
  <c r="AC293" i="7"/>
  <c r="AD293" i="7"/>
  <c r="AE293" i="7"/>
  <c r="AF293" i="7"/>
  <c r="AG293" i="7"/>
  <c r="V294" i="7"/>
  <c r="W294" i="7"/>
  <c r="X294" i="7"/>
  <c r="Y294" i="7"/>
  <c r="Z294" i="7"/>
  <c r="AA294" i="7"/>
  <c r="AB294" i="7"/>
  <c r="AC294" i="7"/>
  <c r="AD294" i="7"/>
  <c r="AE294" i="7"/>
  <c r="AF294" i="7"/>
  <c r="AG294" i="7"/>
  <c r="V295" i="7"/>
  <c r="W295" i="7"/>
  <c r="X295" i="7"/>
  <c r="Y295" i="7"/>
  <c r="Z295" i="7"/>
  <c r="AA295" i="7"/>
  <c r="AB295" i="7"/>
  <c r="AC295" i="7"/>
  <c r="AD295" i="7"/>
  <c r="AE295" i="7"/>
  <c r="AF295" i="7"/>
  <c r="AG295" i="7"/>
  <c r="V296" i="7"/>
  <c r="W296" i="7"/>
  <c r="X296" i="7"/>
  <c r="Y296" i="7"/>
  <c r="Z296" i="7"/>
  <c r="AA296" i="7"/>
  <c r="AB296" i="7"/>
  <c r="AC296" i="7"/>
  <c r="AD296" i="7"/>
  <c r="AE296" i="7"/>
  <c r="AF296" i="7"/>
  <c r="AG296" i="7"/>
  <c r="V297" i="7"/>
  <c r="W297" i="7"/>
  <c r="X297" i="7"/>
  <c r="Y297" i="7"/>
  <c r="Z297" i="7"/>
  <c r="AA297" i="7"/>
  <c r="AB297" i="7"/>
  <c r="AC297" i="7"/>
  <c r="AD297" i="7"/>
  <c r="AE297" i="7"/>
  <c r="AF297" i="7"/>
  <c r="AG297" i="7"/>
  <c r="V298" i="7"/>
  <c r="W298" i="7"/>
  <c r="X298" i="7"/>
  <c r="Y298" i="7"/>
  <c r="Z298" i="7"/>
  <c r="AA298" i="7"/>
  <c r="AB298" i="7"/>
  <c r="AC298" i="7"/>
  <c r="AD298" i="7"/>
  <c r="AE298" i="7"/>
  <c r="AF298" i="7"/>
  <c r="AG298" i="7"/>
  <c r="V299" i="7"/>
  <c r="W299" i="7"/>
  <c r="X299" i="7"/>
  <c r="Y299" i="7"/>
  <c r="Z299" i="7"/>
  <c r="AA299" i="7"/>
  <c r="AB299" i="7"/>
  <c r="AC299" i="7"/>
  <c r="AD299" i="7"/>
  <c r="AE299" i="7"/>
  <c r="AF299" i="7"/>
  <c r="AG299" i="7"/>
  <c r="V300" i="7"/>
  <c r="W300" i="7"/>
  <c r="X300" i="7"/>
  <c r="Y300" i="7"/>
  <c r="Z300" i="7"/>
  <c r="AA300" i="7"/>
  <c r="AB300" i="7"/>
  <c r="AC300" i="7"/>
  <c r="AD300" i="7"/>
  <c r="AE300" i="7"/>
  <c r="AF300" i="7"/>
  <c r="AG300" i="7"/>
  <c r="V301" i="7"/>
  <c r="W301" i="7"/>
  <c r="X301" i="7"/>
  <c r="Y301" i="7"/>
  <c r="Z301" i="7"/>
  <c r="AA301" i="7"/>
  <c r="AB301" i="7"/>
  <c r="AC301" i="7"/>
  <c r="AD301" i="7"/>
  <c r="AE301" i="7"/>
  <c r="AF301" i="7"/>
  <c r="AG301" i="7"/>
  <c r="V302" i="7"/>
  <c r="W302" i="7"/>
  <c r="X302" i="7"/>
  <c r="Y302" i="7"/>
  <c r="Z302" i="7"/>
  <c r="AA302" i="7"/>
  <c r="AB302" i="7"/>
  <c r="AC302" i="7"/>
  <c r="AD302" i="7"/>
  <c r="AE302" i="7"/>
  <c r="AF302" i="7"/>
  <c r="AG302" i="7"/>
  <c r="V303" i="7"/>
  <c r="W303" i="7"/>
  <c r="X303" i="7"/>
  <c r="Y303" i="7"/>
  <c r="Z303" i="7"/>
  <c r="AA303" i="7"/>
  <c r="AB303" i="7"/>
  <c r="AC303" i="7"/>
  <c r="AD303" i="7"/>
  <c r="AE303" i="7"/>
  <c r="AF303" i="7"/>
  <c r="AG303" i="7"/>
  <c r="V304" i="7"/>
  <c r="W304" i="7"/>
  <c r="X304" i="7"/>
  <c r="Y304" i="7"/>
  <c r="Z304" i="7"/>
  <c r="AA304" i="7"/>
  <c r="AB304" i="7"/>
  <c r="AC304" i="7"/>
  <c r="AD304" i="7"/>
  <c r="AE304" i="7"/>
  <c r="AF304" i="7"/>
  <c r="AG304" i="7"/>
  <c r="V305" i="7"/>
  <c r="W305" i="7"/>
  <c r="X305" i="7"/>
  <c r="Y305" i="7"/>
  <c r="Z305" i="7"/>
  <c r="AA305" i="7"/>
  <c r="AB305" i="7"/>
  <c r="AC305" i="7"/>
  <c r="AD305" i="7"/>
  <c r="AE305" i="7"/>
  <c r="AF305" i="7"/>
  <c r="AG305" i="7"/>
  <c r="V306" i="7"/>
  <c r="W306" i="7"/>
  <c r="X306" i="7"/>
  <c r="Y306" i="7"/>
  <c r="Z306" i="7"/>
  <c r="AA306" i="7"/>
  <c r="AB306" i="7"/>
  <c r="AC306" i="7"/>
  <c r="AD306" i="7"/>
  <c r="AE306" i="7"/>
  <c r="AF306" i="7"/>
  <c r="AG306" i="7"/>
  <c r="V307" i="7"/>
  <c r="W307" i="7"/>
  <c r="X307" i="7"/>
  <c r="Y307" i="7"/>
  <c r="Z307" i="7"/>
  <c r="AA307" i="7"/>
  <c r="AB307" i="7"/>
  <c r="AC307" i="7"/>
  <c r="AD307" i="7"/>
  <c r="AE307" i="7"/>
  <c r="AF307" i="7"/>
  <c r="AG307" i="7"/>
  <c r="V308" i="7"/>
  <c r="W308" i="7"/>
  <c r="X308" i="7"/>
  <c r="Y308" i="7"/>
  <c r="Z308" i="7"/>
  <c r="AA308" i="7"/>
  <c r="AB308" i="7"/>
  <c r="AC308" i="7"/>
  <c r="AD308" i="7"/>
  <c r="AE308" i="7"/>
  <c r="AF308" i="7"/>
  <c r="AG308" i="7"/>
  <c r="V309" i="7"/>
  <c r="W309" i="7"/>
  <c r="X309" i="7"/>
  <c r="Y309" i="7"/>
  <c r="Z309" i="7"/>
  <c r="AA309" i="7"/>
  <c r="AB309" i="7"/>
  <c r="AC309" i="7"/>
  <c r="AD309" i="7"/>
  <c r="AE309" i="7"/>
  <c r="AF309" i="7"/>
  <c r="AG309" i="7"/>
  <c r="V310" i="7"/>
  <c r="W310" i="7"/>
  <c r="X310" i="7"/>
  <c r="Y310" i="7"/>
  <c r="Z310" i="7"/>
  <c r="AA310" i="7"/>
  <c r="AB310" i="7"/>
  <c r="AC310" i="7"/>
  <c r="AD310" i="7"/>
  <c r="AE310" i="7"/>
  <c r="AF310" i="7"/>
  <c r="AG310" i="7"/>
  <c r="V311" i="7"/>
  <c r="W311" i="7"/>
  <c r="X311" i="7"/>
  <c r="Y311" i="7"/>
  <c r="Z311" i="7"/>
  <c r="AA311" i="7"/>
  <c r="AB311" i="7"/>
  <c r="AC311" i="7"/>
  <c r="AD311" i="7"/>
  <c r="AE311" i="7"/>
  <c r="AF311" i="7"/>
  <c r="AG311" i="7"/>
  <c r="V312" i="7"/>
  <c r="W312" i="7"/>
  <c r="X312" i="7"/>
  <c r="Y312" i="7"/>
  <c r="Z312" i="7"/>
  <c r="AA312" i="7"/>
  <c r="AB312" i="7"/>
  <c r="AC312" i="7"/>
  <c r="AD312" i="7"/>
  <c r="AE312" i="7"/>
  <c r="AF312" i="7"/>
  <c r="AG312" i="7"/>
  <c r="V313" i="7"/>
  <c r="W313" i="7"/>
  <c r="X313" i="7"/>
  <c r="Y313" i="7"/>
  <c r="Z313" i="7"/>
  <c r="AA313" i="7"/>
  <c r="AB313" i="7"/>
  <c r="AC313" i="7"/>
  <c r="AD313" i="7"/>
  <c r="AE313" i="7"/>
  <c r="AF313" i="7"/>
  <c r="AG313" i="7"/>
  <c r="V314" i="7"/>
  <c r="W314" i="7"/>
  <c r="X314" i="7"/>
  <c r="Y314" i="7"/>
  <c r="Z314" i="7"/>
  <c r="AA314" i="7"/>
  <c r="AB314" i="7"/>
  <c r="AC314" i="7"/>
  <c r="AD314" i="7"/>
  <c r="AE314" i="7"/>
  <c r="AF314" i="7"/>
  <c r="AG314" i="7"/>
  <c r="V315" i="7"/>
  <c r="W315" i="7"/>
  <c r="X315" i="7"/>
  <c r="Y315" i="7"/>
  <c r="Z315" i="7"/>
  <c r="AA315" i="7"/>
  <c r="AB315" i="7"/>
  <c r="AC315" i="7"/>
  <c r="AD315" i="7"/>
  <c r="AE315" i="7"/>
  <c r="AF315" i="7"/>
  <c r="AG315" i="7"/>
  <c r="V316" i="7"/>
  <c r="W316" i="7"/>
  <c r="X316" i="7"/>
  <c r="Y316" i="7"/>
  <c r="Z316" i="7"/>
  <c r="AA316" i="7"/>
  <c r="AB316" i="7"/>
  <c r="AC316" i="7"/>
  <c r="AD316" i="7"/>
  <c r="AE316" i="7"/>
  <c r="AF316" i="7"/>
  <c r="AG316" i="7"/>
  <c r="V317" i="7"/>
  <c r="W317" i="7"/>
  <c r="X317" i="7"/>
  <c r="Y317" i="7"/>
  <c r="Z317" i="7"/>
  <c r="AA317" i="7"/>
  <c r="AB317" i="7"/>
  <c r="AC317" i="7"/>
  <c r="AD317" i="7"/>
  <c r="AE317" i="7"/>
  <c r="AF317" i="7"/>
  <c r="AG317" i="7"/>
  <c r="V318" i="7"/>
  <c r="W318" i="7"/>
  <c r="X318" i="7"/>
  <c r="Y318" i="7"/>
  <c r="Z318" i="7"/>
  <c r="AA318" i="7"/>
  <c r="AB318" i="7"/>
  <c r="AC318" i="7"/>
  <c r="AD318" i="7"/>
  <c r="AE318" i="7"/>
  <c r="AF318" i="7"/>
  <c r="AG318" i="7"/>
  <c r="V319" i="7"/>
  <c r="W319" i="7"/>
  <c r="X319" i="7"/>
  <c r="Y319" i="7"/>
  <c r="Z319" i="7"/>
  <c r="AA319" i="7"/>
  <c r="AB319" i="7"/>
  <c r="AC319" i="7"/>
  <c r="AD319" i="7"/>
  <c r="AE319" i="7"/>
  <c r="AF319" i="7"/>
  <c r="AG319" i="7"/>
  <c r="V320" i="7"/>
  <c r="W320" i="7"/>
  <c r="X320" i="7"/>
  <c r="Y320" i="7"/>
  <c r="Z320" i="7"/>
  <c r="AA320" i="7"/>
  <c r="AB320" i="7"/>
  <c r="AC320" i="7"/>
  <c r="AD320" i="7"/>
  <c r="AE320" i="7"/>
  <c r="AF320" i="7"/>
  <c r="AG320" i="7"/>
  <c r="V321" i="7"/>
  <c r="W321" i="7"/>
  <c r="X321" i="7"/>
  <c r="Y321" i="7"/>
  <c r="Z321" i="7"/>
  <c r="AA321" i="7"/>
  <c r="AB321" i="7"/>
  <c r="AC321" i="7"/>
  <c r="AD321" i="7"/>
  <c r="AE321" i="7"/>
  <c r="AF321" i="7"/>
  <c r="AG321" i="7"/>
  <c r="V322" i="7"/>
  <c r="W322" i="7"/>
  <c r="X322" i="7"/>
  <c r="Y322" i="7"/>
  <c r="Z322" i="7"/>
  <c r="AA322" i="7"/>
  <c r="AB322" i="7"/>
  <c r="AC322" i="7"/>
  <c r="AD322" i="7"/>
  <c r="AE322" i="7"/>
  <c r="AF322" i="7"/>
  <c r="AG322" i="7"/>
  <c r="V323" i="7"/>
  <c r="W323" i="7"/>
  <c r="X323" i="7"/>
  <c r="Y323" i="7"/>
  <c r="Z323" i="7"/>
  <c r="AA323" i="7"/>
  <c r="AB323" i="7"/>
  <c r="AC323" i="7"/>
  <c r="AD323" i="7"/>
  <c r="AE323" i="7"/>
  <c r="AF323" i="7"/>
  <c r="AG323" i="7"/>
  <c r="V324" i="7"/>
  <c r="W324" i="7"/>
  <c r="X324" i="7"/>
  <c r="Y324" i="7"/>
  <c r="Z324" i="7"/>
  <c r="AA324" i="7"/>
  <c r="AB324" i="7"/>
  <c r="AC324" i="7"/>
  <c r="AD324" i="7"/>
  <c r="AE324" i="7"/>
  <c r="AF324" i="7"/>
  <c r="AG324" i="7"/>
  <c r="V325" i="7"/>
  <c r="W325" i="7"/>
  <c r="X325" i="7"/>
  <c r="Y325" i="7"/>
  <c r="Z325" i="7"/>
  <c r="AA325" i="7"/>
  <c r="AB325" i="7"/>
  <c r="AC325" i="7"/>
  <c r="AD325" i="7"/>
  <c r="AE325" i="7"/>
  <c r="AF325" i="7"/>
  <c r="AG325" i="7"/>
  <c r="V326" i="7"/>
  <c r="W326" i="7"/>
  <c r="X326" i="7"/>
  <c r="Y326" i="7"/>
  <c r="Z326" i="7"/>
  <c r="AA326" i="7"/>
  <c r="AB326" i="7"/>
  <c r="AC326" i="7"/>
  <c r="AD326" i="7"/>
  <c r="AE326" i="7"/>
  <c r="AF326" i="7"/>
  <c r="AG326" i="7"/>
  <c r="V327" i="7"/>
  <c r="W327" i="7"/>
  <c r="X327" i="7"/>
  <c r="Y327" i="7"/>
  <c r="Z327" i="7"/>
  <c r="AA327" i="7"/>
  <c r="AB327" i="7"/>
  <c r="AC327" i="7"/>
  <c r="AD327" i="7"/>
  <c r="AE327" i="7"/>
  <c r="AF327" i="7"/>
  <c r="AG327" i="7"/>
  <c r="V328" i="7"/>
  <c r="W328" i="7"/>
  <c r="X328" i="7"/>
  <c r="Y328" i="7"/>
  <c r="Z328" i="7"/>
  <c r="AA328" i="7"/>
  <c r="AB328" i="7"/>
  <c r="AC328" i="7"/>
  <c r="AD328" i="7"/>
  <c r="AE328" i="7"/>
  <c r="AF328" i="7"/>
  <c r="AG328" i="7"/>
  <c r="V329" i="7"/>
  <c r="W329" i="7"/>
  <c r="X329" i="7"/>
  <c r="Y329" i="7"/>
  <c r="Z329" i="7"/>
  <c r="AA329" i="7"/>
  <c r="AB329" i="7"/>
  <c r="AC329" i="7"/>
  <c r="AD329" i="7"/>
  <c r="AE329" i="7"/>
  <c r="AF329" i="7"/>
  <c r="AG329" i="7"/>
  <c r="V330" i="7"/>
  <c r="W330" i="7"/>
  <c r="X330" i="7"/>
  <c r="Y330" i="7"/>
  <c r="Z330" i="7"/>
  <c r="AA330" i="7"/>
  <c r="AB330" i="7"/>
  <c r="AC330" i="7"/>
  <c r="AD330" i="7"/>
  <c r="AE330" i="7"/>
  <c r="AF330" i="7"/>
  <c r="AG330" i="7"/>
  <c r="V331" i="7"/>
  <c r="W331" i="7"/>
  <c r="X331" i="7"/>
  <c r="Y331" i="7"/>
  <c r="Z331" i="7"/>
  <c r="AA331" i="7"/>
  <c r="AB331" i="7"/>
  <c r="AC331" i="7"/>
  <c r="AD331" i="7"/>
  <c r="AE331" i="7"/>
  <c r="AF331" i="7"/>
  <c r="AG331" i="7"/>
  <c r="V332" i="7"/>
  <c r="W332" i="7"/>
  <c r="X332" i="7"/>
  <c r="Y332" i="7"/>
  <c r="Z332" i="7"/>
  <c r="AA332" i="7"/>
  <c r="AB332" i="7"/>
  <c r="AC332" i="7"/>
  <c r="AD332" i="7"/>
  <c r="AE332" i="7"/>
  <c r="AF332" i="7"/>
  <c r="AG332" i="7"/>
  <c r="V333" i="7"/>
  <c r="W333" i="7"/>
  <c r="X333" i="7"/>
  <c r="Y333" i="7"/>
  <c r="Z333" i="7"/>
  <c r="AA333" i="7"/>
  <c r="AB333" i="7"/>
  <c r="AC333" i="7"/>
  <c r="AD333" i="7"/>
  <c r="AE333" i="7"/>
  <c r="AF333" i="7"/>
  <c r="AG333" i="7"/>
  <c r="V334" i="7"/>
  <c r="W334" i="7"/>
  <c r="X334" i="7"/>
  <c r="Y334" i="7"/>
  <c r="Z334" i="7"/>
  <c r="AA334" i="7"/>
  <c r="AB334" i="7"/>
  <c r="AC334" i="7"/>
  <c r="AD334" i="7"/>
  <c r="AE334" i="7"/>
  <c r="AF334" i="7"/>
  <c r="AG334" i="7"/>
  <c r="V335" i="7"/>
  <c r="W335" i="7"/>
  <c r="X335" i="7"/>
  <c r="Y335" i="7"/>
  <c r="Z335" i="7"/>
  <c r="AA335" i="7"/>
  <c r="AB335" i="7"/>
  <c r="AC335" i="7"/>
  <c r="AD335" i="7"/>
  <c r="AE335" i="7"/>
  <c r="AF335" i="7"/>
  <c r="AG335" i="7"/>
  <c r="V336" i="7"/>
  <c r="W336" i="7"/>
  <c r="X336" i="7"/>
  <c r="Y336" i="7"/>
  <c r="Z336" i="7"/>
  <c r="AA336" i="7"/>
  <c r="AB336" i="7"/>
  <c r="AC336" i="7"/>
  <c r="AD336" i="7"/>
  <c r="AE336" i="7"/>
  <c r="AF336" i="7"/>
  <c r="AG336" i="7"/>
  <c r="V337" i="7"/>
  <c r="W337" i="7"/>
  <c r="X337" i="7"/>
  <c r="Y337" i="7"/>
  <c r="Z337" i="7"/>
  <c r="AA337" i="7"/>
  <c r="AB337" i="7"/>
  <c r="AC337" i="7"/>
  <c r="AD337" i="7"/>
  <c r="AE337" i="7"/>
  <c r="AF337" i="7"/>
  <c r="AG337" i="7"/>
  <c r="V338" i="7"/>
  <c r="W338" i="7"/>
  <c r="X338" i="7"/>
  <c r="Y338" i="7"/>
  <c r="Z338" i="7"/>
  <c r="AA338" i="7"/>
  <c r="AB338" i="7"/>
  <c r="AC338" i="7"/>
  <c r="AD338" i="7"/>
  <c r="AE338" i="7"/>
  <c r="AF338" i="7"/>
  <c r="AG338" i="7"/>
  <c r="V339" i="7"/>
  <c r="W339" i="7"/>
  <c r="X339" i="7"/>
  <c r="Y339" i="7"/>
  <c r="Z339" i="7"/>
  <c r="AA339" i="7"/>
  <c r="AB339" i="7"/>
  <c r="AC339" i="7"/>
  <c r="AD339" i="7"/>
  <c r="AE339" i="7"/>
  <c r="AF339" i="7"/>
  <c r="AG339" i="7"/>
  <c r="V340" i="7"/>
  <c r="W340" i="7"/>
  <c r="X340" i="7"/>
  <c r="Y340" i="7"/>
  <c r="Z340" i="7"/>
  <c r="AA340" i="7"/>
  <c r="AB340" i="7"/>
  <c r="AC340" i="7"/>
  <c r="AD340" i="7"/>
  <c r="AE340" i="7"/>
  <c r="AF340" i="7"/>
  <c r="AG340" i="7"/>
  <c r="AG4" i="7"/>
  <c r="AF4" i="7"/>
  <c r="AE4" i="7"/>
  <c r="AD4" i="7"/>
  <c r="AC4" i="7"/>
  <c r="AB4" i="7"/>
  <c r="AA4" i="7"/>
  <c r="Z4" i="7"/>
  <c r="Y4" i="7"/>
  <c r="X4" i="7"/>
  <c r="W4" i="7"/>
  <c r="V4" i="7"/>
  <c r="P5" i="7"/>
  <c r="Q5" i="7"/>
  <c r="R5" i="7"/>
  <c r="S5" i="7"/>
  <c r="T5" i="7"/>
  <c r="U5" i="7"/>
  <c r="P6" i="7"/>
  <c r="Q6" i="7"/>
  <c r="R6" i="7"/>
  <c r="S6" i="7"/>
  <c r="T6" i="7"/>
  <c r="U6" i="7"/>
  <c r="P7" i="7"/>
  <c r="Q7" i="7"/>
  <c r="R7" i="7"/>
  <c r="S7" i="7"/>
  <c r="T7" i="7"/>
  <c r="U7" i="7"/>
  <c r="P8" i="7"/>
  <c r="Q8" i="7"/>
  <c r="R8" i="7"/>
  <c r="S8" i="7"/>
  <c r="T8" i="7"/>
  <c r="U8" i="7"/>
  <c r="P9" i="7"/>
  <c r="Q9" i="7"/>
  <c r="R9" i="7"/>
  <c r="S9" i="7"/>
  <c r="T9" i="7"/>
  <c r="U9" i="7"/>
  <c r="P10" i="7"/>
  <c r="Q10" i="7"/>
  <c r="R10" i="7"/>
  <c r="S10" i="7"/>
  <c r="T10" i="7"/>
  <c r="U10" i="7"/>
  <c r="P11" i="7"/>
  <c r="Q11" i="7"/>
  <c r="R11" i="7"/>
  <c r="S11" i="7"/>
  <c r="T11" i="7"/>
  <c r="U11" i="7"/>
  <c r="P12" i="7"/>
  <c r="Q12" i="7"/>
  <c r="R12" i="7"/>
  <c r="S12" i="7"/>
  <c r="T12" i="7"/>
  <c r="U12" i="7"/>
  <c r="P13" i="7"/>
  <c r="Q13" i="7"/>
  <c r="R13" i="7"/>
  <c r="S13" i="7"/>
  <c r="T13" i="7"/>
  <c r="U13" i="7"/>
  <c r="P14" i="7"/>
  <c r="Q14" i="7"/>
  <c r="R14" i="7"/>
  <c r="S14" i="7"/>
  <c r="T14" i="7"/>
  <c r="U14" i="7"/>
  <c r="P15" i="7"/>
  <c r="Q15" i="7"/>
  <c r="R15" i="7"/>
  <c r="S15" i="7"/>
  <c r="T15" i="7"/>
  <c r="U15" i="7"/>
  <c r="P16" i="7"/>
  <c r="Q16" i="7"/>
  <c r="R16" i="7"/>
  <c r="S16" i="7"/>
  <c r="T16" i="7"/>
  <c r="U16" i="7"/>
  <c r="P17" i="7"/>
  <c r="Q17" i="7"/>
  <c r="R17" i="7"/>
  <c r="S17" i="7"/>
  <c r="T17" i="7"/>
  <c r="U17" i="7"/>
  <c r="P18" i="7"/>
  <c r="Q18" i="7"/>
  <c r="R18" i="7"/>
  <c r="S18" i="7"/>
  <c r="T18" i="7"/>
  <c r="U18" i="7"/>
  <c r="P19" i="7"/>
  <c r="Q19" i="7"/>
  <c r="R19" i="7"/>
  <c r="S19" i="7"/>
  <c r="T19" i="7"/>
  <c r="U19" i="7"/>
  <c r="P20" i="7"/>
  <c r="Q20" i="7"/>
  <c r="R20" i="7"/>
  <c r="S20" i="7"/>
  <c r="T20" i="7"/>
  <c r="U20" i="7"/>
  <c r="P21" i="7"/>
  <c r="Q21" i="7"/>
  <c r="R21" i="7"/>
  <c r="S21" i="7"/>
  <c r="T21" i="7"/>
  <c r="U21" i="7"/>
  <c r="P22" i="7"/>
  <c r="Q22" i="7"/>
  <c r="R22" i="7"/>
  <c r="S22" i="7"/>
  <c r="T22" i="7"/>
  <c r="U22" i="7"/>
  <c r="P23" i="7"/>
  <c r="Q23" i="7"/>
  <c r="R23" i="7"/>
  <c r="S23" i="7"/>
  <c r="T23" i="7"/>
  <c r="U23" i="7"/>
  <c r="P24" i="7"/>
  <c r="Q24" i="7"/>
  <c r="R24" i="7"/>
  <c r="S24" i="7"/>
  <c r="T24" i="7"/>
  <c r="U24" i="7"/>
  <c r="P25" i="7"/>
  <c r="Q25" i="7"/>
  <c r="R25" i="7"/>
  <c r="S25" i="7"/>
  <c r="T25" i="7"/>
  <c r="U25" i="7"/>
  <c r="P26" i="7"/>
  <c r="Q26" i="7"/>
  <c r="R26" i="7"/>
  <c r="S26" i="7"/>
  <c r="T26" i="7"/>
  <c r="U26" i="7"/>
  <c r="P27" i="7"/>
  <c r="Q27" i="7"/>
  <c r="R27" i="7"/>
  <c r="S27" i="7"/>
  <c r="T27" i="7"/>
  <c r="U27" i="7"/>
  <c r="P28" i="7"/>
  <c r="Q28" i="7"/>
  <c r="R28" i="7"/>
  <c r="S28" i="7"/>
  <c r="T28" i="7"/>
  <c r="U28" i="7"/>
  <c r="P29" i="7"/>
  <c r="Q29" i="7"/>
  <c r="R29" i="7"/>
  <c r="S29" i="7"/>
  <c r="T29" i="7"/>
  <c r="U29" i="7"/>
  <c r="P30" i="7"/>
  <c r="Q30" i="7"/>
  <c r="R30" i="7"/>
  <c r="S30" i="7"/>
  <c r="T30" i="7"/>
  <c r="U30" i="7"/>
  <c r="P31" i="7"/>
  <c r="Q31" i="7"/>
  <c r="R31" i="7"/>
  <c r="S31" i="7"/>
  <c r="T31" i="7"/>
  <c r="U31" i="7"/>
  <c r="P32" i="7"/>
  <c r="Q32" i="7"/>
  <c r="R32" i="7"/>
  <c r="S32" i="7"/>
  <c r="T32" i="7"/>
  <c r="U32" i="7"/>
  <c r="P33" i="7"/>
  <c r="Q33" i="7"/>
  <c r="R33" i="7"/>
  <c r="S33" i="7"/>
  <c r="T33" i="7"/>
  <c r="U33" i="7"/>
  <c r="P34" i="7"/>
  <c r="Q34" i="7"/>
  <c r="R34" i="7"/>
  <c r="S34" i="7"/>
  <c r="T34" i="7"/>
  <c r="U34" i="7"/>
  <c r="P35" i="7"/>
  <c r="Q35" i="7"/>
  <c r="R35" i="7"/>
  <c r="S35" i="7"/>
  <c r="T35" i="7"/>
  <c r="U35" i="7"/>
  <c r="P36" i="7"/>
  <c r="Q36" i="7"/>
  <c r="R36" i="7"/>
  <c r="S36" i="7"/>
  <c r="T36" i="7"/>
  <c r="U36" i="7"/>
  <c r="P37" i="7"/>
  <c r="Q37" i="7"/>
  <c r="R37" i="7"/>
  <c r="S37" i="7"/>
  <c r="T37" i="7"/>
  <c r="U37" i="7"/>
  <c r="P38" i="7"/>
  <c r="Q38" i="7"/>
  <c r="R38" i="7"/>
  <c r="S38" i="7"/>
  <c r="T38" i="7"/>
  <c r="U38" i="7"/>
  <c r="P39" i="7"/>
  <c r="Q39" i="7"/>
  <c r="R39" i="7"/>
  <c r="S39" i="7"/>
  <c r="T39" i="7"/>
  <c r="U39" i="7"/>
  <c r="P40" i="7"/>
  <c r="Q40" i="7"/>
  <c r="R40" i="7"/>
  <c r="S40" i="7"/>
  <c r="T40" i="7"/>
  <c r="U40" i="7"/>
  <c r="P41" i="7"/>
  <c r="Q41" i="7"/>
  <c r="R41" i="7"/>
  <c r="S41" i="7"/>
  <c r="T41" i="7"/>
  <c r="U41" i="7"/>
  <c r="P42" i="7"/>
  <c r="Q42" i="7"/>
  <c r="R42" i="7"/>
  <c r="S42" i="7"/>
  <c r="T42" i="7"/>
  <c r="U42" i="7"/>
  <c r="P43" i="7"/>
  <c r="Q43" i="7"/>
  <c r="R43" i="7"/>
  <c r="S43" i="7"/>
  <c r="T43" i="7"/>
  <c r="U43" i="7"/>
  <c r="P44" i="7"/>
  <c r="Q44" i="7"/>
  <c r="R44" i="7"/>
  <c r="S44" i="7"/>
  <c r="T44" i="7"/>
  <c r="U44" i="7"/>
  <c r="P45" i="7"/>
  <c r="Q45" i="7"/>
  <c r="R45" i="7"/>
  <c r="S45" i="7"/>
  <c r="T45" i="7"/>
  <c r="U45" i="7"/>
  <c r="P46" i="7"/>
  <c r="Q46" i="7"/>
  <c r="R46" i="7"/>
  <c r="S46" i="7"/>
  <c r="T46" i="7"/>
  <c r="U46" i="7"/>
  <c r="P47" i="7"/>
  <c r="Q47" i="7"/>
  <c r="R47" i="7"/>
  <c r="S47" i="7"/>
  <c r="T47" i="7"/>
  <c r="U47" i="7"/>
  <c r="P48" i="7"/>
  <c r="Q48" i="7"/>
  <c r="R48" i="7"/>
  <c r="S48" i="7"/>
  <c r="T48" i="7"/>
  <c r="U48" i="7"/>
  <c r="P49" i="7"/>
  <c r="Q49" i="7"/>
  <c r="R49" i="7"/>
  <c r="S49" i="7"/>
  <c r="T49" i="7"/>
  <c r="U49" i="7"/>
  <c r="P50" i="7"/>
  <c r="Q50" i="7"/>
  <c r="R50" i="7"/>
  <c r="S50" i="7"/>
  <c r="T50" i="7"/>
  <c r="U50" i="7"/>
  <c r="P51" i="7"/>
  <c r="Q51" i="7"/>
  <c r="R51" i="7"/>
  <c r="S51" i="7"/>
  <c r="T51" i="7"/>
  <c r="U51" i="7"/>
  <c r="P52" i="7"/>
  <c r="Q52" i="7"/>
  <c r="R52" i="7"/>
  <c r="S52" i="7"/>
  <c r="T52" i="7"/>
  <c r="U52" i="7"/>
  <c r="P53" i="7"/>
  <c r="Q53" i="7"/>
  <c r="R53" i="7"/>
  <c r="S53" i="7"/>
  <c r="T53" i="7"/>
  <c r="U53" i="7"/>
  <c r="P54" i="7"/>
  <c r="Q54" i="7"/>
  <c r="R54" i="7"/>
  <c r="S54" i="7"/>
  <c r="T54" i="7"/>
  <c r="U54" i="7"/>
  <c r="P55" i="7"/>
  <c r="Q55" i="7"/>
  <c r="R55" i="7"/>
  <c r="S55" i="7"/>
  <c r="T55" i="7"/>
  <c r="U55" i="7"/>
  <c r="P56" i="7"/>
  <c r="Q56" i="7"/>
  <c r="R56" i="7"/>
  <c r="S56" i="7"/>
  <c r="T56" i="7"/>
  <c r="U56" i="7"/>
  <c r="P57" i="7"/>
  <c r="Q57" i="7"/>
  <c r="R57" i="7"/>
  <c r="S57" i="7"/>
  <c r="T57" i="7"/>
  <c r="U57" i="7"/>
  <c r="P58" i="7"/>
  <c r="Q58" i="7"/>
  <c r="R58" i="7"/>
  <c r="S58" i="7"/>
  <c r="T58" i="7"/>
  <c r="U58" i="7"/>
  <c r="P59" i="7"/>
  <c r="Q59" i="7"/>
  <c r="R59" i="7"/>
  <c r="S59" i="7"/>
  <c r="T59" i="7"/>
  <c r="U59" i="7"/>
  <c r="P60" i="7"/>
  <c r="Q60" i="7"/>
  <c r="R60" i="7"/>
  <c r="S60" i="7"/>
  <c r="T60" i="7"/>
  <c r="U60" i="7"/>
  <c r="P61" i="7"/>
  <c r="Q61" i="7"/>
  <c r="R61" i="7"/>
  <c r="S61" i="7"/>
  <c r="T61" i="7"/>
  <c r="U61" i="7"/>
  <c r="P62" i="7"/>
  <c r="Q62" i="7"/>
  <c r="R62" i="7"/>
  <c r="S62" i="7"/>
  <c r="T62" i="7"/>
  <c r="U62" i="7"/>
  <c r="P63" i="7"/>
  <c r="Q63" i="7"/>
  <c r="R63" i="7"/>
  <c r="S63" i="7"/>
  <c r="T63" i="7"/>
  <c r="U63" i="7"/>
  <c r="P64" i="7"/>
  <c r="Q64" i="7"/>
  <c r="R64" i="7"/>
  <c r="S64" i="7"/>
  <c r="T64" i="7"/>
  <c r="U64" i="7"/>
  <c r="P65" i="7"/>
  <c r="Q65" i="7"/>
  <c r="R65" i="7"/>
  <c r="S65" i="7"/>
  <c r="T65" i="7"/>
  <c r="U65" i="7"/>
  <c r="P66" i="7"/>
  <c r="Q66" i="7"/>
  <c r="R66" i="7"/>
  <c r="S66" i="7"/>
  <c r="T66" i="7"/>
  <c r="U66" i="7"/>
  <c r="P67" i="7"/>
  <c r="Q67" i="7"/>
  <c r="R67" i="7"/>
  <c r="S67" i="7"/>
  <c r="T67" i="7"/>
  <c r="U67" i="7"/>
  <c r="P68" i="7"/>
  <c r="Q68" i="7"/>
  <c r="R68" i="7"/>
  <c r="S68" i="7"/>
  <c r="T68" i="7"/>
  <c r="U68" i="7"/>
  <c r="P69" i="7"/>
  <c r="Q69" i="7"/>
  <c r="R69" i="7"/>
  <c r="S69" i="7"/>
  <c r="T69" i="7"/>
  <c r="U69" i="7"/>
  <c r="P70" i="7"/>
  <c r="Q70" i="7"/>
  <c r="R70" i="7"/>
  <c r="S70" i="7"/>
  <c r="T70" i="7"/>
  <c r="U70" i="7"/>
  <c r="P71" i="7"/>
  <c r="Q71" i="7"/>
  <c r="R71" i="7"/>
  <c r="S71" i="7"/>
  <c r="T71" i="7"/>
  <c r="U71" i="7"/>
  <c r="P72" i="7"/>
  <c r="Q72" i="7"/>
  <c r="R72" i="7"/>
  <c r="S72" i="7"/>
  <c r="T72" i="7"/>
  <c r="U72" i="7"/>
  <c r="P73" i="7"/>
  <c r="Q73" i="7"/>
  <c r="R73" i="7"/>
  <c r="S73" i="7"/>
  <c r="T73" i="7"/>
  <c r="U73" i="7"/>
  <c r="P74" i="7"/>
  <c r="Q74" i="7"/>
  <c r="R74" i="7"/>
  <c r="S74" i="7"/>
  <c r="T74" i="7"/>
  <c r="U74" i="7"/>
  <c r="P75" i="7"/>
  <c r="Q75" i="7"/>
  <c r="R75" i="7"/>
  <c r="S75" i="7"/>
  <c r="T75" i="7"/>
  <c r="U75" i="7"/>
  <c r="P76" i="7"/>
  <c r="Q76" i="7"/>
  <c r="R76" i="7"/>
  <c r="S76" i="7"/>
  <c r="T76" i="7"/>
  <c r="U76" i="7"/>
  <c r="P77" i="7"/>
  <c r="Q77" i="7"/>
  <c r="R77" i="7"/>
  <c r="S77" i="7"/>
  <c r="T77" i="7"/>
  <c r="U77" i="7"/>
  <c r="P78" i="7"/>
  <c r="Q78" i="7"/>
  <c r="R78" i="7"/>
  <c r="S78" i="7"/>
  <c r="T78" i="7"/>
  <c r="U78" i="7"/>
  <c r="P79" i="7"/>
  <c r="Q79" i="7"/>
  <c r="R79" i="7"/>
  <c r="S79" i="7"/>
  <c r="T79" i="7"/>
  <c r="U79" i="7"/>
  <c r="P80" i="7"/>
  <c r="Q80" i="7"/>
  <c r="R80" i="7"/>
  <c r="S80" i="7"/>
  <c r="T80" i="7"/>
  <c r="U80" i="7"/>
  <c r="P81" i="7"/>
  <c r="Q81" i="7"/>
  <c r="R81" i="7"/>
  <c r="S81" i="7"/>
  <c r="T81" i="7"/>
  <c r="U81" i="7"/>
  <c r="P82" i="7"/>
  <c r="Q82" i="7"/>
  <c r="R82" i="7"/>
  <c r="S82" i="7"/>
  <c r="T82" i="7"/>
  <c r="U82" i="7"/>
  <c r="P83" i="7"/>
  <c r="Q83" i="7"/>
  <c r="R83" i="7"/>
  <c r="S83" i="7"/>
  <c r="T83" i="7"/>
  <c r="U83" i="7"/>
  <c r="P84" i="7"/>
  <c r="Q84" i="7"/>
  <c r="R84" i="7"/>
  <c r="S84" i="7"/>
  <c r="T84" i="7"/>
  <c r="U84" i="7"/>
  <c r="P85" i="7"/>
  <c r="Q85" i="7"/>
  <c r="R85" i="7"/>
  <c r="S85" i="7"/>
  <c r="T85" i="7"/>
  <c r="U85" i="7"/>
  <c r="P86" i="7"/>
  <c r="Q86" i="7"/>
  <c r="R86" i="7"/>
  <c r="S86" i="7"/>
  <c r="T86" i="7"/>
  <c r="U86" i="7"/>
  <c r="P87" i="7"/>
  <c r="Q87" i="7"/>
  <c r="R87" i="7"/>
  <c r="S87" i="7"/>
  <c r="T87" i="7"/>
  <c r="U87" i="7"/>
  <c r="P88" i="7"/>
  <c r="Q88" i="7"/>
  <c r="R88" i="7"/>
  <c r="S88" i="7"/>
  <c r="T88" i="7"/>
  <c r="U88" i="7"/>
  <c r="P89" i="7"/>
  <c r="Q89" i="7"/>
  <c r="R89" i="7"/>
  <c r="S89" i="7"/>
  <c r="T89" i="7"/>
  <c r="U89" i="7"/>
  <c r="P90" i="7"/>
  <c r="Q90" i="7"/>
  <c r="R90" i="7"/>
  <c r="S90" i="7"/>
  <c r="T90" i="7"/>
  <c r="U90" i="7"/>
  <c r="P91" i="7"/>
  <c r="Q91" i="7"/>
  <c r="R91" i="7"/>
  <c r="S91" i="7"/>
  <c r="T91" i="7"/>
  <c r="U91" i="7"/>
  <c r="P92" i="7"/>
  <c r="Q92" i="7"/>
  <c r="R92" i="7"/>
  <c r="S92" i="7"/>
  <c r="T92" i="7"/>
  <c r="U92" i="7"/>
  <c r="P93" i="7"/>
  <c r="Q93" i="7"/>
  <c r="R93" i="7"/>
  <c r="S93" i="7"/>
  <c r="T93" i="7"/>
  <c r="U93" i="7"/>
  <c r="P94" i="7"/>
  <c r="Q94" i="7"/>
  <c r="R94" i="7"/>
  <c r="S94" i="7"/>
  <c r="T94" i="7"/>
  <c r="U94" i="7"/>
  <c r="P95" i="7"/>
  <c r="Q95" i="7"/>
  <c r="R95" i="7"/>
  <c r="S95" i="7"/>
  <c r="T95" i="7"/>
  <c r="U95" i="7"/>
  <c r="P96" i="7"/>
  <c r="Q96" i="7"/>
  <c r="R96" i="7"/>
  <c r="S96" i="7"/>
  <c r="T96" i="7"/>
  <c r="U96" i="7"/>
  <c r="P97" i="7"/>
  <c r="Q97" i="7"/>
  <c r="R97" i="7"/>
  <c r="S97" i="7"/>
  <c r="T97" i="7"/>
  <c r="U97" i="7"/>
  <c r="P98" i="7"/>
  <c r="Q98" i="7"/>
  <c r="R98" i="7"/>
  <c r="S98" i="7"/>
  <c r="T98" i="7"/>
  <c r="U98" i="7"/>
  <c r="P99" i="7"/>
  <c r="Q99" i="7"/>
  <c r="R99" i="7"/>
  <c r="S99" i="7"/>
  <c r="T99" i="7"/>
  <c r="U99" i="7"/>
  <c r="P100" i="7"/>
  <c r="Q100" i="7"/>
  <c r="R100" i="7"/>
  <c r="S100" i="7"/>
  <c r="T100" i="7"/>
  <c r="U100" i="7"/>
  <c r="P101" i="7"/>
  <c r="Q101" i="7"/>
  <c r="R101" i="7"/>
  <c r="S101" i="7"/>
  <c r="T101" i="7"/>
  <c r="U101" i="7"/>
  <c r="P102" i="7"/>
  <c r="Q102" i="7"/>
  <c r="R102" i="7"/>
  <c r="S102" i="7"/>
  <c r="T102" i="7"/>
  <c r="U102" i="7"/>
  <c r="P103" i="7"/>
  <c r="Q103" i="7"/>
  <c r="R103" i="7"/>
  <c r="S103" i="7"/>
  <c r="T103" i="7"/>
  <c r="U103" i="7"/>
  <c r="P104" i="7"/>
  <c r="Q104" i="7"/>
  <c r="R104" i="7"/>
  <c r="S104" i="7"/>
  <c r="T104" i="7"/>
  <c r="U104" i="7"/>
  <c r="P105" i="7"/>
  <c r="Q105" i="7"/>
  <c r="R105" i="7"/>
  <c r="S105" i="7"/>
  <c r="T105" i="7"/>
  <c r="U105" i="7"/>
  <c r="P106" i="7"/>
  <c r="Q106" i="7"/>
  <c r="R106" i="7"/>
  <c r="S106" i="7"/>
  <c r="T106" i="7"/>
  <c r="U106" i="7"/>
  <c r="P107" i="7"/>
  <c r="Q107" i="7"/>
  <c r="R107" i="7"/>
  <c r="S107" i="7"/>
  <c r="T107" i="7"/>
  <c r="U107" i="7"/>
  <c r="P108" i="7"/>
  <c r="Q108" i="7"/>
  <c r="R108" i="7"/>
  <c r="S108" i="7"/>
  <c r="T108" i="7"/>
  <c r="U108" i="7"/>
  <c r="P109" i="7"/>
  <c r="Q109" i="7"/>
  <c r="R109" i="7"/>
  <c r="S109" i="7"/>
  <c r="T109" i="7"/>
  <c r="U109" i="7"/>
  <c r="P110" i="7"/>
  <c r="Q110" i="7"/>
  <c r="R110" i="7"/>
  <c r="S110" i="7"/>
  <c r="T110" i="7"/>
  <c r="U110" i="7"/>
  <c r="P111" i="7"/>
  <c r="Q111" i="7"/>
  <c r="R111" i="7"/>
  <c r="S111" i="7"/>
  <c r="T111" i="7"/>
  <c r="U111" i="7"/>
  <c r="P112" i="7"/>
  <c r="Q112" i="7"/>
  <c r="R112" i="7"/>
  <c r="S112" i="7"/>
  <c r="T112" i="7"/>
  <c r="U112" i="7"/>
  <c r="P113" i="7"/>
  <c r="Q113" i="7"/>
  <c r="R113" i="7"/>
  <c r="S113" i="7"/>
  <c r="T113" i="7"/>
  <c r="U113" i="7"/>
  <c r="P114" i="7"/>
  <c r="Q114" i="7"/>
  <c r="R114" i="7"/>
  <c r="S114" i="7"/>
  <c r="T114" i="7"/>
  <c r="U114" i="7"/>
  <c r="P115" i="7"/>
  <c r="Q115" i="7"/>
  <c r="R115" i="7"/>
  <c r="S115" i="7"/>
  <c r="T115" i="7"/>
  <c r="U115" i="7"/>
  <c r="P116" i="7"/>
  <c r="Q116" i="7"/>
  <c r="R116" i="7"/>
  <c r="S116" i="7"/>
  <c r="T116" i="7"/>
  <c r="U116" i="7"/>
  <c r="P117" i="7"/>
  <c r="Q117" i="7"/>
  <c r="R117" i="7"/>
  <c r="S117" i="7"/>
  <c r="T117" i="7"/>
  <c r="U117" i="7"/>
  <c r="P118" i="7"/>
  <c r="Q118" i="7"/>
  <c r="R118" i="7"/>
  <c r="S118" i="7"/>
  <c r="T118" i="7"/>
  <c r="U118" i="7"/>
  <c r="P119" i="7"/>
  <c r="Q119" i="7"/>
  <c r="R119" i="7"/>
  <c r="S119" i="7"/>
  <c r="T119" i="7"/>
  <c r="U119" i="7"/>
  <c r="P120" i="7"/>
  <c r="Q120" i="7"/>
  <c r="R120" i="7"/>
  <c r="S120" i="7"/>
  <c r="T120" i="7"/>
  <c r="U120" i="7"/>
  <c r="P121" i="7"/>
  <c r="Q121" i="7"/>
  <c r="R121" i="7"/>
  <c r="S121" i="7"/>
  <c r="T121" i="7"/>
  <c r="U121" i="7"/>
  <c r="P122" i="7"/>
  <c r="Q122" i="7"/>
  <c r="R122" i="7"/>
  <c r="S122" i="7"/>
  <c r="T122" i="7"/>
  <c r="U122" i="7"/>
  <c r="P123" i="7"/>
  <c r="Q123" i="7"/>
  <c r="R123" i="7"/>
  <c r="S123" i="7"/>
  <c r="T123" i="7"/>
  <c r="U123" i="7"/>
  <c r="P124" i="7"/>
  <c r="Q124" i="7"/>
  <c r="R124" i="7"/>
  <c r="S124" i="7"/>
  <c r="T124" i="7"/>
  <c r="U124" i="7"/>
  <c r="P125" i="7"/>
  <c r="Q125" i="7"/>
  <c r="R125" i="7"/>
  <c r="S125" i="7"/>
  <c r="T125" i="7"/>
  <c r="U125" i="7"/>
  <c r="P126" i="7"/>
  <c r="Q126" i="7"/>
  <c r="R126" i="7"/>
  <c r="S126" i="7"/>
  <c r="T126" i="7"/>
  <c r="U126" i="7"/>
  <c r="P127" i="7"/>
  <c r="Q127" i="7"/>
  <c r="R127" i="7"/>
  <c r="S127" i="7"/>
  <c r="T127" i="7"/>
  <c r="U127" i="7"/>
  <c r="P128" i="7"/>
  <c r="Q128" i="7"/>
  <c r="R128" i="7"/>
  <c r="S128" i="7"/>
  <c r="T128" i="7"/>
  <c r="U128" i="7"/>
  <c r="P129" i="7"/>
  <c r="Q129" i="7"/>
  <c r="R129" i="7"/>
  <c r="S129" i="7"/>
  <c r="T129" i="7"/>
  <c r="U129" i="7"/>
  <c r="P130" i="7"/>
  <c r="Q130" i="7"/>
  <c r="R130" i="7"/>
  <c r="S130" i="7"/>
  <c r="T130" i="7"/>
  <c r="U130" i="7"/>
  <c r="P131" i="7"/>
  <c r="Q131" i="7"/>
  <c r="R131" i="7"/>
  <c r="S131" i="7"/>
  <c r="T131" i="7"/>
  <c r="U131" i="7"/>
  <c r="P132" i="7"/>
  <c r="Q132" i="7"/>
  <c r="R132" i="7"/>
  <c r="S132" i="7"/>
  <c r="T132" i="7"/>
  <c r="U132" i="7"/>
  <c r="P133" i="7"/>
  <c r="Q133" i="7"/>
  <c r="R133" i="7"/>
  <c r="S133" i="7"/>
  <c r="T133" i="7"/>
  <c r="U133" i="7"/>
  <c r="P134" i="7"/>
  <c r="Q134" i="7"/>
  <c r="R134" i="7"/>
  <c r="S134" i="7"/>
  <c r="T134" i="7"/>
  <c r="U134" i="7"/>
  <c r="P135" i="7"/>
  <c r="Q135" i="7"/>
  <c r="R135" i="7"/>
  <c r="S135" i="7"/>
  <c r="T135" i="7"/>
  <c r="U135" i="7"/>
  <c r="P136" i="7"/>
  <c r="Q136" i="7"/>
  <c r="R136" i="7"/>
  <c r="S136" i="7"/>
  <c r="T136" i="7"/>
  <c r="U136" i="7"/>
  <c r="P137" i="7"/>
  <c r="Q137" i="7"/>
  <c r="R137" i="7"/>
  <c r="S137" i="7"/>
  <c r="T137" i="7"/>
  <c r="U137" i="7"/>
  <c r="P138" i="7"/>
  <c r="Q138" i="7"/>
  <c r="R138" i="7"/>
  <c r="S138" i="7"/>
  <c r="T138" i="7"/>
  <c r="U138" i="7"/>
  <c r="P139" i="7"/>
  <c r="Q139" i="7"/>
  <c r="R139" i="7"/>
  <c r="S139" i="7"/>
  <c r="T139" i="7"/>
  <c r="U139" i="7"/>
  <c r="P140" i="7"/>
  <c r="Q140" i="7"/>
  <c r="R140" i="7"/>
  <c r="S140" i="7"/>
  <c r="T140" i="7"/>
  <c r="U140" i="7"/>
  <c r="P141" i="7"/>
  <c r="Q141" i="7"/>
  <c r="R141" i="7"/>
  <c r="S141" i="7"/>
  <c r="T141" i="7"/>
  <c r="U141" i="7"/>
  <c r="P142" i="7"/>
  <c r="Q142" i="7"/>
  <c r="R142" i="7"/>
  <c r="S142" i="7"/>
  <c r="T142" i="7"/>
  <c r="U142" i="7"/>
  <c r="P143" i="7"/>
  <c r="Q143" i="7"/>
  <c r="R143" i="7"/>
  <c r="S143" i="7"/>
  <c r="T143" i="7"/>
  <c r="U143" i="7"/>
  <c r="P144" i="7"/>
  <c r="Q144" i="7"/>
  <c r="R144" i="7"/>
  <c r="S144" i="7"/>
  <c r="T144" i="7"/>
  <c r="U144" i="7"/>
  <c r="P145" i="7"/>
  <c r="Q145" i="7"/>
  <c r="R145" i="7"/>
  <c r="S145" i="7"/>
  <c r="T145" i="7"/>
  <c r="U145" i="7"/>
  <c r="P146" i="7"/>
  <c r="Q146" i="7"/>
  <c r="R146" i="7"/>
  <c r="S146" i="7"/>
  <c r="T146" i="7"/>
  <c r="U146" i="7"/>
  <c r="P147" i="7"/>
  <c r="Q147" i="7"/>
  <c r="R147" i="7"/>
  <c r="S147" i="7"/>
  <c r="T147" i="7"/>
  <c r="U147" i="7"/>
  <c r="P148" i="7"/>
  <c r="Q148" i="7"/>
  <c r="R148" i="7"/>
  <c r="S148" i="7"/>
  <c r="T148" i="7"/>
  <c r="U148" i="7"/>
  <c r="P149" i="7"/>
  <c r="Q149" i="7"/>
  <c r="R149" i="7"/>
  <c r="S149" i="7"/>
  <c r="T149" i="7"/>
  <c r="U149" i="7"/>
  <c r="P150" i="7"/>
  <c r="Q150" i="7"/>
  <c r="R150" i="7"/>
  <c r="S150" i="7"/>
  <c r="T150" i="7"/>
  <c r="U150" i="7"/>
  <c r="P151" i="7"/>
  <c r="Q151" i="7"/>
  <c r="R151" i="7"/>
  <c r="S151" i="7"/>
  <c r="T151" i="7"/>
  <c r="U151" i="7"/>
  <c r="P152" i="7"/>
  <c r="Q152" i="7"/>
  <c r="R152" i="7"/>
  <c r="S152" i="7"/>
  <c r="T152" i="7"/>
  <c r="U152" i="7"/>
  <c r="P153" i="7"/>
  <c r="Q153" i="7"/>
  <c r="R153" i="7"/>
  <c r="S153" i="7"/>
  <c r="T153" i="7"/>
  <c r="U153" i="7"/>
  <c r="P154" i="7"/>
  <c r="Q154" i="7"/>
  <c r="R154" i="7"/>
  <c r="S154" i="7"/>
  <c r="T154" i="7"/>
  <c r="U154" i="7"/>
  <c r="P155" i="7"/>
  <c r="Q155" i="7"/>
  <c r="R155" i="7"/>
  <c r="S155" i="7"/>
  <c r="T155" i="7"/>
  <c r="U155" i="7"/>
  <c r="P156" i="7"/>
  <c r="Q156" i="7"/>
  <c r="R156" i="7"/>
  <c r="S156" i="7"/>
  <c r="T156" i="7"/>
  <c r="U156" i="7"/>
  <c r="P157" i="7"/>
  <c r="Q157" i="7"/>
  <c r="R157" i="7"/>
  <c r="S157" i="7"/>
  <c r="T157" i="7"/>
  <c r="U157" i="7"/>
  <c r="P158" i="7"/>
  <c r="Q158" i="7"/>
  <c r="R158" i="7"/>
  <c r="S158" i="7"/>
  <c r="T158" i="7"/>
  <c r="U158" i="7"/>
  <c r="P159" i="7"/>
  <c r="Q159" i="7"/>
  <c r="R159" i="7"/>
  <c r="S159" i="7"/>
  <c r="T159" i="7"/>
  <c r="U159" i="7"/>
  <c r="P160" i="7"/>
  <c r="Q160" i="7"/>
  <c r="R160" i="7"/>
  <c r="S160" i="7"/>
  <c r="T160" i="7"/>
  <c r="U160" i="7"/>
  <c r="P161" i="7"/>
  <c r="Q161" i="7"/>
  <c r="R161" i="7"/>
  <c r="S161" i="7"/>
  <c r="T161" i="7"/>
  <c r="U161" i="7"/>
  <c r="P162" i="7"/>
  <c r="Q162" i="7"/>
  <c r="R162" i="7"/>
  <c r="S162" i="7"/>
  <c r="T162" i="7"/>
  <c r="U162" i="7"/>
  <c r="P163" i="7"/>
  <c r="Q163" i="7"/>
  <c r="R163" i="7"/>
  <c r="S163" i="7"/>
  <c r="T163" i="7"/>
  <c r="U163" i="7"/>
  <c r="P164" i="7"/>
  <c r="Q164" i="7"/>
  <c r="R164" i="7"/>
  <c r="S164" i="7"/>
  <c r="T164" i="7"/>
  <c r="U164" i="7"/>
  <c r="P165" i="7"/>
  <c r="Q165" i="7"/>
  <c r="R165" i="7"/>
  <c r="S165" i="7"/>
  <c r="T165" i="7"/>
  <c r="U165" i="7"/>
  <c r="P166" i="7"/>
  <c r="Q166" i="7"/>
  <c r="R166" i="7"/>
  <c r="S166" i="7"/>
  <c r="T166" i="7"/>
  <c r="U166" i="7"/>
  <c r="P167" i="7"/>
  <c r="Q167" i="7"/>
  <c r="R167" i="7"/>
  <c r="S167" i="7"/>
  <c r="T167" i="7"/>
  <c r="U167" i="7"/>
  <c r="P168" i="7"/>
  <c r="Q168" i="7"/>
  <c r="R168" i="7"/>
  <c r="S168" i="7"/>
  <c r="T168" i="7"/>
  <c r="U168" i="7"/>
  <c r="P169" i="7"/>
  <c r="Q169" i="7"/>
  <c r="R169" i="7"/>
  <c r="S169" i="7"/>
  <c r="T169" i="7"/>
  <c r="U169" i="7"/>
  <c r="P170" i="7"/>
  <c r="Q170" i="7"/>
  <c r="R170" i="7"/>
  <c r="S170" i="7"/>
  <c r="T170" i="7"/>
  <c r="U170" i="7"/>
  <c r="P171" i="7"/>
  <c r="Q171" i="7"/>
  <c r="R171" i="7"/>
  <c r="S171" i="7"/>
  <c r="T171" i="7"/>
  <c r="U171" i="7"/>
  <c r="P172" i="7"/>
  <c r="Q172" i="7"/>
  <c r="R172" i="7"/>
  <c r="S172" i="7"/>
  <c r="T172" i="7"/>
  <c r="U172" i="7"/>
  <c r="P173" i="7"/>
  <c r="Q173" i="7"/>
  <c r="R173" i="7"/>
  <c r="S173" i="7"/>
  <c r="T173" i="7"/>
  <c r="U173" i="7"/>
  <c r="P174" i="7"/>
  <c r="Q174" i="7"/>
  <c r="R174" i="7"/>
  <c r="S174" i="7"/>
  <c r="T174" i="7"/>
  <c r="U174" i="7"/>
  <c r="P175" i="7"/>
  <c r="Q175" i="7"/>
  <c r="R175" i="7"/>
  <c r="S175" i="7"/>
  <c r="T175" i="7"/>
  <c r="U175" i="7"/>
  <c r="P176" i="7"/>
  <c r="Q176" i="7"/>
  <c r="R176" i="7"/>
  <c r="S176" i="7"/>
  <c r="T176" i="7"/>
  <c r="U176" i="7"/>
  <c r="P177" i="7"/>
  <c r="Q177" i="7"/>
  <c r="R177" i="7"/>
  <c r="S177" i="7"/>
  <c r="T177" i="7"/>
  <c r="U177" i="7"/>
  <c r="P178" i="7"/>
  <c r="Q178" i="7"/>
  <c r="R178" i="7"/>
  <c r="S178" i="7"/>
  <c r="T178" i="7"/>
  <c r="U178" i="7"/>
  <c r="P179" i="7"/>
  <c r="Q179" i="7"/>
  <c r="R179" i="7"/>
  <c r="S179" i="7"/>
  <c r="T179" i="7"/>
  <c r="U179" i="7"/>
  <c r="P180" i="7"/>
  <c r="Q180" i="7"/>
  <c r="R180" i="7"/>
  <c r="S180" i="7"/>
  <c r="T180" i="7"/>
  <c r="U180" i="7"/>
  <c r="P181" i="7"/>
  <c r="Q181" i="7"/>
  <c r="R181" i="7"/>
  <c r="S181" i="7"/>
  <c r="T181" i="7"/>
  <c r="U181" i="7"/>
  <c r="P182" i="7"/>
  <c r="Q182" i="7"/>
  <c r="R182" i="7"/>
  <c r="S182" i="7"/>
  <c r="T182" i="7"/>
  <c r="U182" i="7"/>
  <c r="P183" i="7"/>
  <c r="Q183" i="7"/>
  <c r="R183" i="7"/>
  <c r="S183" i="7"/>
  <c r="T183" i="7"/>
  <c r="U183" i="7"/>
  <c r="P184" i="7"/>
  <c r="Q184" i="7"/>
  <c r="R184" i="7"/>
  <c r="S184" i="7"/>
  <c r="T184" i="7"/>
  <c r="U184" i="7"/>
  <c r="P185" i="7"/>
  <c r="Q185" i="7"/>
  <c r="R185" i="7"/>
  <c r="S185" i="7"/>
  <c r="T185" i="7"/>
  <c r="U185" i="7"/>
  <c r="P186" i="7"/>
  <c r="Q186" i="7"/>
  <c r="R186" i="7"/>
  <c r="S186" i="7"/>
  <c r="T186" i="7"/>
  <c r="U186" i="7"/>
  <c r="P187" i="7"/>
  <c r="Q187" i="7"/>
  <c r="R187" i="7"/>
  <c r="S187" i="7"/>
  <c r="T187" i="7"/>
  <c r="U187" i="7"/>
  <c r="P188" i="7"/>
  <c r="Q188" i="7"/>
  <c r="R188" i="7"/>
  <c r="S188" i="7"/>
  <c r="T188" i="7"/>
  <c r="U188" i="7"/>
  <c r="P189" i="7"/>
  <c r="Q189" i="7"/>
  <c r="R189" i="7"/>
  <c r="S189" i="7"/>
  <c r="T189" i="7"/>
  <c r="U189" i="7"/>
  <c r="P190" i="7"/>
  <c r="Q190" i="7"/>
  <c r="R190" i="7"/>
  <c r="S190" i="7"/>
  <c r="T190" i="7"/>
  <c r="U190" i="7"/>
  <c r="P191" i="7"/>
  <c r="Q191" i="7"/>
  <c r="R191" i="7"/>
  <c r="S191" i="7"/>
  <c r="T191" i="7"/>
  <c r="U191" i="7"/>
  <c r="P192" i="7"/>
  <c r="Q192" i="7"/>
  <c r="R192" i="7"/>
  <c r="S192" i="7"/>
  <c r="T192" i="7"/>
  <c r="U192" i="7"/>
  <c r="P193" i="7"/>
  <c r="Q193" i="7"/>
  <c r="R193" i="7"/>
  <c r="S193" i="7"/>
  <c r="T193" i="7"/>
  <c r="U193" i="7"/>
  <c r="P194" i="7"/>
  <c r="Q194" i="7"/>
  <c r="R194" i="7"/>
  <c r="S194" i="7"/>
  <c r="T194" i="7"/>
  <c r="U194" i="7"/>
  <c r="P195" i="7"/>
  <c r="Q195" i="7"/>
  <c r="R195" i="7"/>
  <c r="S195" i="7"/>
  <c r="T195" i="7"/>
  <c r="U195" i="7"/>
  <c r="P196" i="7"/>
  <c r="Q196" i="7"/>
  <c r="R196" i="7"/>
  <c r="S196" i="7"/>
  <c r="T196" i="7"/>
  <c r="U196" i="7"/>
  <c r="P197" i="7"/>
  <c r="Q197" i="7"/>
  <c r="R197" i="7"/>
  <c r="S197" i="7"/>
  <c r="T197" i="7"/>
  <c r="U197" i="7"/>
  <c r="P198" i="7"/>
  <c r="Q198" i="7"/>
  <c r="R198" i="7"/>
  <c r="S198" i="7"/>
  <c r="T198" i="7"/>
  <c r="U198" i="7"/>
  <c r="P199" i="7"/>
  <c r="Q199" i="7"/>
  <c r="R199" i="7"/>
  <c r="S199" i="7"/>
  <c r="T199" i="7"/>
  <c r="U199" i="7"/>
  <c r="P200" i="7"/>
  <c r="Q200" i="7"/>
  <c r="R200" i="7"/>
  <c r="S200" i="7"/>
  <c r="T200" i="7"/>
  <c r="U200" i="7"/>
  <c r="P201" i="7"/>
  <c r="Q201" i="7"/>
  <c r="R201" i="7"/>
  <c r="S201" i="7"/>
  <c r="T201" i="7"/>
  <c r="U201" i="7"/>
  <c r="P202" i="7"/>
  <c r="Q202" i="7"/>
  <c r="R202" i="7"/>
  <c r="S202" i="7"/>
  <c r="T202" i="7"/>
  <c r="U202" i="7"/>
  <c r="P203" i="7"/>
  <c r="Q203" i="7"/>
  <c r="R203" i="7"/>
  <c r="S203" i="7"/>
  <c r="T203" i="7"/>
  <c r="U203" i="7"/>
  <c r="P204" i="7"/>
  <c r="Q204" i="7"/>
  <c r="R204" i="7"/>
  <c r="S204" i="7"/>
  <c r="T204" i="7"/>
  <c r="U204" i="7"/>
  <c r="P205" i="7"/>
  <c r="Q205" i="7"/>
  <c r="R205" i="7"/>
  <c r="S205" i="7"/>
  <c r="T205" i="7"/>
  <c r="U205" i="7"/>
  <c r="P206" i="7"/>
  <c r="Q206" i="7"/>
  <c r="R206" i="7"/>
  <c r="S206" i="7"/>
  <c r="T206" i="7"/>
  <c r="U206" i="7"/>
  <c r="P207" i="7"/>
  <c r="Q207" i="7"/>
  <c r="R207" i="7"/>
  <c r="S207" i="7"/>
  <c r="T207" i="7"/>
  <c r="U207" i="7"/>
  <c r="P208" i="7"/>
  <c r="Q208" i="7"/>
  <c r="R208" i="7"/>
  <c r="S208" i="7"/>
  <c r="T208" i="7"/>
  <c r="U208" i="7"/>
  <c r="P209" i="7"/>
  <c r="Q209" i="7"/>
  <c r="R209" i="7"/>
  <c r="S209" i="7"/>
  <c r="T209" i="7"/>
  <c r="U209" i="7"/>
  <c r="P210" i="7"/>
  <c r="Q210" i="7"/>
  <c r="R210" i="7"/>
  <c r="S210" i="7"/>
  <c r="T210" i="7"/>
  <c r="U210" i="7"/>
  <c r="P211" i="7"/>
  <c r="Q211" i="7"/>
  <c r="R211" i="7"/>
  <c r="S211" i="7"/>
  <c r="T211" i="7"/>
  <c r="U211" i="7"/>
  <c r="P212" i="7"/>
  <c r="Q212" i="7"/>
  <c r="R212" i="7"/>
  <c r="S212" i="7"/>
  <c r="T212" i="7"/>
  <c r="U212" i="7"/>
  <c r="P213" i="7"/>
  <c r="Q213" i="7"/>
  <c r="R213" i="7"/>
  <c r="S213" i="7"/>
  <c r="T213" i="7"/>
  <c r="U213" i="7"/>
  <c r="P214" i="7"/>
  <c r="Q214" i="7"/>
  <c r="R214" i="7"/>
  <c r="S214" i="7"/>
  <c r="T214" i="7"/>
  <c r="U214" i="7"/>
  <c r="P215" i="7"/>
  <c r="Q215" i="7"/>
  <c r="R215" i="7"/>
  <c r="S215" i="7"/>
  <c r="T215" i="7"/>
  <c r="U215" i="7"/>
  <c r="P216" i="7"/>
  <c r="Q216" i="7"/>
  <c r="R216" i="7"/>
  <c r="S216" i="7"/>
  <c r="T216" i="7"/>
  <c r="U216" i="7"/>
  <c r="P217" i="7"/>
  <c r="Q217" i="7"/>
  <c r="R217" i="7"/>
  <c r="S217" i="7"/>
  <c r="T217" i="7"/>
  <c r="U217" i="7"/>
  <c r="P218" i="7"/>
  <c r="Q218" i="7"/>
  <c r="R218" i="7"/>
  <c r="S218" i="7"/>
  <c r="T218" i="7"/>
  <c r="U218" i="7"/>
  <c r="P219" i="7"/>
  <c r="Q219" i="7"/>
  <c r="R219" i="7"/>
  <c r="S219" i="7"/>
  <c r="T219" i="7"/>
  <c r="U219" i="7"/>
  <c r="P220" i="7"/>
  <c r="Q220" i="7"/>
  <c r="R220" i="7"/>
  <c r="S220" i="7"/>
  <c r="T220" i="7"/>
  <c r="U220" i="7"/>
  <c r="P221" i="7"/>
  <c r="Q221" i="7"/>
  <c r="R221" i="7"/>
  <c r="S221" i="7"/>
  <c r="T221" i="7"/>
  <c r="U221" i="7"/>
  <c r="P222" i="7"/>
  <c r="Q222" i="7"/>
  <c r="R222" i="7"/>
  <c r="S222" i="7"/>
  <c r="T222" i="7"/>
  <c r="U222" i="7"/>
  <c r="P223" i="7"/>
  <c r="Q223" i="7"/>
  <c r="R223" i="7"/>
  <c r="S223" i="7"/>
  <c r="T223" i="7"/>
  <c r="U223" i="7"/>
  <c r="P224" i="7"/>
  <c r="Q224" i="7"/>
  <c r="R224" i="7"/>
  <c r="S224" i="7"/>
  <c r="T224" i="7"/>
  <c r="U224" i="7"/>
  <c r="P225" i="7"/>
  <c r="Q225" i="7"/>
  <c r="R225" i="7"/>
  <c r="S225" i="7"/>
  <c r="T225" i="7"/>
  <c r="U225" i="7"/>
  <c r="P226" i="7"/>
  <c r="Q226" i="7"/>
  <c r="R226" i="7"/>
  <c r="S226" i="7"/>
  <c r="T226" i="7"/>
  <c r="U226" i="7"/>
  <c r="P227" i="7"/>
  <c r="Q227" i="7"/>
  <c r="R227" i="7"/>
  <c r="S227" i="7"/>
  <c r="T227" i="7"/>
  <c r="U227" i="7"/>
  <c r="P228" i="7"/>
  <c r="Q228" i="7"/>
  <c r="R228" i="7"/>
  <c r="S228" i="7"/>
  <c r="T228" i="7"/>
  <c r="U228" i="7"/>
  <c r="P229" i="7"/>
  <c r="Q229" i="7"/>
  <c r="R229" i="7"/>
  <c r="S229" i="7"/>
  <c r="T229" i="7"/>
  <c r="U229" i="7"/>
  <c r="P230" i="7"/>
  <c r="Q230" i="7"/>
  <c r="R230" i="7"/>
  <c r="S230" i="7"/>
  <c r="T230" i="7"/>
  <c r="U230" i="7"/>
  <c r="P231" i="7"/>
  <c r="Q231" i="7"/>
  <c r="R231" i="7"/>
  <c r="S231" i="7"/>
  <c r="T231" i="7"/>
  <c r="U231" i="7"/>
  <c r="P232" i="7"/>
  <c r="Q232" i="7"/>
  <c r="R232" i="7"/>
  <c r="S232" i="7"/>
  <c r="T232" i="7"/>
  <c r="U232" i="7"/>
  <c r="P233" i="7"/>
  <c r="Q233" i="7"/>
  <c r="R233" i="7"/>
  <c r="S233" i="7"/>
  <c r="T233" i="7"/>
  <c r="U233" i="7"/>
  <c r="P234" i="7"/>
  <c r="Q234" i="7"/>
  <c r="R234" i="7"/>
  <c r="S234" i="7"/>
  <c r="T234" i="7"/>
  <c r="U234" i="7"/>
  <c r="P235" i="7"/>
  <c r="Q235" i="7"/>
  <c r="R235" i="7"/>
  <c r="S235" i="7"/>
  <c r="T235" i="7"/>
  <c r="U235" i="7"/>
  <c r="P236" i="7"/>
  <c r="Q236" i="7"/>
  <c r="R236" i="7"/>
  <c r="S236" i="7"/>
  <c r="T236" i="7"/>
  <c r="U236" i="7"/>
  <c r="P237" i="7"/>
  <c r="Q237" i="7"/>
  <c r="R237" i="7"/>
  <c r="S237" i="7"/>
  <c r="T237" i="7"/>
  <c r="U237" i="7"/>
  <c r="P238" i="7"/>
  <c r="Q238" i="7"/>
  <c r="R238" i="7"/>
  <c r="S238" i="7"/>
  <c r="T238" i="7"/>
  <c r="U238" i="7"/>
  <c r="P239" i="7"/>
  <c r="Q239" i="7"/>
  <c r="R239" i="7"/>
  <c r="S239" i="7"/>
  <c r="T239" i="7"/>
  <c r="U239" i="7"/>
  <c r="P240" i="7"/>
  <c r="Q240" i="7"/>
  <c r="R240" i="7"/>
  <c r="S240" i="7"/>
  <c r="T240" i="7"/>
  <c r="U240" i="7"/>
  <c r="P241" i="7"/>
  <c r="Q241" i="7"/>
  <c r="R241" i="7"/>
  <c r="S241" i="7"/>
  <c r="T241" i="7"/>
  <c r="U241" i="7"/>
  <c r="P242" i="7"/>
  <c r="Q242" i="7"/>
  <c r="R242" i="7"/>
  <c r="S242" i="7"/>
  <c r="T242" i="7"/>
  <c r="U242" i="7"/>
  <c r="P243" i="7"/>
  <c r="Q243" i="7"/>
  <c r="R243" i="7"/>
  <c r="S243" i="7"/>
  <c r="T243" i="7"/>
  <c r="U243" i="7"/>
  <c r="P244" i="7"/>
  <c r="Q244" i="7"/>
  <c r="R244" i="7"/>
  <c r="S244" i="7"/>
  <c r="T244" i="7"/>
  <c r="U244" i="7"/>
  <c r="P245" i="7"/>
  <c r="Q245" i="7"/>
  <c r="R245" i="7"/>
  <c r="S245" i="7"/>
  <c r="T245" i="7"/>
  <c r="U245" i="7"/>
  <c r="P246" i="7"/>
  <c r="Q246" i="7"/>
  <c r="R246" i="7"/>
  <c r="S246" i="7"/>
  <c r="T246" i="7"/>
  <c r="U246" i="7"/>
  <c r="P247" i="7"/>
  <c r="Q247" i="7"/>
  <c r="R247" i="7"/>
  <c r="S247" i="7"/>
  <c r="T247" i="7"/>
  <c r="U247" i="7"/>
  <c r="P248" i="7"/>
  <c r="Q248" i="7"/>
  <c r="R248" i="7"/>
  <c r="S248" i="7"/>
  <c r="T248" i="7"/>
  <c r="U248" i="7"/>
  <c r="P249" i="7"/>
  <c r="Q249" i="7"/>
  <c r="R249" i="7"/>
  <c r="S249" i="7"/>
  <c r="T249" i="7"/>
  <c r="U249" i="7"/>
  <c r="P250" i="7"/>
  <c r="Q250" i="7"/>
  <c r="R250" i="7"/>
  <c r="S250" i="7"/>
  <c r="T250" i="7"/>
  <c r="U250" i="7"/>
  <c r="P251" i="7"/>
  <c r="Q251" i="7"/>
  <c r="R251" i="7"/>
  <c r="S251" i="7"/>
  <c r="T251" i="7"/>
  <c r="U251" i="7"/>
  <c r="P252" i="7"/>
  <c r="Q252" i="7"/>
  <c r="R252" i="7"/>
  <c r="S252" i="7"/>
  <c r="T252" i="7"/>
  <c r="U252" i="7"/>
  <c r="P253" i="7"/>
  <c r="Q253" i="7"/>
  <c r="R253" i="7"/>
  <c r="S253" i="7"/>
  <c r="T253" i="7"/>
  <c r="U253" i="7"/>
  <c r="P254" i="7"/>
  <c r="Q254" i="7"/>
  <c r="R254" i="7"/>
  <c r="S254" i="7"/>
  <c r="T254" i="7"/>
  <c r="U254" i="7"/>
  <c r="P255" i="7"/>
  <c r="Q255" i="7"/>
  <c r="R255" i="7"/>
  <c r="S255" i="7"/>
  <c r="T255" i="7"/>
  <c r="U255" i="7"/>
  <c r="P256" i="7"/>
  <c r="Q256" i="7"/>
  <c r="R256" i="7"/>
  <c r="S256" i="7"/>
  <c r="T256" i="7"/>
  <c r="U256" i="7"/>
  <c r="P257" i="7"/>
  <c r="Q257" i="7"/>
  <c r="R257" i="7"/>
  <c r="S257" i="7"/>
  <c r="T257" i="7"/>
  <c r="U257" i="7"/>
  <c r="P258" i="7"/>
  <c r="Q258" i="7"/>
  <c r="R258" i="7"/>
  <c r="S258" i="7"/>
  <c r="T258" i="7"/>
  <c r="U258" i="7"/>
  <c r="P259" i="7"/>
  <c r="Q259" i="7"/>
  <c r="R259" i="7"/>
  <c r="S259" i="7"/>
  <c r="T259" i="7"/>
  <c r="U259" i="7"/>
  <c r="P260" i="7"/>
  <c r="Q260" i="7"/>
  <c r="R260" i="7"/>
  <c r="S260" i="7"/>
  <c r="T260" i="7"/>
  <c r="U260" i="7"/>
  <c r="P261" i="7"/>
  <c r="Q261" i="7"/>
  <c r="R261" i="7"/>
  <c r="S261" i="7"/>
  <c r="T261" i="7"/>
  <c r="U261" i="7"/>
  <c r="P262" i="7"/>
  <c r="Q262" i="7"/>
  <c r="R262" i="7"/>
  <c r="S262" i="7"/>
  <c r="T262" i="7"/>
  <c r="U262" i="7"/>
  <c r="P263" i="7"/>
  <c r="Q263" i="7"/>
  <c r="R263" i="7"/>
  <c r="S263" i="7"/>
  <c r="T263" i="7"/>
  <c r="U263" i="7"/>
  <c r="P264" i="7"/>
  <c r="Q264" i="7"/>
  <c r="R264" i="7"/>
  <c r="S264" i="7"/>
  <c r="T264" i="7"/>
  <c r="U264" i="7"/>
  <c r="P265" i="7"/>
  <c r="Q265" i="7"/>
  <c r="R265" i="7"/>
  <c r="S265" i="7"/>
  <c r="T265" i="7"/>
  <c r="U265" i="7"/>
  <c r="P266" i="7"/>
  <c r="Q266" i="7"/>
  <c r="R266" i="7"/>
  <c r="S266" i="7"/>
  <c r="T266" i="7"/>
  <c r="U266" i="7"/>
  <c r="P267" i="7"/>
  <c r="Q267" i="7"/>
  <c r="R267" i="7"/>
  <c r="S267" i="7"/>
  <c r="T267" i="7"/>
  <c r="U267" i="7"/>
  <c r="P268" i="7"/>
  <c r="Q268" i="7"/>
  <c r="R268" i="7"/>
  <c r="S268" i="7"/>
  <c r="T268" i="7"/>
  <c r="U268" i="7"/>
  <c r="P269" i="7"/>
  <c r="Q269" i="7"/>
  <c r="R269" i="7"/>
  <c r="S269" i="7"/>
  <c r="T269" i="7"/>
  <c r="U269" i="7"/>
  <c r="P270" i="7"/>
  <c r="Q270" i="7"/>
  <c r="R270" i="7"/>
  <c r="S270" i="7"/>
  <c r="T270" i="7"/>
  <c r="U270" i="7"/>
  <c r="P271" i="7"/>
  <c r="Q271" i="7"/>
  <c r="R271" i="7"/>
  <c r="S271" i="7"/>
  <c r="T271" i="7"/>
  <c r="U271" i="7"/>
  <c r="P272" i="7"/>
  <c r="Q272" i="7"/>
  <c r="R272" i="7"/>
  <c r="S272" i="7"/>
  <c r="T272" i="7"/>
  <c r="U272" i="7"/>
  <c r="P273" i="7"/>
  <c r="Q273" i="7"/>
  <c r="R273" i="7"/>
  <c r="S273" i="7"/>
  <c r="T273" i="7"/>
  <c r="U273" i="7"/>
  <c r="P274" i="7"/>
  <c r="Q274" i="7"/>
  <c r="R274" i="7"/>
  <c r="S274" i="7"/>
  <c r="T274" i="7"/>
  <c r="U274" i="7"/>
  <c r="P275" i="7"/>
  <c r="Q275" i="7"/>
  <c r="R275" i="7"/>
  <c r="S275" i="7"/>
  <c r="T275" i="7"/>
  <c r="U275" i="7"/>
  <c r="P276" i="7"/>
  <c r="Q276" i="7"/>
  <c r="R276" i="7"/>
  <c r="S276" i="7"/>
  <c r="T276" i="7"/>
  <c r="U276" i="7"/>
  <c r="P277" i="7"/>
  <c r="Q277" i="7"/>
  <c r="R277" i="7"/>
  <c r="S277" i="7"/>
  <c r="T277" i="7"/>
  <c r="U277" i="7"/>
  <c r="P278" i="7"/>
  <c r="Q278" i="7"/>
  <c r="R278" i="7"/>
  <c r="S278" i="7"/>
  <c r="T278" i="7"/>
  <c r="U278" i="7"/>
  <c r="P279" i="7"/>
  <c r="Q279" i="7"/>
  <c r="R279" i="7"/>
  <c r="S279" i="7"/>
  <c r="T279" i="7"/>
  <c r="U279" i="7"/>
  <c r="P280" i="7"/>
  <c r="Q280" i="7"/>
  <c r="R280" i="7"/>
  <c r="S280" i="7"/>
  <c r="T280" i="7"/>
  <c r="U280" i="7"/>
  <c r="P281" i="7"/>
  <c r="Q281" i="7"/>
  <c r="R281" i="7"/>
  <c r="S281" i="7"/>
  <c r="T281" i="7"/>
  <c r="U281" i="7"/>
  <c r="P282" i="7"/>
  <c r="Q282" i="7"/>
  <c r="R282" i="7"/>
  <c r="S282" i="7"/>
  <c r="T282" i="7"/>
  <c r="U282" i="7"/>
  <c r="P283" i="7"/>
  <c r="Q283" i="7"/>
  <c r="R283" i="7"/>
  <c r="S283" i="7"/>
  <c r="T283" i="7"/>
  <c r="U283" i="7"/>
  <c r="P284" i="7"/>
  <c r="Q284" i="7"/>
  <c r="R284" i="7"/>
  <c r="S284" i="7"/>
  <c r="T284" i="7"/>
  <c r="U284" i="7"/>
  <c r="P285" i="7"/>
  <c r="Q285" i="7"/>
  <c r="R285" i="7"/>
  <c r="S285" i="7"/>
  <c r="T285" i="7"/>
  <c r="U285" i="7"/>
  <c r="P286" i="7"/>
  <c r="Q286" i="7"/>
  <c r="R286" i="7"/>
  <c r="S286" i="7"/>
  <c r="T286" i="7"/>
  <c r="U286" i="7"/>
  <c r="P287" i="7"/>
  <c r="Q287" i="7"/>
  <c r="R287" i="7"/>
  <c r="S287" i="7"/>
  <c r="T287" i="7"/>
  <c r="U287" i="7"/>
  <c r="P288" i="7"/>
  <c r="Q288" i="7"/>
  <c r="R288" i="7"/>
  <c r="S288" i="7"/>
  <c r="T288" i="7"/>
  <c r="U288" i="7"/>
  <c r="P289" i="7"/>
  <c r="Q289" i="7"/>
  <c r="R289" i="7"/>
  <c r="S289" i="7"/>
  <c r="T289" i="7"/>
  <c r="U289" i="7"/>
  <c r="P290" i="7"/>
  <c r="Q290" i="7"/>
  <c r="R290" i="7"/>
  <c r="S290" i="7"/>
  <c r="T290" i="7"/>
  <c r="U290" i="7"/>
  <c r="P291" i="7"/>
  <c r="Q291" i="7"/>
  <c r="R291" i="7"/>
  <c r="S291" i="7"/>
  <c r="T291" i="7"/>
  <c r="U291" i="7"/>
  <c r="P292" i="7"/>
  <c r="Q292" i="7"/>
  <c r="R292" i="7"/>
  <c r="S292" i="7"/>
  <c r="T292" i="7"/>
  <c r="U292" i="7"/>
  <c r="P293" i="7"/>
  <c r="Q293" i="7"/>
  <c r="R293" i="7"/>
  <c r="S293" i="7"/>
  <c r="T293" i="7"/>
  <c r="U293" i="7"/>
  <c r="P294" i="7"/>
  <c r="Q294" i="7"/>
  <c r="R294" i="7"/>
  <c r="S294" i="7"/>
  <c r="T294" i="7"/>
  <c r="U294" i="7"/>
  <c r="P295" i="7"/>
  <c r="Q295" i="7"/>
  <c r="R295" i="7"/>
  <c r="S295" i="7"/>
  <c r="T295" i="7"/>
  <c r="U295" i="7"/>
  <c r="P296" i="7"/>
  <c r="Q296" i="7"/>
  <c r="R296" i="7"/>
  <c r="S296" i="7"/>
  <c r="T296" i="7"/>
  <c r="U296" i="7"/>
  <c r="P297" i="7"/>
  <c r="Q297" i="7"/>
  <c r="R297" i="7"/>
  <c r="S297" i="7"/>
  <c r="T297" i="7"/>
  <c r="U297" i="7"/>
  <c r="P298" i="7"/>
  <c r="Q298" i="7"/>
  <c r="R298" i="7"/>
  <c r="S298" i="7"/>
  <c r="T298" i="7"/>
  <c r="U298" i="7"/>
  <c r="P299" i="7"/>
  <c r="Q299" i="7"/>
  <c r="R299" i="7"/>
  <c r="S299" i="7"/>
  <c r="T299" i="7"/>
  <c r="U299" i="7"/>
  <c r="P300" i="7"/>
  <c r="Q300" i="7"/>
  <c r="R300" i="7"/>
  <c r="S300" i="7"/>
  <c r="T300" i="7"/>
  <c r="U300" i="7"/>
  <c r="P301" i="7"/>
  <c r="Q301" i="7"/>
  <c r="R301" i="7"/>
  <c r="S301" i="7"/>
  <c r="T301" i="7"/>
  <c r="U301" i="7"/>
  <c r="P302" i="7"/>
  <c r="Q302" i="7"/>
  <c r="R302" i="7"/>
  <c r="S302" i="7"/>
  <c r="T302" i="7"/>
  <c r="U302" i="7"/>
  <c r="P303" i="7"/>
  <c r="Q303" i="7"/>
  <c r="R303" i="7"/>
  <c r="S303" i="7"/>
  <c r="T303" i="7"/>
  <c r="U303" i="7"/>
  <c r="P304" i="7"/>
  <c r="Q304" i="7"/>
  <c r="R304" i="7"/>
  <c r="S304" i="7"/>
  <c r="T304" i="7"/>
  <c r="U304" i="7"/>
  <c r="P305" i="7"/>
  <c r="Q305" i="7"/>
  <c r="R305" i="7"/>
  <c r="S305" i="7"/>
  <c r="T305" i="7"/>
  <c r="U305" i="7"/>
  <c r="P306" i="7"/>
  <c r="Q306" i="7"/>
  <c r="R306" i="7"/>
  <c r="S306" i="7"/>
  <c r="T306" i="7"/>
  <c r="U306" i="7"/>
  <c r="P307" i="7"/>
  <c r="Q307" i="7"/>
  <c r="R307" i="7"/>
  <c r="S307" i="7"/>
  <c r="T307" i="7"/>
  <c r="U307" i="7"/>
  <c r="P308" i="7"/>
  <c r="Q308" i="7"/>
  <c r="R308" i="7"/>
  <c r="S308" i="7"/>
  <c r="T308" i="7"/>
  <c r="U308" i="7"/>
  <c r="P309" i="7"/>
  <c r="Q309" i="7"/>
  <c r="R309" i="7"/>
  <c r="S309" i="7"/>
  <c r="T309" i="7"/>
  <c r="U309" i="7"/>
  <c r="P310" i="7"/>
  <c r="Q310" i="7"/>
  <c r="R310" i="7"/>
  <c r="S310" i="7"/>
  <c r="T310" i="7"/>
  <c r="U310" i="7"/>
  <c r="P311" i="7"/>
  <c r="Q311" i="7"/>
  <c r="R311" i="7"/>
  <c r="S311" i="7"/>
  <c r="T311" i="7"/>
  <c r="U311" i="7"/>
  <c r="P312" i="7"/>
  <c r="Q312" i="7"/>
  <c r="R312" i="7"/>
  <c r="S312" i="7"/>
  <c r="T312" i="7"/>
  <c r="U312" i="7"/>
  <c r="P313" i="7"/>
  <c r="Q313" i="7"/>
  <c r="R313" i="7"/>
  <c r="S313" i="7"/>
  <c r="T313" i="7"/>
  <c r="U313" i="7"/>
  <c r="P314" i="7"/>
  <c r="Q314" i="7"/>
  <c r="R314" i="7"/>
  <c r="S314" i="7"/>
  <c r="T314" i="7"/>
  <c r="U314" i="7"/>
  <c r="P315" i="7"/>
  <c r="Q315" i="7"/>
  <c r="R315" i="7"/>
  <c r="S315" i="7"/>
  <c r="T315" i="7"/>
  <c r="U315" i="7"/>
  <c r="P316" i="7"/>
  <c r="Q316" i="7"/>
  <c r="R316" i="7"/>
  <c r="S316" i="7"/>
  <c r="T316" i="7"/>
  <c r="U316" i="7"/>
  <c r="P317" i="7"/>
  <c r="Q317" i="7"/>
  <c r="R317" i="7"/>
  <c r="S317" i="7"/>
  <c r="T317" i="7"/>
  <c r="U317" i="7"/>
  <c r="P318" i="7"/>
  <c r="Q318" i="7"/>
  <c r="R318" i="7"/>
  <c r="S318" i="7"/>
  <c r="T318" i="7"/>
  <c r="U318" i="7"/>
  <c r="P319" i="7"/>
  <c r="Q319" i="7"/>
  <c r="R319" i="7"/>
  <c r="S319" i="7"/>
  <c r="T319" i="7"/>
  <c r="U319" i="7"/>
  <c r="P320" i="7"/>
  <c r="Q320" i="7"/>
  <c r="R320" i="7"/>
  <c r="S320" i="7"/>
  <c r="T320" i="7"/>
  <c r="U320" i="7"/>
  <c r="P321" i="7"/>
  <c r="Q321" i="7"/>
  <c r="R321" i="7"/>
  <c r="S321" i="7"/>
  <c r="T321" i="7"/>
  <c r="U321" i="7"/>
  <c r="P322" i="7"/>
  <c r="Q322" i="7"/>
  <c r="R322" i="7"/>
  <c r="S322" i="7"/>
  <c r="T322" i="7"/>
  <c r="U322" i="7"/>
  <c r="P323" i="7"/>
  <c r="Q323" i="7"/>
  <c r="R323" i="7"/>
  <c r="S323" i="7"/>
  <c r="T323" i="7"/>
  <c r="U323" i="7"/>
  <c r="P324" i="7"/>
  <c r="Q324" i="7"/>
  <c r="R324" i="7"/>
  <c r="S324" i="7"/>
  <c r="T324" i="7"/>
  <c r="U324" i="7"/>
  <c r="P325" i="7"/>
  <c r="Q325" i="7"/>
  <c r="R325" i="7"/>
  <c r="S325" i="7"/>
  <c r="T325" i="7"/>
  <c r="U325" i="7"/>
  <c r="P326" i="7"/>
  <c r="Q326" i="7"/>
  <c r="R326" i="7"/>
  <c r="S326" i="7"/>
  <c r="T326" i="7"/>
  <c r="U326" i="7"/>
  <c r="P327" i="7"/>
  <c r="Q327" i="7"/>
  <c r="R327" i="7"/>
  <c r="S327" i="7"/>
  <c r="T327" i="7"/>
  <c r="U327" i="7"/>
  <c r="P328" i="7"/>
  <c r="Q328" i="7"/>
  <c r="R328" i="7"/>
  <c r="S328" i="7"/>
  <c r="T328" i="7"/>
  <c r="U328" i="7"/>
  <c r="P329" i="7"/>
  <c r="Q329" i="7"/>
  <c r="R329" i="7"/>
  <c r="S329" i="7"/>
  <c r="T329" i="7"/>
  <c r="U329" i="7"/>
  <c r="P330" i="7"/>
  <c r="Q330" i="7"/>
  <c r="R330" i="7"/>
  <c r="S330" i="7"/>
  <c r="T330" i="7"/>
  <c r="U330" i="7"/>
  <c r="P331" i="7"/>
  <c r="Q331" i="7"/>
  <c r="R331" i="7"/>
  <c r="S331" i="7"/>
  <c r="T331" i="7"/>
  <c r="U331" i="7"/>
  <c r="P332" i="7"/>
  <c r="Q332" i="7"/>
  <c r="R332" i="7"/>
  <c r="S332" i="7"/>
  <c r="T332" i="7"/>
  <c r="U332" i="7"/>
  <c r="P333" i="7"/>
  <c r="Q333" i="7"/>
  <c r="R333" i="7"/>
  <c r="S333" i="7"/>
  <c r="T333" i="7"/>
  <c r="U333" i="7"/>
  <c r="P334" i="7"/>
  <c r="Q334" i="7"/>
  <c r="R334" i="7"/>
  <c r="S334" i="7"/>
  <c r="T334" i="7"/>
  <c r="U334" i="7"/>
  <c r="P335" i="7"/>
  <c r="Q335" i="7"/>
  <c r="R335" i="7"/>
  <c r="S335" i="7"/>
  <c r="T335" i="7"/>
  <c r="U335" i="7"/>
  <c r="P336" i="7"/>
  <c r="Q336" i="7"/>
  <c r="R336" i="7"/>
  <c r="S336" i="7"/>
  <c r="T336" i="7"/>
  <c r="U336" i="7"/>
  <c r="P337" i="7"/>
  <c r="Q337" i="7"/>
  <c r="R337" i="7"/>
  <c r="S337" i="7"/>
  <c r="T337" i="7"/>
  <c r="U337" i="7"/>
  <c r="P338" i="7"/>
  <c r="Q338" i="7"/>
  <c r="R338" i="7"/>
  <c r="S338" i="7"/>
  <c r="T338" i="7"/>
  <c r="U338" i="7"/>
  <c r="P339" i="7"/>
  <c r="Q339" i="7"/>
  <c r="R339" i="7"/>
  <c r="S339" i="7"/>
  <c r="T339" i="7"/>
  <c r="U339" i="7"/>
  <c r="P340" i="7"/>
  <c r="Q340" i="7"/>
  <c r="R340" i="7"/>
  <c r="S340" i="7"/>
  <c r="T340" i="7"/>
  <c r="U340" i="7"/>
  <c r="P341" i="7"/>
  <c r="Q341" i="7"/>
  <c r="R341" i="7"/>
  <c r="S341" i="7"/>
  <c r="T341" i="7"/>
  <c r="U341" i="7"/>
  <c r="U4" i="7"/>
  <c r="T4" i="7"/>
  <c r="S4" i="7"/>
  <c r="R4" i="7"/>
  <c r="Q4" i="7"/>
  <c r="P4" i="7"/>
  <c r="AC341" i="7" l="1"/>
  <c r="P5" i="6" l="1"/>
  <c r="B2" i="6"/>
  <c r="A66" i="7"/>
  <c r="A277" i="7" l="1"/>
  <c r="B277" i="7"/>
  <c r="C277" i="7"/>
  <c r="D277" i="7"/>
  <c r="E277" i="7"/>
  <c r="F277" i="7"/>
  <c r="H277" i="7"/>
  <c r="I277" i="7"/>
  <c r="J277" i="7"/>
  <c r="K277" i="7"/>
  <c r="L277" i="7"/>
  <c r="M277" i="7"/>
  <c r="A278" i="7"/>
  <c r="B278" i="7"/>
  <c r="C278" i="7"/>
  <c r="D278" i="7"/>
  <c r="E278" i="7"/>
  <c r="F278" i="7"/>
  <c r="H278" i="7"/>
  <c r="I278" i="7"/>
  <c r="J278" i="7"/>
  <c r="K278" i="7"/>
  <c r="L278" i="7"/>
  <c r="M278" i="7"/>
  <c r="A279" i="7"/>
  <c r="B279" i="7"/>
  <c r="C279" i="7"/>
  <c r="D279" i="7"/>
  <c r="E279" i="7"/>
  <c r="F279" i="7"/>
  <c r="H279" i="7"/>
  <c r="I279" i="7"/>
  <c r="J279" i="7"/>
  <c r="K279" i="7"/>
  <c r="L279" i="7"/>
  <c r="M279" i="7"/>
  <c r="A280" i="7"/>
  <c r="B280" i="7"/>
  <c r="C280" i="7"/>
  <c r="D280" i="7"/>
  <c r="E280" i="7"/>
  <c r="F280" i="7"/>
  <c r="H280" i="7"/>
  <c r="I280" i="7"/>
  <c r="J280" i="7"/>
  <c r="K280" i="7"/>
  <c r="L280" i="7"/>
  <c r="M280" i="7"/>
  <c r="A281" i="7"/>
  <c r="B281" i="7"/>
  <c r="C281" i="7"/>
  <c r="D281" i="7"/>
  <c r="E281" i="7"/>
  <c r="F281" i="7"/>
  <c r="H281" i="7"/>
  <c r="I281" i="7"/>
  <c r="J281" i="7"/>
  <c r="K281" i="7"/>
  <c r="L281" i="7"/>
  <c r="M281" i="7"/>
  <c r="A282" i="7"/>
  <c r="B282" i="7"/>
  <c r="C282" i="7"/>
  <c r="D282" i="7"/>
  <c r="E282" i="7"/>
  <c r="F282" i="7"/>
  <c r="H282" i="7"/>
  <c r="I282" i="7"/>
  <c r="J282" i="7"/>
  <c r="K282" i="7"/>
  <c r="L282" i="7"/>
  <c r="M282" i="7"/>
  <c r="A283" i="7"/>
  <c r="B283" i="7"/>
  <c r="C283" i="7"/>
  <c r="D283" i="7"/>
  <c r="E283" i="7"/>
  <c r="F283" i="7"/>
  <c r="H283" i="7"/>
  <c r="I283" i="7"/>
  <c r="J283" i="7"/>
  <c r="K283" i="7"/>
  <c r="L283" i="7"/>
  <c r="M283" i="7"/>
  <c r="A284" i="7"/>
  <c r="B284" i="7"/>
  <c r="C284" i="7"/>
  <c r="D284" i="7"/>
  <c r="E284" i="7"/>
  <c r="F284" i="7"/>
  <c r="H284" i="7"/>
  <c r="I284" i="7"/>
  <c r="J284" i="7"/>
  <c r="K284" i="7"/>
  <c r="L284" i="7"/>
  <c r="M284" i="7"/>
  <c r="A285" i="7"/>
  <c r="B285" i="7"/>
  <c r="C285" i="7"/>
  <c r="D285" i="7"/>
  <c r="E285" i="7"/>
  <c r="F285" i="7"/>
  <c r="H285" i="7"/>
  <c r="I285" i="7"/>
  <c r="J285" i="7"/>
  <c r="K285" i="7"/>
  <c r="L285" i="7"/>
  <c r="M285" i="7"/>
  <c r="A286" i="7"/>
  <c r="B286" i="7"/>
  <c r="C286" i="7"/>
  <c r="D286" i="7"/>
  <c r="E286" i="7"/>
  <c r="F286" i="7"/>
  <c r="H286" i="7"/>
  <c r="I286" i="7"/>
  <c r="J286" i="7"/>
  <c r="K286" i="7"/>
  <c r="L286" i="7"/>
  <c r="M286" i="7"/>
  <c r="A287" i="7"/>
  <c r="B287" i="7"/>
  <c r="C287" i="7"/>
  <c r="D287" i="7"/>
  <c r="E287" i="7"/>
  <c r="F287" i="7"/>
  <c r="H287" i="7"/>
  <c r="I287" i="7"/>
  <c r="J287" i="7"/>
  <c r="K287" i="7"/>
  <c r="L287" i="7"/>
  <c r="M287" i="7"/>
  <c r="A288" i="7"/>
  <c r="B288" i="7"/>
  <c r="C288" i="7"/>
  <c r="D288" i="7"/>
  <c r="E288" i="7"/>
  <c r="F288" i="7"/>
  <c r="H288" i="7"/>
  <c r="I288" i="7"/>
  <c r="J288" i="7"/>
  <c r="K288" i="7"/>
  <c r="L288" i="7"/>
  <c r="M288" i="7"/>
  <c r="A289" i="7"/>
  <c r="B289" i="7"/>
  <c r="C289" i="7"/>
  <c r="D289" i="7"/>
  <c r="E289" i="7"/>
  <c r="F289" i="7"/>
  <c r="H289" i="7"/>
  <c r="I289" i="7"/>
  <c r="J289" i="7"/>
  <c r="K289" i="7"/>
  <c r="L289" i="7"/>
  <c r="M289" i="7"/>
  <c r="A290" i="7"/>
  <c r="B290" i="7"/>
  <c r="C290" i="7"/>
  <c r="D290" i="7"/>
  <c r="E290" i="7"/>
  <c r="F290" i="7"/>
  <c r="H290" i="7"/>
  <c r="I290" i="7"/>
  <c r="J290" i="7"/>
  <c r="K290" i="7"/>
  <c r="L290" i="7"/>
  <c r="M290" i="7"/>
  <c r="A291" i="7"/>
  <c r="B291" i="7"/>
  <c r="C291" i="7"/>
  <c r="D291" i="7"/>
  <c r="E291" i="7"/>
  <c r="F291" i="7"/>
  <c r="H291" i="7"/>
  <c r="I291" i="7"/>
  <c r="J291" i="7"/>
  <c r="K291" i="7"/>
  <c r="L291" i="7"/>
  <c r="M291" i="7"/>
  <c r="A292" i="7"/>
  <c r="B292" i="7"/>
  <c r="C292" i="7"/>
  <c r="D292" i="7"/>
  <c r="E292" i="7"/>
  <c r="F292" i="7"/>
  <c r="H292" i="7"/>
  <c r="I292" i="7"/>
  <c r="J292" i="7"/>
  <c r="K292" i="7"/>
  <c r="L292" i="7"/>
  <c r="M292" i="7"/>
  <c r="A293" i="7"/>
  <c r="B293" i="7"/>
  <c r="C293" i="7"/>
  <c r="D293" i="7"/>
  <c r="E293" i="7"/>
  <c r="F293" i="7"/>
  <c r="H293" i="7"/>
  <c r="I293" i="7"/>
  <c r="J293" i="7"/>
  <c r="K293" i="7"/>
  <c r="L293" i="7"/>
  <c r="M293" i="7"/>
  <c r="A294" i="7"/>
  <c r="B294" i="7"/>
  <c r="C294" i="7"/>
  <c r="D294" i="7"/>
  <c r="E294" i="7"/>
  <c r="F294" i="7"/>
  <c r="H294" i="7"/>
  <c r="I294" i="7"/>
  <c r="J294" i="7"/>
  <c r="K294" i="7"/>
  <c r="L294" i="7"/>
  <c r="M294" i="7"/>
  <c r="A295" i="7"/>
  <c r="B295" i="7"/>
  <c r="C295" i="7"/>
  <c r="D295" i="7"/>
  <c r="E295" i="7"/>
  <c r="F295" i="7"/>
  <c r="H295" i="7"/>
  <c r="I295" i="7"/>
  <c r="J295" i="7"/>
  <c r="K295" i="7"/>
  <c r="L295" i="7"/>
  <c r="M295" i="7"/>
  <c r="A296" i="7"/>
  <c r="B296" i="7"/>
  <c r="C296" i="7"/>
  <c r="D296" i="7"/>
  <c r="E296" i="7"/>
  <c r="F296" i="7"/>
  <c r="H296" i="7"/>
  <c r="I296" i="7"/>
  <c r="J296" i="7"/>
  <c r="K296" i="7"/>
  <c r="L296" i="7"/>
  <c r="M296" i="7"/>
  <c r="A297" i="7"/>
  <c r="B297" i="7"/>
  <c r="C297" i="7"/>
  <c r="D297" i="7"/>
  <c r="E297" i="7"/>
  <c r="F297" i="7"/>
  <c r="H297" i="7"/>
  <c r="I297" i="7"/>
  <c r="J297" i="7"/>
  <c r="K297" i="7"/>
  <c r="L297" i="7"/>
  <c r="M297" i="7"/>
  <c r="A298" i="7"/>
  <c r="B298" i="7"/>
  <c r="C298" i="7"/>
  <c r="D298" i="7"/>
  <c r="E298" i="7"/>
  <c r="F298" i="7"/>
  <c r="H298" i="7"/>
  <c r="I298" i="7"/>
  <c r="J298" i="7"/>
  <c r="K298" i="7"/>
  <c r="L298" i="7"/>
  <c r="M298" i="7"/>
  <c r="A299" i="7"/>
  <c r="B299" i="7"/>
  <c r="C299" i="7"/>
  <c r="D299" i="7"/>
  <c r="E299" i="7"/>
  <c r="F299" i="7"/>
  <c r="H299" i="7"/>
  <c r="I299" i="7"/>
  <c r="J299" i="7"/>
  <c r="K299" i="7"/>
  <c r="L299" i="7"/>
  <c r="M299" i="7"/>
  <c r="A300" i="7"/>
  <c r="B300" i="7"/>
  <c r="C300" i="7"/>
  <c r="D300" i="7"/>
  <c r="E300" i="7"/>
  <c r="F300" i="7"/>
  <c r="H300" i="7"/>
  <c r="I300" i="7"/>
  <c r="J300" i="7"/>
  <c r="K300" i="7"/>
  <c r="L300" i="7"/>
  <c r="M300" i="7"/>
  <c r="A301" i="7"/>
  <c r="B301" i="7"/>
  <c r="C301" i="7"/>
  <c r="D301" i="7"/>
  <c r="E301" i="7"/>
  <c r="F301" i="7"/>
  <c r="H301" i="7"/>
  <c r="I301" i="7"/>
  <c r="J301" i="7"/>
  <c r="K301" i="7"/>
  <c r="L301" i="7"/>
  <c r="M301" i="7"/>
  <c r="A302" i="7"/>
  <c r="B302" i="7"/>
  <c r="C302" i="7"/>
  <c r="D302" i="7"/>
  <c r="E302" i="7"/>
  <c r="F302" i="7"/>
  <c r="H302" i="7"/>
  <c r="I302" i="7"/>
  <c r="J302" i="7"/>
  <c r="K302" i="7"/>
  <c r="L302" i="7"/>
  <c r="M302" i="7"/>
  <c r="A303" i="7"/>
  <c r="B303" i="7"/>
  <c r="C303" i="7"/>
  <c r="D303" i="7"/>
  <c r="E303" i="7"/>
  <c r="F303" i="7"/>
  <c r="H303" i="7"/>
  <c r="I303" i="7"/>
  <c r="J303" i="7"/>
  <c r="K303" i="7"/>
  <c r="L303" i="7"/>
  <c r="M303" i="7"/>
  <c r="A304" i="7"/>
  <c r="B304" i="7"/>
  <c r="C304" i="7"/>
  <c r="D304" i="7"/>
  <c r="E304" i="7"/>
  <c r="F304" i="7"/>
  <c r="H304" i="7"/>
  <c r="I304" i="7"/>
  <c r="J304" i="7"/>
  <c r="K304" i="7"/>
  <c r="L304" i="7"/>
  <c r="M304" i="7"/>
  <c r="A305" i="7"/>
  <c r="B305" i="7"/>
  <c r="C305" i="7"/>
  <c r="D305" i="7"/>
  <c r="E305" i="7"/>
  <c r="F305" i="7"/>
  <c r="H305" i="7"/>
  <c r="I305" i="7"/>
  <c r="J305" i="7"/>
  <c r="K305" i="7"/>
  <c r="L305" i="7"/>
  <c r="M305" i="7"/>
  <c r="A306" i="7"/>
  <c r="B306" i="7"/>
  <c r="C306" i="7"/>
  <c r="D306" i="7"/>
  <c r="E306" i="7"/>
  <c r="F306" i="7"/>
  <c r="H306" i="7"/>
  <c r="I306" i="7"/>
  <c r="J306" i="7"/>
  <c r="K306" i="7"/>
  <c r="L306" i="7"/>
  <c r="M306" i="7"/>
  <c r="A307" i="7"/>
  <c r="B307" i="7"/>
  <c r="C307" i="7"/>
  <c r="D307" i="7"/>
  <c r="E307" i="7"/>
  <c r="F307" i="7"/>
  <c r="H307" i="7"/>
  <c r="I307" i="7"/>
  <c r="J307" i="7"/>
  <c r="K307" i="7"/>
  <c r="L307" i="7"/>
  <c r="M307" i="7"/>
  <c r="A308" i="7"/>
  <c r="B308" i="7"/>
  <c r="C308" i="7"/>
  <c r="D308" i="7"/>
  <c r="E308" i="7"/>
  <c r="F308" i="7"/>
  <c r="H308" i="7"/>
  <c r="I308" i="7"/>
  <c r="J308" i="7"/>
  <c r="K308" i="7"/>
  <c r="L308" i="7"/>
  <c r="M308" i="7"/>
  <c r="A309" i="7"/>
  <c r="B309" i="7"/>
  <c r="C309" i="7"/>
  <c r="D309" i="7"/>
  <c r="E309" i="7"/>
  <c r="F309" i="7"/>
  <c r="H309" i="7"/>
  <c r="I309" i="7"/>
  <c r="J309" i="7"/>
  <c r="K309" i="7"/>
  <c r="L309" i="7"/>
  <c r="M309" i="7"/>
  <c r="A310" i="7"/>
  <c r="B310" i="7"/>
  <c r="C310" i="7"/>
  <c r="D310" i="7"/>
  <c r="E310" i="7"/>
  <c r="F310" i="7"/>
  <c r="H310" i="7"/>
  <c r="I310" i="7"/>
  <c r="J310" i="7"/>
  <c r="K310" i="7"/>
  <c r="L310" i="7"/>
  <c r="M310" i="7"/>
  <c r="A311" i="7"/>
  <c r="B311" i="7"/>
  <c r="C311" i="7"/>
  <c r="D311" i="7"/>
  <c r="E311" i="7"/>
  <c r="F311" i="7"/>
  <c r="H311" i="7"/>
  <c r="I311" i="7"/>
  <c r="J311" i="7"/>
  <c r="K311" i="7"/>
  <c r="L311" i="7"/>
  <c r="M311" i="7"/>
  <c r="A312" i="7"/>
  <c r="B312" i="7"/>
  <c r="C312" i="7"/>
  <c r="D312" i="7"/>
  <c r="E312" i="7"/>
  <c r="F312" i="7"/>
  <c r="H312" i="7"/>
  <c r="I312" i="7"/>
  <c r="J312" i="7"/>
  <c r="K312" i="7"/>
  <c r="L312" i="7"/>
  <c r="M312" i="7"/>
  <c r="A313" i="7"/>
  <c r="B313" i="7"/>
  <c r="C313" i="7"/>
  <c r="D313" i="7"/>
  <c r="E313" i="7"/>
  <c r="F313" i="7"/>
  <c r="H313" i="7"/>
  <c r="I313" i="7"/>
  <c r="J313" i="7"/>
  <c r="K313" i="7"/>
  <c r="L313" i="7"/>
  <c r="M313" i="7"/>
  <c r="A314" i="7"/>
  <c r="B314" i="7"/>
  <c r="C314" i="7"/>
  <c r="D314" i="7"/>
  <c r="E314" i="7"/>
  <c r="F314" i="7"/>
  <c r="H314" i="7"/>
  <c r="I314" i="7"/>
  <c r="J314" i="7"/>
  <c r="K314" i="7"/>
  <c r="L314" i="7"/>
  <c r="M314" i="7"/>
  <c r="A315" i="7"/>
  <c r="B315" i="7"/>
  <c r="C315" i="7"/>
  <c r="D315" i="7"/>
  <c r="E315" i="7"/>
  <c r="F315" i="7"/>
  <c r="H315" i="7"/>
  <c r="I315" i="7"/>
  <c r="J315" i="7"/>
  <c r="K315" i="7"/>
  <c r="L315" i="7"/>
  <c r="M315" i="7"/>
  <c r="A316" i="7"/>
  <c r="B316" i="7"/>
  <c r="C316" i="7"/>
  <c r="D316" i="7"/>
  <c r="E316" i="7"/>
  <c r="F316" i="7"/>
  <c r="H316" i="7"/>
  <c r="I316" i="7"/>
  <c r="J316" i="7"/>
  <c r="K316" i="7"/>
  <c r="L316" i="7"/>
  <c r="M316" i="7"/>
  <c r="A317" i="7"/>
  <c r="B317" i="7"/>
  <c r="C317" i="7"/>
  <c r="D317" i="7"/>
  <c r="E317" i="7"/>
  <c r="F317" i="7"/>
  <c r="H317" i="7"/>
  <c r="I317" i="7"/>
  <c r="J317" i="7"/>
  <c r="K317" i="7"/>
  <c r="L317" i="7"/>
  <c r="M317" i="7"/>
  <c r="A318" i="7"/>
  <c r="B318" i="7"/>
  <c r="C318" i="7"/>
  <c r="D318" i="7"/>
  <c r="E318" i="7"/>
  <c r="F318" i="7"/>
  <c r="H318" i="7"/>
  <c r="I318" i="7"/>
  <c r="J318" i="7"/>
  <c r="K318" i="7"/>
  <c r="L318" i="7"/>
  <c r="M318" i="7"/>
  <c r="A319" i="7"/>
  <c r="B319" i="7"/>
  <c r="C319" i="7"/>
  <c r="D319" i="7"/>
  <c r="E319" i="7"/>
  <c r="F319" i="7"/>
  <c r="H319" i="7"/>
  <c r="I319" i="7"/>
  <c r="J319" i="7"/>
  <c r="K319" i="7"/>
  <c r="L319" i="7"/>
  <c r="M319" i="7"/>
  <c r="A320" i="7"/>
  <c r="B320" i="7"/>
  <c r="C320" i="7"/>
  <c r="D320" i="7"/>
  <c r="E320" i="7"/>
  <c r="F320" i="7"/>
  <c r="H320" i="7"/>
  <c r="I320" i="7"/>
  <c r="J320" i="7"/>
  <c r="K320" i="7"/>
  <c r="L320" i="7"/>
  <c r="M320" i="7"/>
  <c r="A321" i="7"/>
  <c r="B321" i="7"/>
  <c r="C321" i="7"/>
  <c r="D321" i="7"/>
  <c r="E321" i="7"/>
  <c r="F321" i="7"/>
  <c r="H321" i="7"/>
  <c r="I321" i="7"/>
  <c r="J321" i="7"/>
  <c r="K321" i="7"/>
  <c r="L321" i="7"/>
  <c r="M321" i="7"/>
  <c r="A322" i="7"/>
  <c r="B322" i="7"/>
  <c r="C322" i="7"/>
  <c r="D322" i="7"/>
  <c r="E322" i="7"/>
  <c r="F322" i="7"/>
  <c r="H322" i="7"/>
  <c r="I322" i="7"/>
  <c r="J322" i="7"/>
  <c r="K322" i="7"/>
  <c r="L322" i="7"/>
  <c r="M322" i="7"/>
  <c r="A323" i="7"/>
  <c r="B323" i="7"/>
  <c r="C323" i="7"/>
  <c r="D323" i="7"/>
  <c r="E323" i="7"/>
  <c r="F323" i="7"/>
  <c r="H323" i="7"/>
  <c r="I323" i="7"/>
  <c r="J323" i="7"/>
  <c r="K323" i="7"/>
  <c r="L323" i="7"/>
  <c r="M323" i="7"/>
  <c r="A324" i="7"/>
  <c r="B324" i="7"/>
  <c r="C324" i="7"/>
  <c r="D324" i="7"/>
  <c r="E324" i="7"/>
  <c r="F324" i="7"/>
  <c r="H324" i="7"/>
  <c r="I324" i="7"/>
  <c r="J324" i="7"/>
  <c r="K324" i="7"/>
  <c r="L324" i="7"/>
  <c r="M324" i="7"/>
  <c r="A325" i="7"/>
  <c r="B325" i="7"/>
  <c r="C325" i="7"/>
  <c r="D325" i="7"/>
  <c r="E325" i="7"/>
  <c r="F325" i="7"/>
  <c r="H325" i="7"/>
  <c r="I325" i="7"/>
  <c r="J325" i="7"/>
  <c r="K325" i="7"/>
  <c r="L325" i="7"/>
  <c r="M325" i="7"/>
  <c r="A326" i="7"/>
  <c r="B326" i="7"/>
  <c r="C326" i="7"/>
  <c r="D326" i="7"/>
  <c r="E326" i="7"/>
  <c r="F326" i="7"/>
  <c r="H326" i="7"/>
  <c r="I326" i="7"/>
  <c r="J326" i="7"/>
  <c r="K326" i="7"/>
  <c r="L326" i="7"/>
  <c r="M326" i="7"/>
  <c r="A327" i="7"/>
  <c r="B327" i="7"/>
  <c r="C327" i="7"/>
  <c r="D327" i="7"/>
  <c r="E327" i="7"/>
  <c r="F327" i="7"/>
  <c r="H327" i="7"/>
  <c r="I327" i="7"/>
  <c r="J327" i="7"/>
  <c r="K327" i="7"/>
  <c r="L327" i="7"/>
  <c r="M327" i="7"/>
  <c r="A328" i="7"/>
  <c r="B328" i="7"/>
  <c r="C328" i="7"/>
  <c r="D328" i="7"/>
  <c r="E328" i="7"/>
  <c r="F328" i="7"/>
  <c r="H328" i="7"/>
  <c r="I328" i="7"/>
  <c r="J328" i="7"/>
  <c r="K328" i="7"/>
  <c r="L328" i="7"/>
  <c r="M328" i="7"/>
  <c r="A329" i="7"/>
  <c r="B329" i="7"/>
  <c r="C329" i="7"/>
  <c r="D329" i="7"/>
  <c r="E329" i="7"/>
  <c r="F329" i="7"/>
  <c r="H329" i="7"/>
  <c r="I329" i="7"/>
  <c r="J329" i="7"/>
  <c r="K329" i="7"/>
  <c r="L329" i="7"/>
  <c r="M329" i="7"/>
  <c r="A330" i="7"/>
  <c r="B330" i="7"/>
  <c r="C330" i="7"/>
  <c r="D330" i="7"/>
  <c r="E330" i="7"/>
  <c r="F330" i="7"/>
  <c r="H330" i="7"/>
  <c r="I330" i="7"/>
  <c r="J330" i="7"/>
  <c r="K330" i="7"/>
  <c r="L330" i="7"/>
  <c r="M330" i="7"/>
  <c r="A331" i="7"/>
  <c r="B331" i="7"/>
  <c r="C331" i="7"/>
  <c r="D331" i="7"/>
  <c r="E331" i="7"/>
  <c r="F331" i="7"/>
  <c r="H331" i="7"/>
  <c r="I331" i="7"/>
  <c r="J331" i="7"/>
  <c r="K331" i="7"/>
  <c r="L331" i="7"/>
  <c r="M331" i="7"/>
  <c r="A332" i="7"/>
  <c r="B332" i="7"/>
  <c r="C332" i="7"/>
  <c r="D332" i="7"/>
  <c r="E332" i="7"/>
  <c r="F332" i="7"/>
  <c r="H332" i="7"/>
  <c r="I332" i="7"/>
  <c r="J332" i="7"/>
  <c r="K332" i="7"/>
  <c r="L332" i="7"/>
  <c r="M332" i="7"/>
  <c r="A333" i="7"/>
  <c r="B333" i="7"/>
  <c r="C333" i="7"/>
  <c r="D333" i="7"/>
  <c r="E333" i="7"/>
  <c r="F333" i="7"/>
  <c r="H333" i="7"/>
  <c r="I333" i="7"/>
  <c r="J333" i="7"/>
  <c r="K333" i="7"/>
  <c r="L333" i="7"/>
  <c r="M333" i="7"/>
  <c r="A334" i="7"/>
  <c r="B334" i="7"/>
  <c r="C334" i="7"/>
  <c r="D334" i="7"/>
  <c r="E334" i="7"/>
  <c r="F334" i="7"/>
  <c r="H334" i="7"/>
  <c r="I334" i="7"/>
  <c r="J334" i="7"/>
  <c r="K334" i="7"/>
  <c r="L334" i="7"/>
  <c r="M334" i="7"/>
  <c r="A335" i="7"/>
  <c r="B335" i="7"/>
  <c r="C335" i="7"/>
  <c r="D335" i="7"/>
  <c r="E335" i="7"/>
  <c r="F335" i="7"/>
  <c r="H335" i="7"/>
  <c r="I335" i="7"/>
  <c r="J335" i="7"/>
  <c r="K335" i="7"/>
  <c r="L335" i="7"/>
  <c r="M335" i="7"/>
  <c r="A336" i="7"/>
  <c r="B336" i="7"/>
  <c r="C336" i="7"/>
  <c r="D336" i="7"/>
  <c r="E336" i="7"/>
  <c r="F336" i="7"/>
  <c r="H336" i="7"/>
  <c r="I336" i="7"/>
  <c r="J336" i="7"/>
  <c r="K336" i="7"/>
  <c r="L336" i="7"/>
  <c r="M336" i="7"/>
  <c r="A337" i="7"/>
  <c r="B337" i="7"/>
  <c r="C337" i="7"/>
  <c r="D337" i="7"/>
  <c r="E337" i="7"/>
  <c r="F337" i="7"/>
  <c r="H337" i="7"/>
  <c r="I337" i="7"/>
  <c r="J337" i="7"/>
  <c r="K337" i="7"/>
  <c r="L337" i="7"/>
  <c r="M337" i="7"/>
  <c r="A338" i="7"/>
  <c r="B338" i="7"/>
  <c r="C338" i="7"/>
  <c r="D338" i="7"/>
  <c r="E338" i="7"/>
  <c r="F338" i="7"/>
  <c r="H338" i="7"/>
  <c r="I338" i="7"/>
  <c r="J338" i="7"/>
  <c r="K338" i="7"/>
  <c r="L338" i="7"/>
  <c r="M338" i="7"/>
  <c r="A339" i="7"/>
  <c r="B339" i="7"/>
  <c r="C339" i="7"/>
  <c r="D339" i="7"/>
  <c r="E339" i="7"/>
  <c r="F339" i="7"/>
  <c r="H339" i="7"/>
  <c r="I339" i="7"/>
  <c r="J339" i="7"/>
  <c r="K339" i="7"/>
  <c r="L339" i="7"/>
  <c r="M339" i="7"/>
  <c r="A340" i="7"/>
  <c r="B340" i="7"/>
  <c r="C340" i="7"/>
  <c r="D340" i="7"/>
  <c r="E340" i="7"/>
  <c r="F340" i="7"/>
  <c r="H340" i="7"/>
  <c r="I340" i="7"/>
  <c r="J340" i="7"/>
  <c r="K340" i="7"/>
  <c r="L340" i="7"/>
  <c r="M340" i="7"/>
  <c r="G300" i="7" l="1"/>
  <c r="G324" i="7"/>
  <c r="G325" i="7"/>
  <c r="G293" i="7"/>
  <c r="G339" i="7"/>
  <c r="G298" i="7"/>
  <c r="G332" i="7"/>
  <c r="G335" i="7"/>
  <c r="G294" i="7"/>
  <c r="N293" i="7"/>
  <c r="G292" i="7"/>
  <c r="G284" i="7"/>
  <c r="G340" i="7"/>
  <c r="G307" i="7"/>
  <c r="G303" i="7"/>
  <c r="G333" i="7"/>
  <c r="G308" i="7"/>
  <c r="G330" i="7"/>
  <c r="G326" i="7"/>
  <c r="N325" i="7"/>
  <c r="G321" i="7"/>
  <c r="G317" i="7"/>
  <c r="G309" i="7"/>
  <c r="G301" i="7"/>
  <c r="G316" i="7"/>
  <c r="G285" i="7"/>
  <c r="G281" i="7"/>
  <c r="G277" i="7"/>
  <c r="G331" i="7"/>
  <c r="G327" i="7"/>
  <c r="G322" i="7"/>
  <c r="G318" i="7"/>
  <c r="N317" i="7"/>
  <c r="G313" i="7"/>
  <c r="G299" i="7"/>
  <c r="G295" i="7"/>
  <c r="N294" i="7"/>
  <c r="G282" i="7"/>
  <c r="G278" i="7"/>
  <c r="N277" i="7"/>
  <c r="G337" i="7"/>
  <c r="G323" i="7"/>
  <c r="G319" i="7"/>
  <c r="G314" i="7"/>
  <c r="G310" i="7"/>
  <c r="N309" i="7"/>
  <c r="G305" i="7"/>
  <c r="G288" i="7"/>
  <c r="G283" i="7"/>
  <c r="G279" i="7"/>
  <c r="N278" i="7"/>
  <c r="G336" i="7"/>
  <c r="G304" i="7"/>
  <c r="N285" i="7"/>
  <c r="G328" i="7"/>
  <c r="G296" i="7"/>
  <c r="G291" i="7"/>
  <c r="G287" i="7"/>
  <c r="N286" i="7"/>
  <c r="G320" i="7"/>
  <c r="G280" i="7"/>
  <c r="G286" i="7"/>
  <c r="G338" i="7"/>
  <c r="G334" i="7"/>
  <c r="N333" i="7"/>
  <c r="G329" i="7"/>
  <c r="G315" i="7"/>
  <c r="G311" i="7"/>
  <c r="G306" i="7"/>
  <c r="G302" i="7"/>
  <c r="N301" i="7"/>
  <c r="G297" i="7"/>
  <c r="G290" i="7"/>
  <c r="G312" i="7"/>
  <c r="G289" i="7"/>
  <c r="N334" i="7"/>
  <c r="N326" i="7"/>
  <c r="N310" i="7"/>
  <c r="N302" i="7"/>
  <c r="N335" i="7"/>
  <c r="N327" i="7"/>
  <c r="N319" i="7"/>
  <c r="N311" i="7"/>
  <c r="N303" i="7"/>
  <c r="N295" i="7"/>
  <c r="N287" i="7"/>
  <c r="N279" i="7"/>
  <c r="N336" i="7"/>
  <c r="N328" i="7"/>
  <c r="N320" i="7"/>
  <c r="N312" i="7"/>
  <c r="N304" i="7"/>
  <c r="N296" i="7"/>
  <c r="N288" i="7"/>
  <c r="N280" i="7"/>
  <c r="N337" i="7"/>
  <c r="N329" i="7"/>
  <c r="N321" i="7"/>
  <c r="N313" i="7"/>
  <c r="N305" i="7"/>
  <c r="N297" i="7"/>
  <c r="N289" i="7"/>
  <c r="N281" i="7"/>
  <c r="N338" i="7"/>
  <c r="N330" i="7"/>
  <c r="N322" i="7"/>
  <c r="N314" i="7"/>
  <c r="N306" i="7"/>
  <c r="N298" i="7"/>
  <c r="N290" i="7"/>
  <c r="N282" i="7"/>
  <c r="N339" i="7"/>
  <c r="N331" i="7"/>
  <c r="N323" i="7"/>
  <c r="N315" i="7"/>
  <c r="N307" i="7"/>
  <c r="N299" i="7"/>
  <c r="N291" i="7"/>
  <c r="N283" i="7"/>
  <c r="N318" i="7"/>
  <c r="N340" i="7"/>
  <c r="N332" i="7"/>
  <c r="N324" i="7"/>
  <c r="N316" i="7"/>
  <c r="N308" i="7"/>
  <c r="N300" i="7"/>
  <c r="N292" i="7"/>
  <c r="N284" i="7"/>
  <c r="M276" i="7"/>
  <c r="L276" i="7"/>
  <c r="K276" i="7"/>
  <c r="J276" i="7"/>
  <c r="I276" i="7"/>
  <c r="H276" i="7"/>
  <c r="F276" i="7"/>
  <c r="E276" i="7"/>
  <c r="D276" i="7"/>
  <c r="C276" i="7"/>
  <c r="B276" i="7"/>
  <c r="A276" i="7"/>
  <c r="M275" i="7"/>
  <c r="L275" i="7"/>
  <c r="K275" i="7"/>
  <c r="J275" i="7"/>
  <c r="I275" i="7"/>
  <c r="H275" i="7"/>
  <c r="F275" i="7"/>
  <c r="E275" i="7"/>
  <c r="D275" i="7"/>
  <c r="C275" i="7"/>
  <c r="B275" i="7"/>
  <c r="A275" i="7"/>
  <c r="M274" i="7"/>
  <c r="L274" i="7"/>
  <c r="K274" i="7"/>
  <c r="J274" i="7"/>
  <c r="I274" i="7"/>
  <c r="H274" i="7"/>
  <c r="F274" i="7"/>
  <c r="E274" i="7"/>
  <c r="D274" i="7"/>
  <c r="C274" i="7"/>
  <c r="B274" i="7"/>
  <c r="A274" i="7"/>
  <c r="M273" i="7"/>
  <c r="L273" i="7"/>
  <c r="K273" i="7"/>
  <c r="J273" i="7"/>
  <c r="I273" i="7"/>
  <c r="H273" i="7"/>
  <c r="F273" i="7"/>
  <c r="E273" i="7"/>
  <c r="D273" i="7"/>
  <c r="C273" i="7"/>
  <c r="B273" i="7"/>
  <c r="A273" i="7"/>
  <c r="M272" i="7"/>
  <c r="L272" i="7"/>
  <c r="K272" i="7"/>
  <c r="J272" i="7"/>
  <c r="I272" i="7"/>
  <c r="H272" i="7"/>
  <c r="F272" i="7"/>
  <c r="E272" i="7"/>
  <c r="D272" i="7"/>
  <c r="C272" i="7"/>
  <c r="B272" i="7"/>
  <c r="A272" i="7"/>
  <c r="M271" i="7"/>
  <c r="L271" i="7"/>
  <c r="K271" i="7"/>
  <c r="J271" i="7"/>
  <c r="I271" i="7"/>
  <c r="H271" i="7"/>
  <c r="F271" i="7"/>
  <c r="E271" i="7"/>
  <c r="D271" i="7"/>
  <c r="C271" i="7"/>
  <c r="B271" i="7"/>
  <c r="A271" i="7"/>
  <c r="M270" i="7"/>
  <c r="L270" i="7"/>
  <c r="K270" i="7"/>
  <c r="J270" i="7"/>
  <c r="I270" i="7"/>
  <c r="H270" i="7"/>
  <c r="F270" i="7"/>
  <c r="E270" i="7"/>
  <c r="D270" i="7"/>
  <c r="C270" i="7"/>
  <c r="B270" i="7"/>
  <c r="A270" i="7"/>
  <c r="M269" i="7"/>
  <c r="L269" i="7"/>
  <c r="K269" i="7"/>
  <c r="J269" i="7"/>
  <c r="I269" i="7"/>
  <c r="H269" i="7"/>
  <c r="F269" i="7"/>
  <c r="E269" i="7"/>
  <c r="D269" i="7"/>
  <c r="C269" i="7"/>
  <c r="B269" i="7"/>
  <c r="A269" i="7"/>
  <c r="M268" i="7"/>
  <c r="L268" i="7"/>
  <c r="K268" i="7"/>
  <c r="J268" i="7"/>
  <c r="I268" i="7"/>
  <c r="H268" i="7"/>
  <c r="F268" i="7"/>
  <c r="E268" i="7"/>
  <c r="D268" i="7"/>
  <c r="C268" i="7"/>
  <c r="B268" i="7"/>
  <c r="A268" i="7"/>
  <c r="M267" i="7"/>
  <c r="L267" i="7"/>
  <c r="K267" i="7"/>
  <c r="J267" i="7"/>
  <c r="I267" i="7"/>
  <c r="H267" i="7"/>
  <c r="F267" i="7"/>
  <c r="E267" i="7"/>
  <c r="D267" i="7"/>
  <c r="C267" i="7"/>
  <c r="B267" i="7"/>
  <c r="A267" i="7"/>
  <c r="M266" i="7"/>
  <c r="L266" i="7"/>
  <c r="K266" i="7"/>
  <c r="J266" i="7"/>
  <c r="I266" i="7"/>
  <c r="H266" i="7"/>
  <c r="F266" i="7"/>
  <c r="E266" i="7"/>
  <c r="D266" i="7"/>
  <c r="C266" i="7"/>
  <c r="B266" i="7"/>
  <c r="A266" i="7"/>
  <c r="M265" i="7"/>
  <c r="L265" i="7"/>
  <c r="K265" i="7"/>
  <c r="J265" i="7"/>
  <c r="I265" i="7"/>
  <c r="H265" i="7"/>
  <c r="F265" i="7"/>
  <c r="E265" i="7"/>
  <c r="D265" i="7"/>
  <c r="C265" i="7"/>
  <c r="B265" i="7"/>
  <c r="A265" i="7"/>
  <c r="M264" i="7"/>
  <c r="L264" i="7"/>
  <c r="K264" i="7"/>
  <c r="J264" i="7"/>
  <c r="I264" i="7"/>
  <c r="H264" i="7"/>
  <c r="F264" i="7"/>
  <c r="E264" i="7"/>
  <c r="D264" i="7"/>
  <c r="C264" i="7"/>
  <c r="B264" i="7"/>
  <c r="A264" i="7"/>
  <c r="M263" i="7"/>
  <c r="L263" i="7"/>
  <c r="K263" i="7"/>
  <c r="J263" i="7"/>
  <c r="I263" i="7"/>
  <c r="H263" i="7"/>
  <c r="F263" i="7"/>
  <c r="E263" i="7"/>
  <c r="D263" i="7"/>
  <c r="C263" i="7"/>
  <c r="B263" i="7"/>
  <c r="A263" i="7"/>
  <c r="M262" i="7"/>
  <c r="L262" i="7"/>
  <c r="K262" i="7"/>
  <c r="J262" i="7"/>
  <c r="I262" i="7"/>
  <c r="H262" i="7"/>
  <c r="F262" i="7"/>
  <c r="E262" i="7"/>
  <c r="D262" i="7"/>
  <c r="C262" i="7"/>
  <c r="B262" i="7"/>
  <c r="A262" i="7"/>
  <c r="M261" i="7"/>
  <c r="L261" i="7"/>
  <c r="K261" i="7"/>
  <c r="J261" i="7"/>
  <c r="I261" i="7"/>
  <c r="H261" i="7"/>
  <c r="F261" i="7"/>
  <c r="E261" i="7"/>
  <c r="D261" i="7"/>
  <c r="C261" i="7"/>
  <c r="B261" i="7"/>
  <c r="A261" i="7"/>
  <c r="M260" i="7"/>
  <c r="L260" i="7"/>
  <c r="K260" i="7"/>
  <c r="J260" i="7"/>
  <c r="I260" i="7"/>
  <c r="H260" i="7"/>
  <c r="F260" i="7"/>
  <c r="E260" i="7"/>
  <c r="D260" i="7"/>
  <c r="C260" i="7"/>
  <c r="B260" i="7"/>
  <c r="A260" i="7"/>
  <c r="M259" i="7"/>
  <c r="L259" i="7"/>
  <c r="K259" i="7"/>
  <c r="J259" i="7"/>
  <c r="I259" i="7"/>
  <c r="H259" i="7"/>
  <c r="F259" i="7"/>
  <c r="E259" i="7"/>
  <c r="D259" i="7"/>
  <c r="C259" i="7"/>
  <c r="B259" i="7"/>
  <c r="A259" i="7"/>
  <c r="M258" i="7"/>
  <c r="L258" i="7"/>
  <c r="K258" i="7"/>
  <c r="J258" i="7"/>
  <c r="I258" i="7"/>
  <c r="H258" i="7"/>
  <c r="F258" i="7"/>
  <c r="E258" i="7"/>
  <c r="D258" i="7"/>
  <c r="C258" i="7"/>
  <c r="B258" i="7"/>
  <c r="A258" i="7"/>
  <c r="M257" i="7"/>
  <c r="L257" i="7"/>
  <c r="K257" i="7"/>
  <c r="J257" i="7"/>
  <c r="I257" i="7"/>
  <c r="H257" i="7"/>
  <c r="F257" i="7"/>
  <c r="E257" i="7"/>
  <c r="D257" i="7"/>
  <c r="C257" i="7"/>
  <c r="B257" i="7"/>
  <c r="A257" i="7"/>
  <c r="M256" i="7"/>
  <c r="L256" i="7"/>
  <c r="K256" i="7"/>
  <c r="J256" i="7"/>
  <c r="I256" i="7"/>
  <c r="H256" i="7"/>
  <c r="F256" i="7"/>
  <c r="E256" i="7"/>
  <c r="D256" i="7"/>
  <c r="C256" i="7"/>
  <c r="B256" i="7"/>
  <c r="A256" i="7"/>
  <c r="M255" i="7"/>
  <c r="L255" i="7"/>
  <c r="K255" i="7"/>
  <c r="J255" i="7"/>
  <c r="I255" i="7"/>
  <c r="H255" i="7"/>
  <c r="F255" i="7"/>
  <c r="E255" i="7"/>
  <c r="D255" i="7"/>
  <c r="C255" i="7"/>
  <c r="B255" i="7"/>
  <c r="A255" i="7"/>
  <c r="M254" i="7"/>
  <c r="L254" i="7"/>
  <c r="K254" i="7"/>
  <c r="J254" i="7"/>
  <c r="I254" i="7"/>
  <c r="H254" i="7"/>
  <c r="F254" i="7"/>
  <c r="E254" i="7"/>
  <c r="D254" i="7"/>
  <c r="C254" i="7"/>
  <c r="B254" i="7"/>
  <c r="A254" i="7"/>
  <c r="M253" i="7"/>
  <c r="L253" i="7"/>
  <c r="K253" i="7"/>
  <c r="J253" i="7"/>
  <c r="I253" i="7"/>
  <c r="H253" i="7"/>
  <c r="F253" i="7"/>
  <c r="E253" i="7"/>
  <c r="D253" i="7"/>
  <c r="C253" i="7"/>
  <c r="B253" i="7"/>
  <c r="A253" i="7"/>
  <c r="M252" i="7"/>
  <c r="L252" i="7"/>
  <c r="K252" i="7"/>
  <c r="J252" i="7"/>
  <c r="I252" i="7"/>
  <c r="H252" i="7"/>
  <c r="F252" i="7"/>
  <c r="E252" i="7"/>
  <c r="D252" i="7"/>
  <c r="C252" i="7"/>
  <c r="B252" i="7"/>
  <c r="A252" i="7"/>
  <c r="M251" i="7"/>
  <c r="L251" i="7"/>
  <c r="K251" i="7"/>
  <c r="J251" i="7"/>
  <c r="I251" i="7"/>
  <c r="H251" i="7"/>
  <c r="F251" i="7"/>
  <c r="E251" i="7"/>
  <c r="D251" i="7"/>
  <c r="C251" i="7"/>
  <c r="B251" i="7"/>
  <c r="A251" i="7"/>
  <c r="M250" i="7"/>
  <c r="L250" i="7"/>
  <c r="K250" i="7"/>
  <c r="J250" i="7"/>
  <c r="I250" i="7"/>
  <c r="H250" i="7"/>
  <c r="F250" i="7"/>
  <c r="E250" i="7"/>
  <c r="D250" i="7"/>
  <c r="C250" i="7"/>
  <c r="B250" i="7"/>
  <c r="A250" i="7"/>
  <c r="M249" i="7"/>
  <c r="L249" i="7"/>
  <c r="K249" i="7"/>
  <c r="J249" i="7"/>
  <c r="I249" i="7"/>
  <c r="H249" i="7"/>
  <c r="F249" i="7"/>
  <c r="E249" i="7"/>
  <c r="D249" i="7"/>
  <c r="C249" i="7"/>
  <c r="B249" i="7"/>
  <c r="A249" i="7"/>
  <c r="M248" i="7"/>
  <c r="L248" i="7"/>
  <c r="K248" i="7"/>
  <c r="J248" i="7"/>
  <c r="I248" i="7"/>
  <c r="H248" i="7"/>
  <c r="F248" i="7"/>
  <c r="E248" i="7"/>
  <c r="D248" i="7"/>
  <c r="C248" i="7"/>
  <c r="B248" i="7"/>
  <c r="A248" i="7"/>
  <c r="M247" i="7"/>
  <c r="L247" i="7"/>
  <c r="K247" i="7"/>
  <c r="J247" i="7"/>
  <c r="I247" i="7"/>
  <c r="H247" i="7"/>
  <c r="F247" i="7"/>
  <c r="E247" i="7"/>
  <c r="D247" i="7"/>
  <c r="C247" i="7"/>
  <c r="B247" i="7"/>
  <c r="A247" i="7"/>
  <c r="M246" i="7"/>
  <c r="L246" i="7"/>
  <c r="K246" i="7"/>
  <c r="J246" i="7"/>
  <c r="I246" i="7"/>
  <c r="H246" i="7"/>
  <c r="F246" i="7"/>
  <c r="E246" i="7"/>
  <c r="D246" i="7"/>
  <c r="C246" i="7"/>
  <c r="B246" i="7"/>
  <c r="A246" i="7"/>
  <c r="M245" i="7"/>
  <c r="L245" i="7"/>
  <c r="K245" i="7"/>
  <c r="J245" i="7"/>
  <c r="I245" i="7"/>
  <c r="H245" i="7"/>
  <c r="F245" i="7"/>
  <c r="E245" i="7"/>
  <c r="D245" i="7"/>
  <c r="C245" i="7"/>
  <c r="B245" i="7"/>
  <c r="A245" i="7"/>
  <c r="M244" i="7"/>
  <c r="L244" i="7"/>
  <c r="K244" i="7"/>
  <c r="J244" i="7"/>
  <c r="I244" i="7"/>
  <c r="H244" i="7"/>
  <c r="F244" i="7"/>
  <c r="E244" i="7"/>
  <c r="D244" i="7"/>
  <c r="C244" i="7"/>
  <c r="B244" i="7"/>
  <c r="A244" i="7"/>
  <c r="M243" i="7"/>
  <c r="L243" i="7"/>
  <c r="K243" i="7"/>
  <c r="J243" i="7"/>
  <c r="I243" i="7"/>
  <c r="H243" i="7"/>
  <c r="F243" i="7"/>
  <c r="E243" i="7"/>
  <c r="D243" i="7"/>
  <c r="C243" i="7"/>
  <c r="B243" i="7"/>
  <c r="A243" i="7"/>
  <c r="M242" i="7"/>
  <c r="L242" i="7"/>
  <c r="K242" i="7"/>
  <c r="J242" i="7"/>
  <c r="I242" i="7"/>
  <c r="H242" i="7"/>
  <c r="F242" i="7"/>
  <c r="E242" i="7"/>
  <c r="D242" i="7"/>
  <c r="C242" i="7"/>
  <c r="B242" i="7"/>
  <c r="A242" i="7"/>
  <c r="M241" i="7"/>
  <c r="L241" i="7"/>
  <c r="K241" i="7"/>
  <c r="J241" i="7"/>
  <c r="I241" i="7"/>
  <c r="H241" i="7"/>
  <c r="F241" i="7"/>
  <c r="E241" i="7"/>
  <c r="D241" i="7"/>
  <c r="C241" i="7"/>
  <c r="B241" i="7"/>
  <c r="A241" i="7"/>
  <c r="M240" i="7"/>
  <c r="L240" i="7"/>
  <c r="K240" i="7"/>
  <c r="J240" i="7"/>
  <c r="I240" i="7"/>
  <c r="H240" i="7"/>
  <c r="F240" i="7"/>
  <c r="E240" i="7"/>
  <c r="D240" i="7"/>
  <c r="C240" i="7"/>
  <c r="B240" i="7"/>
  <c r="A240" i="7"/>
  <c r="M239" i="7"/>
  <c r="L239" i="7"/>
  <c r="K239" i="7"/>
  <c r="J239" i="7"/>
  <c r="I239" i="7"/>
  <c r="H239" i="7"/>
  <c r="F239" i="7"/>
  <c r="E239" i="7"/>
  <c r="D239" i="7"/>
  <c r="C239" i="7"/>
  <c r="B239" i="7"/>
  <c r="A239" i="7"/>
  <c r="M238" i="7"/>
  <c r="L238" i="7"/>
  <c r="K238" i="7"/>
  <c r="J238" i="7"/>
  <c r="I238" i="7"/>
  <c r="H238" i="7"/>
  <c r="F238" i="7"/>
  <c r="E238" i="7"/>
  <c r="D238" i="7"/>
  <c r="C238" i="7"/>
  <c r="B238" i="7"/>
  <c r="A238" i="7"/>
  <c r="M237" i="7"/>
  <c r="L237" i="7"/>
  <c r="K237" i="7"/>
  <c r="J237" i="7"/>
  <c r="I237" i="7"/>
  <c r="H237" i="7"/>
  <c r="F237" i="7"/>
  <c r="E237" i="7"/>
  <c r="D237" i="7"/>
  <c r="C237" i="7"/>
  <c r="B237" i="7"/>
  <c r="A237" i="7"/>
  <c r="M236" i="7"/>
  <c r="L236" i="7"/>
  <c r="K236" i="7"/>
  <c r="J236" i="7"/>
  <c r="I236" i="7"/>
  <c r="H236" i="7"/>
  <c r="F236" i="7"/>
  <c r="E236" i="7"/>
  <c r="D236" i="7"/>
  <c r="C236" i="7"/>
  <c r="B236" i="7"/>
  <c r="A236" i="7"/>
  <c r="M235" i="7"/>
  <c r="L235" i="7"/>
  <c r="K235" i="7"/>
  <c r="J235" i="7"/>
  <c r="I235" i="7"/>
  <c r="H235" i="7"/>
  <c r="F235" i="7"/>
  <c r="E235" i="7"/>
  <c r="D235" i="7"/>
  <c r="C235" i="7"/>
  <c r="B235" i="7"/>
  <c r="A235" i="7"/>
  <c r="M234" i="7"/>
  <c r="L234" i="7"/>
  <c r="K234" i="7"/>
  <c r="J234" i="7"/>
  <c r="I234" i="7"/>
  <c r="H234" i="7"/>
  <c r="F234" i="7"/>
  <c r="E234" i="7"/>
  <c r="D234" i="7"/>
  <c r="C234" i="7"/>
  <c r="B234" i="7"/>
  <c r="A234" i="7"/>
  <c r="M233" i="7"/>
  <c r="L233" i="7"/>
  <c r="K233" i="7"/>
  <c r="J233" i="7"/>
  <c r="I233" i="7"/>
  <c r="H233" i="7"/>
  <c r="F233" i="7"/>
  <c r="E233" i="7"/>
  <c r="D233" i="7"/>
  <c r="C233" i="7"/>
  <c r="B233" i="7"/>
  <c r="A233" i="7"/>
  <c r="M232" i="7"/>
  <c r="L232" i="7"/>
  <c r="K232" i="7"/>
  <c r="J232" i="7"/>
  <c r="I232" i="7"/>
  <c r="H232" i="7"/>
  <c r="F232" i="7"/>
  <c r="E232" i="7"/>
  <c r="D232" i="7"/>
  <c r="C232" i="7"/>
  <c r="B232" i="7"/>
  <c r="A232" i="7"/>
  <c r="M231" i="7"/>
  <c r="L231" i="7"/>
  <c r="K231" i="7"/>
  <c r="J231" i="7"/>
  <c r="I231" i="7"/>
  <c r="H231" i="7"/>
  <c r="F231" i="7"/>
  <c r="E231" i="7"/>
  <c r="D231" i="7"/>
  <c r="C231" i="7"/>
  <c r="B231" i="7"/>
  <c r="A231" i="7"/>
  <c r="M230" i="7"/>
  <c r="L230" i="7"/>
  <c r="K230" i="7"/>
  <c r="J230" i="7"/>
  <c r="I230" i="7"/>
  <c r="H230" i="7"/>
  <c r="F230" i="7"/>
  <c r="E230" i="7"/>
  <c r="D230" i="7"/>
  <c r="C230" i="7"/>
  <c r="B230" i="7"/>
  <c r="A230" i="7"/>
  <c r="M229" i="7"/>
  <c r="L229" i="7"/>
  <c r="K229" i="7"/>
  <c r="J229" i="7"/>
  <c r="I229" i="7"/>
  <c r="H229" i="7"/>
  <c r="F229" i="7"/>
  <c r="E229" i="7"/>
  <c r="D229" i="7"/>
  <c r="C229" i="7"/>
  <c r="B229" i="7"/>
  <c r="A229" i="7"/>
  <c r="M228" i="7"/>
  <c r="L228" i="7"/>
  <c r="K228" i="7"/>
  <c r="J228" i="7"/>
  <c r="I228" i="7"/>
  <c r="H228" i="7"/>
  <c r="F228" i="7"/>
  <c r="E228" i="7"/>
  <c r="D228" i="7"/>
  <c r="C228" i="7"/>
  <c r="B228" i="7"/>
  <c r="A228" i="7"/>
  <c r="M227" i="7"/>
  <c r="L227" i="7"/>
  <c r="K227" i="7"/>
  <c r="J227" i="7"/>
  <c r="I227" i="7"/>
  <c r="H227" i="7"/>
  <c r="F227" i="7"/>
  <c r="E227" i="7"/>
  <c r="D227" i="7"/>
  <c r="C227" i="7"/>
  <c r="B227" i="7"/>
  <c r="A227" i="7"/>
  <c r="M226" i="7"/>
  <c r="L226" i="7"/>
  <c r="K226" i="7"/>
  <c r="J226" i="7"/>
  <c r="I226" i="7"/>
  <c r="H226" i="7"/>
  <c r="F226" i="7"/>
  <c r="E226" i="7"/>
  <c r="D226" i="7"/>
  <c r="C226" i="7"/>
  <c r="B226" i="7"/>
  <c r="A226" i="7"/>
  <c r="M225" i="7"/>
  <c r="L225" i="7"/>
  <c r="K225" i="7"/>
  <c r="J225" i="7"/>
  <c r="I225" i="7"/>
  <c r="H225" i="7"/>
  <c r="F225" i="7"/>
  <c r="E225" i="7"/>
  <c r="D225" i="7"/>
  <c r="C225" i="7"/>
  <c r="B225" i="7"/>
  <c r="A225" i="7"/>
  <c r="M224" i="7"/>
  <c r="L224" i="7"/>
  <c r="K224" i="7"/>
  <c r="J224" i="7"/>
  <c r="I224" i="7"/>
  <c r="H224" i="7"/>
  <c r="F224" i="7"/>
  <c r="E224" i="7"/>
  <c r="D224" i="7"/>
  <c r="C224" i="7"/>
  <c r="B224" i="7"/>
  <c r="A224" i="7"/>
  <c r="M223" i="7"/>
  <c r="L223" i="7"/>
  <c r="K223" i="7"/>
  <c r="J223" i="7"/>
  <c r="I223" i="7"/>
  <c r="H223" i="7"/>
  <c r="F223" i="7"/>
  <c r="E223" i="7"/>
  <c r="D223" i="7"/>
  <c r="C223" i="7"/>
  <c r="B223" i="7"/>
  <c r="A223" i="7"/>
  <c r="M222" i="7"/>
  <c r="L222" i="7"/>
  <c r="K222" i="7"/>
  <c r="J222" i="7"/>
  <c r="I222" i="7"/>
  <c r="H222" i="7"/>
  <c r="F222" i="7"/>
  <c r="E222" i="7"/>
  <c r="D222" i="7"/>
  <c r="C222" i="7"/>
  <c r="B222" i="7"/>
  <c r="A222" i="7"/>
  <c r="M221" i="7"/>
  <c r="L221" i="7"/>
  <c r="K221" i="7"/>
  <c r="J221" i="7"/>
  <c r="I221" i="7"/>
  <c r="H221" i="7"/>
  <c r="F221" i="7"/>
  <c r="E221" i="7"/>
  <c r="D221" i="7"/>
  <c r="C221" i="7"/>
  <c r="B221" i="7"/>
  <c r="A221" i="7"/>
  <c r="M220" i="7"/>
  <c r="L220" i="7"/>
  <c r="K220" i="7"/>
  <c r="J220" i="7"/>
  <c r="I220" i="7"/>
  <c r="H220" i="7"/>
  <c r="F220" i="7"/>
  <c r="E220" i="7"/>
  <c r="D220" i="7"/>
  <c r="C220" i="7"/>
  <c r="B220" i="7"/>
  <c r="A220" i="7"/>
  <c r="M219" i="7"/>
  <c r="L219" i="7"/>
  <c r="K219" i="7"/>
  <c r="J219" i="7"/>
  <c r="I219" i="7"/>
  <c r="H219" i="7"/>
  <c r="F219" i="7"/>
  <c r="E219" i="7"/>
  <c r="D219" i="7"/>
  <c r="C219" i="7"/>
  <c r="B219" i="7"/>
  <c r="A219" i="7"/>
  <c r="M218" i="7"/>
  <c r="L218" i="7"/>
  <c r="K218" i="7"/>
  <c r="J218" i="7"/>
  <c r="I218" i="7"/>
  <c r="H218" i="7"/>
  <c r="F218" i="7"/>
  <c r="E218" i="7"/>
  <c r="D218" i="7"/>
  <c r="C218" i="7"/>
  <c r="B218" i="7"/>
  <c r="A218" i="7"/>
  <c r="M217" i="7"/>
  <c r="L217" i="7"/>
  <c r="K217" i="7"/>
  <c r="J217" i="7"/>
  <c r="I217" i="7"/>
  <c r="H217" i="7"/>
  <c r="F217" i="7"/>
  <c r="E217" i="7"/>
  <c r="D217" i="7"/>
  <c r="C217" i="7"/>
  <c r="B217" i="7"/>
  <c r="A217" i="7"/>
  <c r="M216" i="7"/>
  <c r="L216" i="7"/>
  <c r="K216" i="7"/>
  <c r="J216" i="7"/>
  <c r="I216" i="7"/>
  <c r="H216" i="7"/>
  <c r="F216" i="7"/>
  <c r="E216" i="7"/>
  <c r="D216" i="7"/>
  <c r="C216" i="7"/>
  <c r="B216" i="7"/>
  <c r="A216" i="7"/>
  <c r="M215" i="7"/>
  <c r="L215" i="7"/>
  <c r="K215" i="7"/>
  <c r="J215" i="7"/>
  <c r="I215" i="7"/>
  <c r="H215" i="7"/>
  <c r="F215" i="7"/>
  <c r="E215" i="7"/>
  <c r="D215" i="7"/>
  <c r="C215" i="7"/>
  <c r="B215" i="7"/>
  <c r="A215" i="7"/>
  <c r="M214" i="7"/>
  <c r="L214" i="7"/>
  <c r="K214" i="7"/>
  <c r="J214" i="7"/>
  <c r="I214" i="7"/>
  <c r="H214" i="7"/>
  <c r="F214" i="7"/>
  <c r="E214" i="7"/>
  <c r="D214" i="7"/>
  <c r="C214" i="7"/>
  <c r="B214" i="7"/>
  <c r="A214" i="7"/>
  <c r="M213" i="7"/>
  <c r="L213" i="7"/>
  <c r="K213" i="7"/>
  <c r="J213" i="7"/>
  <c r="I213" i="7"/>
  <c r="H213" i="7"/>
  <c r="F213" i="7"/>
  <c r="E213" i="7"/>
  <c r="D213" i="7"/>
  <c r="C213" i="7"/>
  <c r="B213" i="7"/>
  <c r="A213" i="7"/>
  <c r="M212" i="7"/>
  <c r="L212" i="7"/>
  <c r="K212" i="7"/>
  <c r="J212" i="7"/>
  <c r="I212" i="7"/>
  <c r="H212" i="7"/>
  <c r="F212" i="7"/>
  <c r="E212" i="7"/>
  <c r="D212" i="7"/>
  <c r="C212" i="7"/>
  <c r="B212" i="7"/>
  <c r="A212" i="7"/>
  <c r="M211" i="7"/>
  <c r="L211" i="7"/>
  <c r="K211" i="7"/>
  <c r="J211" i="7"/>
  <c r="I211" i="7"/>
  <c r="H211" i="7"/>
  <c r="F211" i="7"/>
  <c r="E211" i="7"/>
  <c r="D211" i="7"/>
  <c r="C211" i="7"/>
  <c r="B211" i="7"/>
  <c r="A211" i="7"/>
  <c r="M210" i="7"/>
  <c r="L210" i="7"/>
  <c r="K210" i="7"/>
  <c r="J210" i="7"/>
  <c r="I210" i="7"/>
  <c r="H210" i="7"/>
  <c r="F210" i="7"/>
  <c r="E210" i="7"/>
  <c r="D210" i="7"/>
  <c r="C210" i="7"/>
  <c r="B210" i="7"/>
  <c r="A210" i="7"/>
  <c r="M209" i="7"/>
  <c r="L209" i="7"/>
  <c r="K209" i="7"/>
  <c r="J209" i="7"/>
  <c r="I209" i="7"/>
  <c r="H209" i="7"/>
  <c r="F209" i="7"/>
  <c r="E209" i="7"/>
  <c r="D209" i="7"/>
  <c r="C209" i="7"/>
  <c r="B209" i="7"/>
  <c r="A209" i="7"/>
  <c r="M208" i="7"/>
  <c r="L208" i="7"/>
  <c r="K208" i="7"/>
  <c r="J208" i="7"/>
  <c r="I208" i="7"/>
  <c r="H208" i="7"/>
  <c r="F208" i="7"/>
  <c r="E208" i="7"/>
  <c r="D208" i="7"/>
  <c r="C208" i="7"/>
  <c r="B208" i="7"/>
  <c r="A208" i="7"/>
  <c r="M207" i="7"/>
  <c r="L207" i="7"/>
  <c r="K207" i="7"/>
  <c r="J207" i="7"/>
  <c r="I207" i="7"/>
  <c r="H207" i="7"/>
  <c r="F207" i="7"/>
  <c r="E207" i="7"/>
  <c r="D207" i="7"/>
  <c r="C207" i="7"/>
  <c r="B207" i="7"/>
  <c r="A207" i="7"/>
  <c r="M206" i="7"/>
  <c r="L206" i="7"/>
  <c r="K206" i="7"/>
  <c r="J206" i="7"/>
  <c r="I206" i="7"/>
  <c r="H206" i="7"/>
  <c r="F206" i="7"/>
  <c r="E206" i="7"/>
  <c r="D206" i="7"/>
  <c r="C206" i="7"/>
  <c r="B206" i="7"/>
  <c r="A206" i="7"/>
  <c r="M205" i="7"/>
  <c r="L205" i="7"/>
  <c r="K205" i="7"/>
  <c r="J205" i="7"/>
  <c r="I205" i="7"/>
  <c r="H205" i="7"/>
  <c r="F205" i="7"/>
  <c r="E205" i="7"/>
  <c r="D205" i="7"/>
  <c r="C205" i="7"/>
  <c r="B205" i="7"/>
  <c r="A205" i="7"/>
  <c r="M204" i="7"/>
  <c r="L204" i="7"/>
  <c r="K204" i="7"/>
  <c r="J204" i="7"/>
  <c r="I204" i="7"/>
  <c r="H204" i="7"/>
  <c r="F204" i="7"/>
  <c r="E204" i="7"/>
  <c r="D204" i="7"/>
  <c r="C204" i="7"/>
  <c r="B204" i="7"/>
  <c r="A204" i="7"/>
  <c r="M203" i="7"/>
  <c r="L203" i="7"/>
  <c r="K203" i="7"/>
  <c r="J203" i="7"/>
  <c r="I203" i="7"/>
  <c r="H203" i="7"/>
  <c r="F203" i="7"/>
  <c r="E203" i="7"/>
  <c r="D203" i="7"/>
  <c r="C203" i="7"/>
  <c r="B203" i="7"/>
  <c r="A203" i="7"/>
  <c r="M202" i="7"/>
  <c r="L202" i="7"/>
  <c r="K202" i="7"/>
  <c r="J202" i="7"/>
  <c r="I202" i="7"/>
  <c r="H202" i="7"/>
  <c r="F202" i="7"/>
  <c r="E202" i="7"/>
  <c r="D202" i="7"/>
  <c r="C202" i="7"/>
  <c r="B202" i="7"/>
  <c r="A202" i="7"/>
  <c r="M201" i="7"/>
  <c r="L201" i="7"/>
  <c r="K201" i="7"/>
  <c r="J201" i="7"/>
  <c r="I201" i="7"/>
  <c r="H201" i="7"/>
  <c r="F201" i="7"/>
  <c r="E201" i="7"/>
  <c r="D201" i="7"/>
  <c r="C201" i="7"/>
  <c r="B201" i="7"/>
  <c r="A201" i="7"/>
  <c r="M200" i="7"/>
  <c r="L200" i="7"/>
  <c r="K200" i="7"/>
  <c r="J200" i="7"/>
  <c r="I200" i="7"/>
  <c r="H200" i="7"/>
  <c r="F200" i="7"/>
  <c r="E200" i="7"/>
  <c r="D200" i="7"/>
  <c r="C200" i="7"/>
  <c r="B200" i="7"/>
  <c r="A200" i="7"/>
  <c r="M199" i="7"/>
  <c r="L199" i="7"/>
  <c r="K199" i="7"/>
  <c r="J199" i="7"/>
  <c r="I199" i="7"/>
  <c r="H199" i="7"/>
  <c r="F199" i="7"/>
  <c r="E199" i="7"/>
  <c r="D199" i="7"/>
  <c r="C199" i="7"/>
  <c r="B199" i="7"/>
  <c r="A199" i="7"/>
  <c r="M198" i="7"/>
  <c r="L198" i="7"/>
  <c r="K198" i="7"/>
  <c r="J198" i="7"/>
  <c r="I198" i="7"/>
  <c r="H198" i="7"/>
  <c r="F198" i="7"/>
  <c r="E198" i="7"/>
  <c r="D198" i="7"/>
  <c r="C198" i="7"/>
  <c r="B198" i="7"/>
  <c r="A198" i="7"/>
  <c r="M197" i="7"/>
  <c r="L197" i="7"/>
  <c r="K197" i="7"/>
  <c r="J197" i="7"/>
  <c r="I197" i="7"/>
  <c r="H197" i="7"/>
  <c r="F197" i="7"/>
  <c r="E197" i="7"/>
  <c r="D197" i="7"/>
  <c r="C197" i="7"/>
  <c r="B197" i="7"/>
  <c r="A197" i="7"/>
  <c r="M196" i="7"/>
  <c r="L196" i="7"/>
  <c r="K196" i="7"/>
  <c r="J196" i="7"/>
  <c r="I196" i="7"/>
  <c r="H196" i="7"/>
  <c r="F196" i="7"/>
  <c r="E196" i="7"/>
  <c r="D196" i="7"/>
  <c r="C196" i="7"/>
  <c r="B196" i="7"/>
  <c r="A196" i="7"/>
  <c r="M195" i="7"/>
  <c r="L195" i="7"/>
  <c r="K195" i="7"/>
  <c r="J195" i="7"/>
  <c r="I195" i="7"/>
  <c r="H195" i="7"/>
  <c r="F195" i="7"/>
  <c r="E195" i="7"/>
  <c r="D195" i="7"/>
  <c r="C195" i="7"/>
  <c r="B195" i="7"/>
  <c r="A195" i="7"/>
  <c r="M194" i="7"/>
  <c r="L194" i="7"/>
  <c r="K194" i="7"/>
  <c r="J194" i="7"/>
  <c r="I194" i="7"/>
  <c r="H194" i="7"/>
  <c r="F194" i="7"/>
  <c r="E194" i="7"/>
  <c r="D194" i="7"/>
  <c r="C194" i="7"/>
  <c r="B194" i="7"/>
  <c r="A194" i="7"/>
  <c r="M193" i="7"/>
  <c r="L193" i="7"/>
  <c r="K193" i="7"/>
  <c r="J193" i="7"/>
  <c r="I193" i="7"/>
  <c r="H193" i="7"/>
  <c r="F193" i="7"/>
  <c r="E193" i="7"/>
  <c r="D193" i="7"/>
  <c r="C193" i="7"/>
  <c r="B193" i="7"/>
  <c r="A193" i="7"/>
  <c r="M192" i="7"/>
  <c r="L192" i="7"/>
  <c r="K192" i="7"/>
  <c r="J192" i="7"/>
  <c r="I192" i="7"/>
  <c r="H192" i="7"/>
  <c r="F192" i="7"/>
  <c r="E192" i="7"/>
  <c r="D192" i="7"/>
  <c r="C192" i="7"/>
  <c r="B192" i="7"/>
  <c r="A192" i="7"/>
  <c r="M191" i="7"/>
  <c r="L191" i="7"/>
  <c r="K191" i="7"/>
  <c r="J191" i="7"/>
  <c r="I191" i="7"/>
  <c r="H191" i="7"/>
  <c r="F191" i="7"/>
  <c r="E191" i="7"/>
  <c r="D191" i="7"/>
  <c r="C191" i="7"/>
  <c r="B191" i="7"/>
  <c r="A191" i="7"/>
  <c r="M190" i="7"/>
  <c r="L190" i="7"/>
  <c r="K190" i="7"/>
  <c r="J190" i="7"/>
  <c r="I190" i="7"/>
  <c r="H190" i="7"/>
  <c r="F190" i="7"/>
  <c r="E190" i="7"/>
  <c r="D190" i="7"/>
  <c r="C190" i="7"/>
  <c r="B190" i="7"/>
  <c r="A190" i="7"/>
  <c r="M189" i="7"/>
  <c r="L189" i="7"/>
  <c r="K189" i="7"/>
  <c r="J189" i="7"/>
  <c r="I189" i="7"/>
  <c r="H189" i="7"/>
  <c r="F189" i="7"/>
  <c r="E189" i="7"/>
  <c r="D189" i="7"/>
  <c r="C189" i="7"/>
  <c r="B189" i="7"/>
  <c r="A189" i="7"/>
  <c r="M188" i="7"/>
  <c r="L188" i="7"/>
  <c r="K188" i="7"/>
  <c r="J188" i="7"/>
  <c r="I188" i="7"/>
  <c r="H188" i="7"/>
  <c r="F188" i="7"/>
  <c r="E188" i="7"/>
  <c r="D188" i="7"/>
  <c r="C188" i="7"/>
  <c r="B188" i="7"/>
  <c r="A188" i="7"/>
  <c r="M187" i="7"/>
  <c r="L187" i="7"/>
  <c r="K187" i="7"/>
  <c r="J187" i="7"/>
  <c r="I187" i="7"/>
  <c r="H187" i="7"/>
  <c r="F187" i="7"/>
  <c r="E187" i="7"/>
  <c r="D187" i="7"/>
  <c r="C187" i="7"/>
  <c r="B187" i="7"/>
  <c r="A187" i="7"/>
  <c r="M186" i="7"/>
  <c r="L186" i="7"/>
  <c r="K186" i="7"/>
  <c r="J186" i="7"/>
  <c r="I186" i="7"/>
  <c r="H186" i="7"/>
  <c r="F186" i="7"/>
  <c r="E186" i="7"/>
  <c r="D186" i="7"/>
  <c r="C186" i="7"/>
  <c r="B186" i="7"/>
  <c r="A186" i="7"/>
  <c r="M185" i="7"/>
  <c r="L185" i="7"/>
  <c r="K185" i="7"/>
  <c r="J185" i="7"/>
  <c r="I185" i="7"/>
  <c r="H185" i="7"/>
  <c r="F185" i="7"/>
  <c r="E185" i="7"/>
  <c r="D185" i="7"/>
  <c r="C185" i="7"/>
  <c r="B185" i="7"/>
  <c r="A185" i="7"/>
  <c r="M184" i="7"/>
  <c r="L184" i="7"/>
  <c r="K184" i="7"/>
  <c r="J184" i="7"/>
  <c r="I184" i="7"/>
  <c r="H184" i="7"/>
  <c r="F184" i="7"/>
  <c r="E184" i="7"/>
  <c r="D184" i="7"/>
  <c r="C184" i="7"/>
  <c r="B184" i="7"/>
  <c r="A184" i="7"/>
  <c r="M183" i="7"/>
  <c r="L183" i="7"/>
  <c r="K183" i="7"/>
  <c r="J183" i="7"/>
  <c r="I183" i="7"/>
  <c r="H183" i="7"/>
  <c r="F183" i="7"/>
  <c r="E183" i="7"/>
  <c r="D183" i="7"/>
  <c r="C183" i="7"/>
  <c r="B183" i="7"/>
  <c r="A183" i="7"/>
  <c r="M182" i="7"/>
  <c r="L182" i="7"/>
  <c r="K182" i="7"/>
  <c r="J182" i="7"/>
  <c r="I182" i="7"/>
  <c r="H182" i="7"/>
  <c r="F182" i="7"/>
  <c r="E182" i="7"/>
  <c r="D182" i="7"/>
  <c r="C182" i="7"/>
  <c r="B182" i="7"/>
  <c r="A182" i="7"/>
  <c r="M181" i="7"/>
  <c r="L181" i="7"/>
  <c r="K181" i="7"/>
  <c r="J181" i="7"/>
  <c r="I181" i="7"/>
  <c r="H181" i="7"/>
  <c r="F181" i="7"/>
  <c r="E181" i="7"/>
  <c r="D181" i="7"/>
  <c r="C181" i="7"/>
  <c r="B181" i="7"/>
  <c r="A181" i="7"/>
  <c r="M180" i="7"/>
  <c r="L180" i="7"/>
  <c r="K180" i="7"/>
  <c r="J180" i="7"/>
  <c r="I180" i="7"/>
  <c r="H180" i="7"/>
  <c r="F180" i="7"/>
  <c r="E180" i="7"/>
  <c r="D180" i="7"/>
  <c r="C180" i="7"/>
  <c r="B180" i="7"/>
  <c r="A180" i="7"/>
  <c r="M179" i="7"/>
  <c r="L179" i="7"/>
  <c r="K179" i="7"/>
  <c r="J179" i="7"/>
  <c r="I179" i="7"/>
  <c r="H179" i="7"/>
  <c r="F179" i="7"/>
  <c r="E179" i="7"/>
  <c r="D179" i="7"/>
  <c r="C179" i="7"/>
  <c r="B179" i="7"/>
  <c r="A179" i="7"/>
  <c r="M178" i="7"/>
  <c r="L178" i="7"/>
  <c r="K178" i="7"/>
  <c r="J178" i="7"/>
  <c r="I178" i="7"/>
  <c r="H178" i="7"/>
  <c r="F178" i="7"/>
  <c r="E178" i="7"/>
  <c r="D178" i="7"/>
  <c r="C178" i="7"/>
  <c r="B178" i="7"/>
  <c r="A178" i="7"/>
  <c r="M177" i="7"/>
  <c r="L177" i="7"/>
  <c r="K177" i="7"/>
  <c r="J177" i="7"/>
  <c r="I177" i="7"/>
  <c r="H177" i="7"/>
  <c r="F177" i="7"/>
  <c r="E177" i="7"/>
  <c r="D177" i="7"/>
  <c r="C177" i="7"/>
  <c r="B177" i="7"/>
  <c r="A177" i="7"/>
  <c r="M176" i="7"/>
  <c r="L176" i="7"/>
  <c r="K176" i="7"/>
  <c r="J176" i="7"/>
  <c r="I176" i="7"/>
  <c r="H176" i="7"/>
  <c r="F176" i="7"/>
  <c r="E176" i="7"/>
  <c r="D176" i="7"/>
  <c r="C176" i="7"/>
  <c r="B176" i="7"/>
  <c r="A176" i="7"/>
  <c r="M175" i="7"/>
  <c r="L175" i="7"/>
  <c r="K175" i="7"/>
  <c r="J175" i="7"/>
  <c r="I175" i="7"/>
  <c r="H175" i="7"/>
  <c r="F175" i="7"/>
  <c r="E175" i="7"/>
  <c r="D175" i="7"/>
  <c r="C175" i="7"/>
  <c r="B175" i="7"/>
  <c r="A175" i="7"/>
  <c r="M174" i="7"/>
  <c r="L174" i="7"/>
  <c r="K174" i="7"/>
  <c r="J174" i="7"/>
  <c r="I174" i="7"/>
  <c r="H174" i="7"/>
  <c r="F174" i="7"/>
  <c r="E174" i="7"/>
  <c r="D174" i="7"/>
  <c r="C174" i="7"/>
  <c r="B174" i="7"/>
  <c r="A174" i="7"/>
  <c r="M173" i="7"/>
  <c r="L173" i="7"/>
  <c r="K173" i="7"/>
  <c r="J173" i="7"/>
  <c r="I173" i="7"/>
  <c r="H173" i="7"/>
  <c r="F173" i="7"/>
  <c r="E173" i="7"/>
  <c r="D173" i="7"/>
  <c r="C173" i="7"/>
  <c r="B173" i="7"/>
  <c r="A173" i="7"/>
  <c r="M172" i="7"/>
  <c r="L172" i="7"/>
  <c r="K172" i="7"/>
  <c r="J172" i="7"/>
  <c r="I172" i="7"/>
  <c r="H172" i="7"/>
  <c r="F172" i="7"/>
  <c r="E172" i="7"/>
  <c r="D172" i="7"/>
  <c r="C172" i="7"/>
  <c r="B172" i="7"/>
  <c r="A172" i="7"/>
  <c r="M171" i="7"/>
  <c r="L171" i="7"/>
  <c r="K171" i="7"/>
  <c r="J171" i="7"/>
  <c r="I171" i="7"/>
  <c r="H171" i="7"/>
  <c r="F171" i="7"/>
  <c r="E171" i="7"/>
  <c r="D171" i="7"/>
  <c r="C171" i="7"/>
  <c r="B171" i="7"/>
  <c r="A171" i="7"/>
  <c r="M170" i="7"/>
  <c r="L170" i="7"/>
  <c r="K170" i="7"/>
  <c r="J170" i="7"/>
  <c r="I170" i="7"/>
  <c r="H170" i="7"/>
  <c r="F170" i="7"/>
  <c r="E170" i="7"/>
  <c r="D170" i="7"/>
  <c r="C170" i="7"/>
  <c r="B170" i="7"/>
  <c r="A170" i="7"/>
  <c r="M169" i="7"/>
  <c r="L169" i="7"/>
  <c r="K169" i="7"/>
  <c r="J169" i="7"/>
  <c r="I169" i="7"/>
  <c r="H169" i="7"/>
  <c r="F169" i="7"/>
  <c r="E169" i="7"/>
  <c r="D169" i="7"/>
  <c r="C169" i="7"/>
  <c r="B169" i="7"/>
  <c r="A169" i="7"/>
  <c r="M168" i="7"/>
  <c r="L168" i="7"/>
  <c r="K168" i="7"/>
  <c r="J168" i="7"/>
  <c r="I168" i="7"/>
  <c r="H168" i="7"/>
  <c r="F168" i="7"/>
  <c r="E168" i="7"/>
  <c r="D168" i="7"/>
  <c r="C168" i="7"/>
  <c r="B168" i="7"/>
  <c r="A168" i="7"/>
  <c r="M167" i="7"/>
  <c r="L167" i="7"/>
  <c r="K167" i="7"/>
  <c r="J167" i="7"/>
  <c r="I167" i="7"/>
  <c r="H167" i="7"/>
  <c r="F167" i="7"/>
  <c r="E167" i="7"/>
  <c r="D167" i="7"/>
  <c r="C167" i="7"/>
  <c r="B167" i="7"/>
  <c r="A167" i="7"/>
  <c r="M166" i="7"/>
  <c r="L166" i="7"/>
  <c r="K166" i="7"/>
  <c r="J166" i="7"/>
  <c r="I166" i="7"/>
  <c r="H166" i="7"/>
  <c r="F166" i="7"/>
  <c r="E166" i="7"/>
  <c r="D166" i="7"/>
  <c r="C166" i="7"/>
  <c r="B166" i="7"/>
  <c r="A166" i="7"/>
  <c r="M165" i="7"/>
  <c r="L165" i="7"/>
  <c r="K165" i="7"/>
  <c r="J165" i="7"/>
  <c r="I165" i="7"/>
  <c r="H165" i="7"/>
  <c r="F165" i="7"/>
  <c r="E165" i="7"/>
  <c r="D165" i="7"/>
  <c r="C165" i="7"/>
  <c r="B165" i="7"/>
  <c r="A165" i="7"/>
  <c r="M164" i="7"/>
  <c r="L164" i="7"/>
  <c r="K164" i="7"/>
  <c r="J164" i="7"/>
  <c r="I164" i="7"/>
  <c r="H164" i="7"/>
  <c r="F164" i="7"/>
  <c r="E164" i="7"/>
  <c r="D164" i="7"/>
  <c r="C164" i="7"/>
  <c r="B164" i="7"/>
  <c r="A164" i="7"/>
  <c r="M163" i="7"/>
  <c r="L163" i="7"/>
  <c r="K163" i="7"/>
  <c r="J163" i="7"/>
  <c r="I163" i="7"/>
  <c r="H163" i="7"/>
  <c r="F163" i="7"/>
  <c r="E163" i="7"/>
  <c r="D163" i="7"/>
  <c r="C163" i="7"/>
  <c r="B163" i="7"/>
  <c r="A163" i="7"/>
  <c r="M162" i="7"/>
  <c r="L162" i="7"/>
  <c r="K162" i="7"/>
  <c r="J162" i="7"/>
  <c r="I162" i="7"/>
  <c r="H162" i="7"/>
  <c r="F162" i="7"/>
  <c r="E162" i="7"/>
  <c r="D162" i="7"/>
  <c r="C162" i="7"/>
  <c r="B162" i="7"/>
  <c r="A162" i="7"/>
  <c r="M161" i="7"/>
  <c r="L161" i="7"/>
  <c r="K161" i="7"/>
  <c r="J161" i="7"/>
  <c r="I161" i="7"/>
  <c r="H161" i="7"/>
  <c r="F161" i="7"/>
  <c r="E161" i="7"/>
  <c r="D161" i="7"/>
  <c r="C161" i="7"/>
  <c r="B161" i="7"/>
  <c r="A161" i="7"/>
  <c r="M160" i="7"/>
  <c r="L160" i="7"/>
  <c r="K160" i="7"/>
  <c r="J160" i="7"/>
  <c r="I160" i="7"/>
  <c r="H160" i="7"/>
  <c r="F160" i="7"/>
  <c r="E160" i="7"/>
  <c r="D160" i="7"/>
  <c r="C160" i="7"/>
  <c r="B160" i="7"/>
  <c r="A160" i="7"/>
  <c r="M159" i="7"/>
  <c r="L159" i="7"/>
  <c r="K159" i="7"/>
  <c r="J159" i="7"/>
  <c r="I159" i="7"/>
  <c r="H159" i="7"/>
  <c r="F159" i="7"/>
  <c r="E159" i="7"/>
  <c r="D159" i="7"/>
  <c r="C159" i="7"/>
  <c r="B159" i="7"/>
  <c r="A159" i="7"/>
  <c r="M158" i="7"/>
  <c r="L158" i="7"/>
  <c r="K158" i="7"/>
  <c r="J158" i="7"/>
  <c r="I158" i="7"/>
  <c r="H158" i="7"/>
  <c r="F158" i="7"/>
  <c r="E158" i="7"/>
  <c r="D158" i="7"/>
  <c r="C158" i="7"/>
  <c r="B158" i="7"/>
  <c r="A158" i="7"/>
  <c r="M157" i="7"/>
  <c r="L157" i="7"/>
  <c r="K157" i="7"/>
  <c r="J157" i="7"/>
  <c r="I157" i="7"/>
  <c r="H157" i="7"/>
  <c r="F157" i="7"/>
  <c r="E157" i="7"/>
  <c r="D157" i="7"/>
  <c r="C157" i="7"/>
  <c r="B157" i="7"/>
  <c r="A157" i="7"/>
  <c r="M156" i="7"/>
  <c r="L156" i="7"/>
  <c r="K156" i="7"/>
  <c r="J156" i="7"/>
  <c r="I156" i="7"/>
  <c r="H156" i="7"/>
  <c r="F156" i="7"/>
  <c r="E156" i="7"/>
  <c r="D156" i="7"/>
  <c r="C156" i="7"/>
  <c r="B156" i="7"/>
  <c r="A156" i="7"/>
  <c r="M155" i="7"/>
  <c r="L155" i="7"/>
  <c r="K155" i="7"/>
  <c r="J155" i="7"/>
  <c r="I155" i="7"/>
  <c r="H155" i="7"/>
  <c r="F155" i="7"/>
  <c r="E155" i="7"/>
  <c r="D155" i="7"/>
  <c r="C155" i="7"/>
  <c r="B155" i="7"/>
  <c r="A155" i="7"/>
  <c r="M154" i="7"/>
  <c r="L154" i="7"/>
  <c r="K154" i="7"/>
  <c r="J154" i="7"/>
  <c r="I154" i="7"/>
  <c r="H154" i="7"/>
  <c r="F154" i="7"/>
  <c r="E154" i="7"/>
  <c r="D154" i="7"/>
  <c r="C154" i="7"/>
  <c r="B154" i="7"/>
  <c r="A154" i="7"/>
  <c r="M153" i="7"/>
  <c r="L153" i="7"/>
  <c r="K153" i="7"/>
  <c r="J153" i="7"/>
  <c r="I153" i="7"/>
  <c r="H153" i="7"/>
  <c r="F153" i="7"/>
  <c r="E153" i="7"/>
  <c r="D153" i="7"/>
  <c r="C153" i="7"/>
  <c r="B153" i="7"/>
  <c r="A153" i="7"/>
  <c r="M152" i="7"/>
  <c r="L152" i="7"/>
  <c r="K152" i="7"/>
  <c r="J152" i="7"/>
  <c r="I152" i="7"/>
  <c r="H152" i="7"/>
  <c r="F152" i="7"/>
  <c r="E152" i="7"/>
  <c r="D152" i="7"/>
  <c r="C152" i="7"/>
  <c r="B152" i="7"/>
  <c r="A152" i="7"/>
  <c r="M151" i="7"/>
  <c r="L151" i="7"/>
  <c r="K151" i="7"/>
  <c r="J151" i="7"/>
  <c r="I151" i="7"/>
  <c r="H151" i="7"/>
  <c r="F151" i="7"/>
  <c r="E151" i="7"/>
  <c r="D151" i="7"/>
  <c r="C151" i="7"/>
  <c r="B151" i="7"/>
  <c r="A151" i="7"/>
  <c r="M150" i="7"/>
  <c r="L150" i="7"/>
  <c r="K150" i="7"/>
  <c r="J150" i="7"/>
  <c r="I150" i="7"/>
  <c r="H150" i="7"/>
  <c r="F150" i="7"/>
  <c r="E150" i="7"/>
  <c r="D150" i="7"/>
  <c r="C150" i="7"/>
  <c r="B150" i="7"/>
  <c r="A150" i="7"/>
  <c r="M149" i="7"/>
  <c r="L149" i="7"/>
  <c r="K149" i="7"/>
  <c r="J149" i="7"/>
  <c r="I149" i="7"/>
  <c r="H149" i="7"/>
  <c r="F149" i="7"/>
  <c r="E149" i="7"/>
  <c r="D149" i="7"/>
  <c r="C149" i="7"/>
  <c r="B149" i="7"/>
  <c r="A149" i="7"/>
  <c r="M148" i="7"/>
  <c r="L148" i="7"/>
  <c r="K148" i="7"/>
  <c r="J148" i="7"/>
  <c r="I148" i="7"/>
  <c r="H148" i="7"/>
  <c r="F148" i="7"/>
  <c r="E148" i="7"/>
  <c r="D148" i="7"/>
  <c r="C148" i="7"/>
  <c r="B148" i="7"/>
  <c r="A148" i="7"/>
  <c r="M147" i="7"/>
  <c r="L147" i="7"/>
  <c r="K147" i="7"/>
  <c r="J147" i="7"/>
  <c r="I147" i="7"/>
  <c r="H147" i="7"/>
  <c r="F147" i="7"/>
  <c r="E147" i="7"/>
  <c r="D147" i="7"/>
  <c r="C147" i="7"/>
  <c r="B147" i="7"/>
  <c r="A147" i="7"/>
  <c r="M146" i="7"/>
  <c r="L146" i="7"/>
  <c r="K146" i="7"/>
  <c r="J146" i="7"/>
  <c r="I146" i="7"/>
  <c r="H146" i="7"/>
  <c r="F146" i="7"/>
  <c r="E146" i="7"/>
  <c r="D146" i="7"/>
  <c r="C146" i="7"/>
  <c r="B146" i="7"/>
  <c r="A146" i="7"/>
  <c r="M145" i="7"/>
  <c r="L145" i="7"/>
  <c r="K145" i="7"/>
  <c r="J145" i="7"/>
  <c r="I145" i="7"/>
  <c r="H145" i="7"/>
  <c r="F145" i="7"/>
  <c r="E145" i="7"/>
  <c r="D145" i="7"/>
  <c r="C145" i="7"/>
  <c r="B145" i="7"/>
  <c r="A145" i="7"/>
  <c r="M144" i="7"/>
  <c r="L144" i="7"/>
  <c r="K144" i="7"/>
  <c r="J144" i="7"/>
  <c r="I144" i="7"/>
  <c r="H144" i="7"/>
  <c r="F144" i="7"/>
  <c r="E144" i="7"/>
  <c r="D144" i="7"/>
  <c r="C144" i="7"/>
  <c r="B144" i="7"/>
  <c r="A144" i="7"/>
  <c r="M143" i="7"/>
  <c r="L143" i="7"/>
  <c r="K143" i="7"/>
  <c r="J143" i="7"/>
  <c r="I143" i="7"/>
  <c r="H143" i="7"/>
  <c r="F143" i="7"/>
  <c r="E143" i="7"/>
  <c r="D143" i="7"/>
  <c r="C143" i="7"/>
  <c r="B143" i="7"/>
  <c r="A143" i="7"/>
  <c r="M142" i="7"/>
  <c r="L142" i="7"/>
  <c r="K142" i="7"/>
  <c r="J142" i="7"/>
  <c r="I142" i="7"/>
  <c r="H142" i="7"/>
  <c r="F142" i="7"/>
  <c r="E142" i="7"/>
  <c r="D142" i="7"/>
  <c r="C142" i="7"/>
  <c r="B142" i="7"/>
  <c r="A142" i="7"/>
  <c r="M141" i="7"/>
  <c r="L141" i="7"/>
  <c r="K141" i="7"/>
  <c r="J141" i="7"/>
  <c r="I141" i="7"/>
  <c r="H141" i="7"/>
  <c r="F141" i="7"/>
  <c r="E141" i="7"/>
  <c r="D141" i="7"/>
  <c r="C141" i="7"/>
  <c r="B141" i="7"/>
  <c r="A141" i="7"/>
  <c r="M140" i="7"/>
  <c r="L140" i="7"/>
  <c r="K140" i="7"/>
  <c r="J140" i="7"/>
  <c r="I140" i="7"/>
  <c r="H140" i="7"/>
  <c r="F140" i="7"/>
  <c r="E140" i="7"/>
  <c r="D140" i="7"/>
  <c r="C140" i="7"/>
  <c r="B140" i="7"/>
  <c r="A140" i="7"/>
  <c r="M139" i="7"/>
  <c r="L139" i="7"/>
  <c r="K139" i="7"/>
  <c r="J139" i="7"/>
  <c r="I139" i="7"/>
  <c r="H139" i="7"/>
  <c r="F139" i="7"/>
  <c r="E139" i="7"/>
  <c r="D139" i="7"/>
  <c r="C139" i="7"/>
  <c r="B139" i="7"/>
  <c r="A139" i="7"/>
  <c r="M138" i="7"/>
  <c r="L138" i="7"/>
  <c r="K138" i="7"/>
  <c r="J138" i="7"/>
  <c r="I138" i="7"/>
  <c r="H138" i="7"/>
  <c r="F138" i="7"/>
  <c r="E138" i="7"/>
  <c r="D138" i="7"/>
  <c r="C138" i="7"/>
  <c r="B138" i="7"/>
  <c r="A138" i="7"/>
  <c r="M137" i="7"/>
  <c r="L137" i="7"/>
  <c r="K137" i="7"/>
  <c r="J137" i="7"/>
  <c r="I137" i="7"/>
  <c r="H137" i="7"/>
  <c r="F137" i="7"/>
  <c r="E137" i="7"/>
  <c r="D137" i="7"/>
  <c r="C137" i="7"/>
  <c r="B137" i="7"/>
  <c r="A137" i="7"/>
  <c r="M136" i="7"/>
  <c r="L136" i="7"/>
  <c r="K136" i="7"/>
  <c r="J136" i="7"/>
  <c r="I136" i="7"/>
  <c r="H136" i="7"/>
  <c r="F136" i="7"/>
  <c r="E136" i="7"/>
  <c r="D136" i="7"/>
  <c r="C136" i="7"/>
  <c r="B136" i="7"/>
  <c r="A136" i="7"/>
  <c r="M135" i="7"/>
  <c r="L135" i="7"/>
  <c r="K135" i="7"/>
  <c r="J135" i="7"/>
  <c r="I135" i="7"/>
  <c r="H135" i="7"/>
  <c r="F135" i="7"/>
  <c r="E135" i="7"/>
  <c r="D135" i="7"/>
  <c r="C135" i="7"/>
  <c r="B135" i="7"/>
  <c r="A135" i="7"/>
  <c r="M134" i="7"/>
  <c r="L134" i="7"/>
  <c r="K134" i="7"/>
  <c r="J134" i="7"/>
  <c r="I134" i="7"/>
  <c r="H134" i="7"/>
  <c r="F134" i="7"/>
  <c r="E134" i="7"/>
  <c r="D134" i="7"/>
  <c r="C134" i="7"/>
  <c r="B134" i="7"/>
  <c r="A134" i="7"/>
  <c r="M133" i="7"/>
  <c r="L133" i="7"/>
  <c r="K133" i="7"/>
  <c r="J133" i="7"/>
  <c r="I133" i="7"/>
  <c r="H133" i="7"/>
  <c r="F133" i="7"/>
  <c r="E133" i="7"/>
  <c r="D133" i="7"/>
  <c r="C133" i="7"/>
  <c r="B133" i="7"/>
  <c r="A133" i="7"/>
  <c r="M132" i="7"/>
  <c r="L132" i="7"/>
  <c r="K132" i="7"/>
  <c r="J132" i="7"/>
  <c r="I132" i="7"/>
  <c r="H132" i="7"/>
  <c r="F132" i="7"/>
  <c r="E132" i="7"/>
  <c r="D132" i="7"/>
  <c r="C132" i="7"/>
  <c r="B132" i="7"/>
  <c r="A132" i="7"/>
  <c r="M131" i="7"/>
  <c r="L131" i="7"/>
  <c r="K131" i="7"/>
  <c r="J131" i="7"/>
  <c r="I131" i="7"/>
  <c r="H131" i="7"/>
  <c r="F131" i="7"/>
  <c r="E131" i="7"/>
  <c r="D131" i="7"/>
  <c r="C131" i="7"/>
  <c r="B131" i="7"/>
  <c r="A131" i="7"/>
  <c r="M130" i="7"/>
  <c r="L130" i="7"/>
  <c r="K130" i="7"/>
  <c r="J130" i="7"/>
  <c r="I130" i="7"/>
  <c r="H130" i="7"/>
  <c r="F130" i="7"/>
  <c r="E130" i="7"/>
  <c r="D130" i="7"/>
  <c r="C130" i="7"/>
  <c r="B130" i="7"/>
  <c r="A130" i="7"/>
  <c r="M129" i="7"/>
  <c r="L129" i="7"/>
  <c r="K129" i="7"/>
  <c r="J129" i="7"/>
  <c r="I129" i="7"/>
  <c r="H129" i="7"/>
  <c r="F129" i="7"/>
  <c r="E129" i="7"/>
  <c r="D129" i="7"/>
  <c r="C129" i="7"/>
  <c r="B129" i="7"/>
  <c r="A129" i="7"/>
  <c r="M128" i="7"/>
  <c r="L128" i="7"/>
  <c r="K128" i="7"/>
  <c r="J128" i="7"/>
  <c r="I128" i="7"/>
  <c r="H128" i="7"/>
  <c r="F128" i="7"/>
  <c r="E128" i="7"/>
  <c r="D128" i="7"/>
  <c r="C128" i="7"/>
  <c r="B128" i="7"/>
  <c r="A128" i="7"/>
  <c r="M127" i="7"/>
  <c r="L127" i="7"/>
  <c r="K127" i="7"/>
  <c r="J127" i="7"/>
  <c r="I127" i="7"/>
  <c r="H127" i="7"/>
  <c r="F127" i="7"/>
  <c r="E127" i="7"/>
  <c r="D127" i="7"/>
  <c r="C127" i="7"/>
  <c r="B127" i="7"/>
  <c r="A127" i="7"/>
  <c r="M126" i="7"/>
  <c r="L126" i="7"/>
  <c r="K126" i="7"/>
  <c r="J126" i="7"/>
  <c r="I126" i="7"/>
  <c r="H126" i="7"/>
  <c r="F126" i="7"/>
  <c r="E126" i="7"/>
  <c r="D126" i="7"/>
  <c r="C126" i="7"/>
  <c r="B126" i="7"/>
  <c r="A126" i="7"/>
  <c r="M125" i="7"/>
  <c r="L125" i="7"/>
  <c r="K125" i="7"/>
  <c r="J125" i="7"/>
  <c r="I125" i="7"/>
  <c r="H125" i="7"/>
  <c r="F125" i="7"/>
  <c r="E125" i="7"/>
  <c r="D125" i="7"/>
  <c r="C125" i="7"/>
  <c r="B125" i="7"/>
  <c r="A125" i="7"/>
  <c r="M124" i="7"/>
  <c r="L124" i="7"/>
  <c r="K124" i="7"/>
  <c r="J124" i="7"/>
  <c r="I124" i="7"/>
  <c r="H124" i="7"/>
  <c r="F124" i="7"/>
  <c r="E124" i="7"/>
  <c r="D124" i="7"/>
  <c r="C124" i="7"/>
  <c r="B124" i="7"/>
  <c r="A124" i="7"/>
  <c r="M123" i="7"/>
  <c r="L123" i="7"/>
  <c r="K123" i="7"/>
  <c r="J123" i="7"/>
  <c r="I123" i="7"/>
  <c r="H123" i="7"/>
  <c r="F123" i="7"/>
  <c r="E123" i="7"/>
  <c r="D123" i="7"/>
  <c r="C123" i="7"/>
  <c r="B123" i="7"/>
  <c r="A123" i="7"/>
  <c r="M122" i="7"/>
  <c r="L122" i="7"/>
  <c r="K122" i="7"/>
  <c r="J122" i="7"/>
  <c r="I122" i="7"/>
  <c r="H122" i="7"/>
  <c r="F122" i="7"/>
  <c r="E122" i="7"/>
  <c r="D122" i="7"/>
  <c r="C122" i="7"/>
  <c r="B122" i="7"/>
  <c r="A122" i="7"/>
  <c r="M121" i="7"/>
  <c r="L121" i="7"/>
  <c r="K121" i="7"/>
  <c r="J121" i="7"/>
  <c r="I121" i="7"/>
  <c r="H121" i="7"/>
  <c r="F121" i="7"/>
  <c r="E121" i="7"/>
  <c r="D121" i="7"/>
  <c r="C121" i="7"/>
  <c r="B121" i="7"/>
  <c r="A121" i="7"/>
  <c r="M120" i="7"/>
  <c r="L120" i="7"/>
  <c r="K120" i="7"/>
  <c r="J120" i="7"/>
  <c r="I120" i="7"/>
  <c r="H120" i="7"/>
  <c r="F120" i="7"/>
  <c r="E120" i="7"/>
  <c r="D120" i="7"/>
  <c r="C120" i="7"/>
  <c r="B120" i="7"/>
  <c r="A120" i="7"/>
  <c r="M119" i="7"/>
  <c r="L119" i="7"/>
  <c r="K119" i="7"/>
  <c r="J119" i="7"/>
  <c r="I119" i="7"/>
  <c r="H119" i="7"/>
  <c r="F119" i="7"/>
  <c r="E119" i="7"/>
  <c r="D119" i="7"/>
  <c r="C119" i="7"/>
  <c r="B119" i="7"/>
  <c r="A119" i="7"/>
  <c r="M118" i="7"/>
  <c r="L118" i="7"/>
  <c r="K118" i="7"/>
  <c r="J118" i="7"/>
  <c r="I118" i="7"/>
  <c r="H118" i="7"/>
  <c r="F118" i="7"/>
  <c r="E118" i="7"/>
  <c r="D118" i="7"/>
  <c r="C118" i="7"/>
  <c r="B118" i="7"/>
  <c r="A118" i="7"/>
  <c r="M117" i="7"/>
  <c r="L117" i="7"/>
  <c r="K117" i="7"/>
  <c r="J117" i="7"/>
  <c r="I117" i="7"/>
  <c r="H117" i="7"/>
  <c r="F117" i="7"/>
  <c r="E117" i="7"/>
  <c r="D117" i="7"/>
  <c r="C117" i="7"/>
  <c r="B117" i="7"/>
  <c r="A117" i="7"/>
  <c r="M116" i="7"/>
  <c r="L116" i="7"/>
  <c r="K116" i="7"/>
  <c r="J116" i="7"/>
  <c r="I116" i="7"/>
  <c r="H116" i="7"/>
  <c r="F116" i="7"/>
  <c r="E116" i="7"/>
  <c r="D116" i="7"/>
  <c r="C116" i="7"/>
  <c r="B116" i="7"/>
  <c r="A116" i="7"/>
  <c r="M115" i="7"/>
  <c r="L115" i="7"/>
  <c r="K115" i="7"/>
  <c r="J115" i="7"/>
  <c r="I115" i="7"/>
  <c r="H115" i="7"/>
  <c r="F115" i="7"/>
  <c r="E115" i="7"/>
  <c r="D115" i="7"/>
  <c r="C115" i="7"/>
  <c r="B115" i="7"/>
  <c r="A115" i="7"/>
  <c r="M114" i="7"/>
  <c r="L114" i="7"/>
  <c r="K114" i="7"/>
  <c r="J114" i="7"/>
  <c r="I114" i="7"/>
  <c r="H114" i="7"/>
  <c r="F114" i="7"/>
  <c r="E114" i="7"/>
  <c r="D114" i="7"/>
  <c r="C114" i="7"/>
  <c r="B114" i="7"/>
  <c r="A114" i="7"/>
  <c r="M113" i="7"/>
  <c r="L113" i="7"/>
  <c r="K113" i="7"/>
  <c r="J113" i="7"/>
  <c r="I113" i="7"/>
  <c r="H113" i="7"/>
  <c r="F113" i="7"/>
  <c r="E113" i="7"/>
  <c r="D113" i="7"/>
  <c r="C113" i="7"/>
  <c r="B113" i="7"/>
  <c r="A113" i="7"/>
  <c r="M112" i="7"/>
  <c r="L112" i="7"/>
  <c r="K112" i="7"/>
  <c r="J112" i="7"/>
  <c r="I112" i="7"/>
  <c r="H112" i="7"/>
  <c r="F112" i="7"/>
  <c r="E112" i="7"/>
  <c r="D112" i="7"/>
  <c r="C112" i="7"/>
  <c r="B112" i="7"/>
  <c r="A112" i="7"/>
  <c r="M111" i="7"/>
  <c r="L111" i="7"/>
  <c r="K111" i="7"/>
  <c r="J111" i="7"/>
  <c r="I111" i="7"/>
  <c r="H111" i="7"/>
  <c r="F111" i="7"/>
  <c r="E111" i="7"/>
  <c r="D111" i="7"/>
  <c r="C111" i="7"/>
  <c r="B111" i="7"/>
  <c r="A111" i="7"/>
  <c r="M110" i="7"/>
  <c r="L110" i="7"/>
  <c r="K110" i="7"/>
  <c r="J110" i="7"/>
  <c r="I110" i="7"/>
  <c r="H110" i="7"/>
  <c r="F110" i="7"/>
  <c r="E110" i="7"/>
  <c r="D110" i="7"/>
  <c r="C110" i="7"/>
  <c r="B110" i="7"/>
  <c r="A110" i="7"/>
  <c r="M109" i="7"/>
  <c r="L109" i="7"/>
  <c r="K109" i="7"/>
  <c r="J109" i="7"/>
  <c r="I109" i="7"/>
  <c r="H109" i="7"/>
  <c r="F109" i="7"/>
  <c r="E109" i="7"/>
  <c r="D109" i="7"/>
  <c r="C109" i="7"/>
  <c r="B109" i="7"/>
  <c r="A109" i="7"/>
  <c r="M108" i="7"/>
  <c r="L108" i="7"/>
  <c r="K108" i="7"/>
  <c r="J108" i="7"/>
  <c r="I108" i="7"/>
  <c r="H108" i="7"/>
  <c r="F108" i="7"/>
  <c r="E108" i="7"/>
  <c r="D108" i="7"/>
  <c r="C108" i="7"/>
  <c r="B108" i="7"/>
  <c r="A108" i="7"/>
  <c r="M107" i="7"/>
  <c r="L107" i="7"/>
  <c r="K107" i="7"/>
  <c r="J107" i="7"/>
  <c r="I107" i="7"/>
  <c r="H107" i="7"/>
  <c r="F107" i="7"/>
  <c r="E107" i="7"/>
  <c r="D107" i="7"/>
  <c r="C107" i="7"/>
  <c r="B107" i="7"/>
  <c r="A107" i="7"/>
  <c r="M106" i="7"/>
  <c r="L106" i="7"/>
  <c r="K106" i="7"/>
  <c r="J106" i="7"/>
  <c r="I106" i="7"/>
  <c r="H106" i="7"/>
  <c r="F106" i="7"/>
  <c r="E106" i="7"/>
  <c r="D106" i="7"/>
  <c r="C106" i="7"/>
  <c r="B106" i="7"/>
  <c r="A106" i="7"/>
  <c r="M105" i="7"/>
  <c r="L105" i="7"/>
  <c r="K105" i="7"/>
  <c r="J105" i="7"/>
  <c r="I105" i="7"/>
  <c r="H105" i="7"/>
  <c r="F105" i="7"/>
  <c r="E105" i="7"/>
  <c r="D105" i="7"/>
  <c r="C105" i="7"/>
  <c r="B105" i="7"/>
  <c r="A105" i="7"/>
  <c r="M104" i="7"/>
  <c r="L104" i="7"/>
  <c r="K104" i="7"/>
  <c r="J104" i="7"/>
  <c r="I104" i="7"/>
  <c r="H104" i="7"/>
  <c r="F104" i="7"/>
  <c r="E104" i="7"/>
  <c r="D104" i="7"/>
  <c r="C104" i="7"/>
  <c r="B104" i="7"/>
  <c r="A104" i="7"/>
  <c r="M103" i="7"/>
  <c r="L103" i="7"/>
  <c r="K103" i="7"/>
  <c r="J103" i="7"/>
  <c r="I103" i="7"/>
  <c r="H103" i="7"/>
  <c r="F103" i="7"/>
  <c r="E103" i="7"/>
  <c r="D103" i="7"/>
  <c r="C103" i="7"/>
  <c r="B103" i="7"/>
  <c r="A103" i="7"/>
  <c r="M102" i="7"/>
  <c r="L102" i="7"/>
  <c r="K102" i="7"/>
  <c r="J102" i="7"/>
  <c r="I102" i="7"/>
  <c r="H102" i="7"/>
  <c r="F102" i="7"/>
  <c r="E102" i="7"/>
  <c r="D102" i="7"/>
  <c r="C102" i="7"/>
  <c r="B102" i="7"/>
  <c r="A102" i="7"/>
  <c r="M101" i="7"/>
  <c r="L101" i="7"/>
  <c r="K101" i="7"/>
  <c r="J101" i="7"/>
  <c r="I101" i="7"/>
  <c r="H101" i="7"/>
  <c r="F101" i="7"/>
  <c r="E101" i="7"/>
  <c r="D101" i="7"/>
  <c r="C101" i="7"/>
  <c r="B101" i="7"/>
  <c r="A101" i="7"/>
  <c r="M100" i="7"/>
  <c r="L100" i="7"/>
  <c r="K100" i="7"/>
  <c r="J100" i="7"/>
  <c r="I100" i="7"/>
  <c r="H100" i="7"/>
  <c r="F100" i="7"/>
  <c r="E100" i="7"/>
  <c r="D100" i="7"/>
  <c r="C100" i="7"/>
  <c r="B100" i="7"/>
  <c r="A100" i="7"/>
  <c r="M99" i="7"/>
  <c r="L99" i="7"/>
  <c r="K99" i="7"/>
  <c r="J99" i="7"/>
  <c r="I99" i="7"/>
  <c r="H99" i="7"/>
  <c r="F99" i="7"/>
  <c r="E99" i="7"/>
  <c r="D99" i="7"/>
  <c r="C99" i="7"/>
  <c r="B99" i="7"/>
  <c r="A99" i="7"/>
  <c r="M98" i="7"/>
  <c r="L98" i="7"/>
  <c r="K98" i="7"/>
  <c r="J98" i="7"/>
  <c r="I98" i="7"/>
  <c r="H98" i="7"/>
  <c r="F98" i="7"/>
  <c r="E98" i="7"/>
  <c r="D98" i="7"/>
  <c r="C98" i="7"/>
  <c r="B98" i="7"/>
  <c r="A98" i="7"/>
  <c r="M97" i="7"/>
  <c r="L97" i="7"/>
  <c r="K97" i="7"/>
  <c r="J97" i="7"/>
  <c r="I97" i="7"/>
  <c r="H97" i="7"/>
  <c r="F97" i="7"/>
  <c r="E97" i="7"/>
  <c r="D97" i="7"/>
  <c r="C97" i="7"/>
  <c r="B97" i="7"/>
  <c r="A97" i="7"/>
  <c r="M96" i="7"/>
  <c r="L96" i="7"/>
  <c r="K96" i="7"/>
  <c r="J96" i="7"/>
  <c r="I96" i="7"/>
  <c r="H96" i="7"/>
  <c r="F96" i="7"/>
  <c r="E96" i="7"/>
  <c r="D96" i="7"/>
  <c r="C96" i="7"/>
  <c r="B96" i="7"/>
  <c r="A96" i="7"/>
  <c r="M95" i="7"/>
  <c r="L95" i="7"/>
  <c r="K95" i="7"/>
  <c r="J95" i="7"/>
  <c r="I95" i="7"/>
  <c r="H95" i="7"/>
  <c r="F95" i="7"/>
  <c r="E95" i="7"/>
  <c r="D95" i="7"/>
  <c r="C95" i="7"/>
  <c r="B95" i="7"/>
  <c r="A95" i="7"/>
  <c r="M94" i="7"/>
  <c r="L94" i="7"/>
  <c r="K94" i="7"/>
  <c r="J94" i="7"/>
  <c r="I94" i="7"/>
  <c r="H94" i="7"/>
  <c r="F94" i="7"/>
  <c r="E94" i="7"/>
  <c r="D94" i="7"/>
  <c r="C94" i="7"/>
  <c r="B94" i="7"/>
  <c r="A94" i="7"/>
  <c r="M93" i="7"/>
  <c r="L93" i="7"/>
  <c r="K93" i="7"/>
  <c r="J93" i="7"/>
  <c r="I93" i="7"/>
  <c r="H93" i="7"/>
  <c r="F93" i="7"/>
  <c r="E93" i="7"/>
  <c r="D93" i="7"/>
  <c r="C93" i="7"/>
  <c r="B93" i="7"/>
  <c r="A93" i="7"/>
  <c r="M92" i="7"/>
  <c r="L92" i="7"/>
  <c r="K92" i="7"/>
  <c r="J92" i="7"/>
  <c r="I92" i="7"/>
  <c r="H92" i="7"/>
  <c r="F92" i="7"/>
  <c r="E92" i="7"/>
  <c r="D92" i="7"/>
  <c r="C92" i="7"/>
  <c r="B92" i="7"/>
  <c r="A92" i="7"/>
  <c r="M91" i="7"/>
  <c r="L91" i="7"/>
  <c r="K91" i="7"/>
  <c r="J91" i="7"/>
  <c r="I91" i="7"/>
  <c r="H91" i="7"/>
  <c r="F91" i="7"/>
  <c r="E91" i="7"/>
  <c r="D91" i="7"/>
  <c r="C91" i="7"/>
  <c r="B91" i="7"/>
  <c r="A91" i="7"/>
  <c r="M90" i="7"/>
  <c r="L90" i="7"/>
  <c r="K90" i="7"/>
  <c r="J90" i="7"/>
  <c r="I90" i="7"/>
  <c r="H90" i="7"/>
  <c r="F90" i="7"/>
  <c r="E90" i="7"/>
  <c r="D90" i="7"/>
  <c r="C90" i="7"/>
  <c r="B90" i="7"/>
  <c r="A90" i="7"/>
  <c r="M89" i="7"/>
  <c r="L89" i="7"/>
  <c r="K89" i="7"/>
  <c r="J89" i="7"/>
  <c r="I89" i="7"/>
  <c r="H89" i="7"/>
  <c r="F89" i="7"/>
  <c r="E89" i="7"/>
  <c r="D89" i="7"/>
  <c r="C89" i="7"/>
  <c r="B89" i="7"/>
  <c r="A89" i="7"/>
  <c r="M88" i="7"/>
  <c r="L88" i="7"/>
  <c r="K88" i="7"/>
  <c r="J88" i="7"/>
  <c r="I88" i="7"/>
  <c r="H88" i="7"/>
  <c r="F88" i="7"/>
  <c r="E88" i="7"/>
  <c r="D88" i="7"/>
  <c r="C88" i="7"/>
  <c r="B88" i="7"/>
  <c r="A88" i="7"/>
  <c r="M87" i="7"/>
  <c r="L87" i="7"/>
  <c r="K87" i="7"/>
  <c r="J87" i="7"/>
  <c r="I87" i="7"/>
  <c r="H87" i="7"/>
  <c r="F87" i="7"/>
  <c r="E87" i="7"/>
  <c r="D87" i="7"/>
  <c r="C87" i="7"/>
  <c r="B87" i="7"/>
  <c r="A87" i="7"/>
  <c r="M86" i="7"/>
  <c r="L86" i="7"/>
  <c r="K86" i="7"/>
  <c r="J86" i="7"/>
  <c r="I86" i="7"/>
  <c r="H86" i="7"/>
  <c r="F86" i="7"/>
  <c r="E86" i="7"/>
  <c r="D86" i="7"/>
  <c r="C86" i="7"/>
  <c r="B86" i="7"/>
  <c r="A86" i="7"/>
  <c r="M85" i="7"/>
  <c r="L85" i="7"/>
  <c r="K85" i="7"/>
  <c r="J85" i="7"/>
  <c r="I85" i="7"/>
  <c r="H85" i="7"/>
  <c r="F85" i="7"/>
  <c r="E85" i="7"/>
  <c r="D85" i="7"/>
  <c r="C85" i="7"/>
  <c r="B85" i="7"/>
  <c r="A85" i="7"/>
  <c r="M84" i="7"/>
  <c r="L84" i="7"/>
  <c r="K84" i="7"/>
  <c r="J84" i="7"/>
  <c r="I84" i="7"/>
  <c r="H84" i="7"/>
  <c r="F84" i="7"/>
  <c r="E84" i="7"/>
  <c r="D84" i="7"/>
  <c r="C84" i="7"/>
  <c r="B84" i="7"/>
  <c r="A84" i="7"/>
  <c r="M83" i="7"/>
  <c r="L83" i="7"/>
  <c r="K83" i="7"/>
  <c r="J83" i="7"/>
  <c r="I83" i="7"/>
  <c r="H83" i="7"/>
  <c r="F83" i="7"/>
  <c r="E83" i="7"/>
  <c r="D83" i="7"/>
  <c r="C83" i="7"/>
  <c r="B83" i="7"/>
  <c r="A83" i="7"/>
  <c r="M82" i="7"/>
  <c r="L82" i="7"/>
  <c r="K82" i="7"/>
  <c r="J82" i="7"/>
  <c r="I82" i="7"/>
  <c r="H82" i="7"/>
  <c r="F82" i="7"/>
  <c r="E82" i="7"/>
  <c r="D82" i="7"/>
  <c r="C82" i="7"/>
  <c r="B82" i="7"/>
  <c r="A82" i="7"/>
  <c r="M81" i="7"/>
  <c r="L81" i="7"/>
  <c r="K81" i="7"/>
  <c r="J81" i="7"/>
  <c r="I81" i="7"/>
  <c r="H81" i="7"/>
  <c r="F81" i="7"/>
  <c r="E81" i="7"/>
  <c r="D81" i="7"/>
  <c r="C81" i="7"/>
  <c r="B81" i="7"/>
  <c r="A81" i="7"/>
  <c r="M80" i="7"/>
  <c r="L80" i="7"/>
  <c r="K80" i="7"/>
  <c r="J80" i="7"/>
  <c r="I80" i="7"/>
  <c r="H80" i="7"/>
  <c r="F80" i="7"/>
  <c r="E80" i="7"/>
  <c r="D80" i="7"/>
  <c r="C80" i="7"/>
  <c r="B80" i="7"/>
  <c r="A80" i="7"/>
  <c r="M79" i="7"/>
  <c r="L79" i="7"/>
  <c r="K79" i="7"/>
  <c r="J79" i="7"/>
  <c r="I79" i="7"/>
  <c r="H79" i="7"/>
  <c r="F79" i="7"/>
  <c r="E79" i="7"/>
  <c r="D79" i="7"/>
  <c r="C79" i="7"/>
  <c r="B79" i="7"/>
  <c r="A79" i="7"/>
  <c r="M78" i="7"/>
  <c r="L78" i="7"/>
  <c r="K78" i="7"/>
  <c r="J78" i="7"/>
  <c r="I78" i="7"/>
  <c r="H78" i="7"/>
  <c r="F78" i="7"/>
  <c r="E78" i="7"/>
  <c r="D78" i="7"/>
  <c r="C78" i="7"/>
  <c r="B78" i="7"/>
  <c r="A78" i="7"/>
  <c r="M77" i="7"/>
  <c r="L77" i="7"/>
  <c r="K77" i="7"/>
  <c r="J77" i="7"/>
  <c r="I77" i="7"/>
  <c r="H77" i="7"/>
  <c r="F77" i="7"/>
  <c r="E77" i="7"/>
  <c r="D77" i="7"/>
  <c r="C77" i="7"/>
  <c r="B77" i="7"/>
  <c r="A77" i="7"/>
  <c r="M76" i="7"/>
  <c r="L76" i="7"/>
  <c r="K76" i="7"/>
  <c r="J76" i="7"/>
  <c r="I76" i="7"/>
  <c r="H76" i="7"/>
  <c r="F76" i="7"/>
  <c r="E76" i="7"/>
  <c r="D76" i="7"/>
  <c r="C76" i="7"/>
  <c r="B76" i="7"/>
  <c r="A76" i="7"/>
  <c r="M75" i="7"/>
  <c r="L75" i="7"/>
  <c r="K75" i="7"/>
  <c r="J75" i="7"/>
  <c r="I75" i="7"/>
  <c r="H75" i="7"/>
  <c r="F75" i="7"/>
  <c r="E75" i="7"/>
  <c r="D75" i="7"/>
  <c r="C75" i="7"/>
  <c r="B75" i="7"/>
  <c r="A75" i="7"/>
  <c r="M74" i="7"/>
  <c r="L74" i="7"/>
  <c r="K74" i="7"/>
  <c r="J74" i="7"/>
  <c r="I74" i="7"/>
  <c r="H74" i="7"/>
  <c r="F74" i="7"/>
  <c r="E74" i="7"/>
  <c r="D74" i="7"/>
  <c r="C74" i="7"/>
  <c r="B74" i="7"/>
  <c r="A74" i="7"/>
  <c r="M73" i="7"/>
  <c r="L73" i="7"/>
  <c r="K73" i="7"/>
  <c r="J73" i="7"/>
  <c r="I73" i="7"/>
  <c r="H73" i="7"/>
  <c r="F73" i="7"/>
  <c r="E73" i="7"/>
  <c r="D73" i="7"/>
  <c r="C73" i="7"/>
  <c r="B73" i="7"/>
  <c r="A73" i="7"/>
  <c r="M72" i="7"/>
  <c r="L72" i="7"/>
  <c r="K72" i="7"/>
  <c r="J72" i="7"/>
  <c r="I72" i="7"/>
  <c r="H72" i="7"/>
  <c r="F72" i="7"/>
  <c r="E72" i="7"/>
  <c r="D72" i="7"/>
  <c r="C72" i="7"/>
  <c r="B72" i="7"/>
  <c r="A72" i="7"/>
  <c r="M71" i="7"/>
  <c r="L71" i="7"/>
  <c r="K71" i="7"/>
  <c r="J71" i="7"/>
  <c r="I71" i="7"/>
  <c r="H71" i="7"/>
  <c r="F71" i="7"/>
  <c r="E71" i="7"/>
  <c r="D71" i="7"/>
  <c r="C71" i="7"/>
  <c r="B71" i="7"/>
  <c r="A71" i="7"/>
  <c r="M70" i="7"/>
  <c r="L70" i="7"/>
  <c r="K70" i="7"/>
  <c r="J70" i="7"/>
  <c r="I70" i="7"/>
  <c r="H70" i="7"/>
  <c r="F70" i="7"/>
  <c r="E70" i="7"/>
  <c r="D70" i="7"/>
  <c r="C70" i="7"/>
  <c r="B70" i="7"/>
  <c r="A70" i="7"/>
  <c r="M69" i="7"/>
  <c r="L69" i="7"/>
  <c r="K69" i="7"/>
  <c r="J69" i="7"/>
  <c r="I69" i="7"/>
  <c r="H69" i="7"/>
  <c r="F69" i="7"/>
  <c r="E69" i="7"/>
  <c r="D69" i="7"/>
  <c r="C69" i="7"/>
  <c r="B69" i="7"/>
  <c r="A69" i="7"/>
  <c r="M68" i="7"/>
  <c r="L68" i="7"/>
  <c r="K68" i="7"/>
  <c r="J68" i="7"/>
  <c r="I68" i="7"/>
  <c r="H68" i="7"/>
  <c r="F68" i="7"/>
  <c r="E68" i="7"/>
  <c r="D68" i="7"/>
  <c r="C68" i="7"/>
  <c r="B68" i="7"/>
  <c r="A68" i="7"/>
  <c r="M67" i="7"/>
  <c r="L67" i="7"/>
  <c r="K67" i="7"/>
  <c r="J67" i="7"/>
  <c r="I67" i="7"/>
  <c r="H67" i="7"/>
  <c r="F67" i="7"/>
  <c r="E67" i="7"/>
  <c r="D67" i="7"/>
  <c r="C67" i="7"/>
  <c r="B67" i="7"/>
  <c r="A67" i="7"/>
  <c r="M66" i="7"/>
  <c r="L66" i="7"/>
  <c r="K66" i="7"/>
  <c r="J66" i="7"/>
  <c r="I66" i="7"/>
  <c r="H66" i="7"/>
  <c r="F66" i="7"/>
  <c r="E66" i="7"/>
  <c r="D66" i="7"/>
  <c r="C66" i="7"/>
  <c r="B66" i="7"/>
  <c r="M65" i="7"/>
  <c r="L65" i="7"/>
  <c r="K65" i="7"/>
  <c r="J65" i="7"/>
  <c r="I65" i="7"/>
  <c r="H65" i="7"/>
  <c r="F65" i="7"/>
  <c r="E65" i="7"/>
  <c r="D65" i="7"/>
  <c r="C65" i="7"/>
  <c r="B65" i="7"/>
  <c r="A65" i="7"/>
  <c r="M64" i="7"/>
  <c r="L64" i="7"/>
  <c r="K64" i="7"/>
  <c r="J64" i="7"/>
  <c r="I64" i="7"/>
  <c r="H64" i="7"/>
  <c r="F64" i="7"/>
  <c r="E64" i="7"/>
  <c r="D64" i="7"/>
  <c r="C64" i="7"/>
  <c r="B64" i="7"/>
  <c r="A64" i="7"/>
  <c r="M63" i="7"/>
  <c r="L63" i="7"/>
  <c r="K63" i="7"/>
  <c r="J63" i="7"/>
  <c r="I63" i="7"/>
  <c r="H63" i="7"/>
  <c r="F63" i="7"/>
  <c r="E63" i="7"/>
  <c r="D63" i="7"/>
  <c r="C63" i="7"/>
  <c r="B63" i="7"/>
  <c r="A63" i="7"/>
  <c r="M62" i="7"/>
  <c r="L62" i="7"/>
  <c r="K62" i="7"/>
  <c r="J62" i="7"/>
  <c r="I62" i="7"/>
  <c r="H62" i="7"/>
  <c r="F62" i="7"/>
  <c r="E62" i="7"/>
  <c r="D62" i="7"/>
  <c r="C62" i="7"/>
  <c r="B62" i="7"/>
  <c r="A62" i="7"/>
  <c r="M61" i="7"/>
  <c r="L61" i="7"/>
  <c r="K61" i="7"/>
  <c r="J61" i="7"/>
  <c r="I61" i="7"/>
  <c r="H61" i="7"/>
  <c r="F61" i="7"/>
  <c r="E61" i="7"/>
  <c r="D61" i="7"/>
  <c r="C61" i="7"/>
  <c r="B61" i="7"/>
  <c r="A61" i="7"/>
  <c r="M60" i="7"/>
  <c r="L60" i="7"/>
  <c r="K60" i="7"/>
  <c r="J60" i="7"/>
  <c r="I60" i="7"/>
  <c r="H60" i="7"/>
  <c r="F60" i="7"/>
  <c r="E60" i="7"/>
  <c r="D60" i="7"/>
  <c r="C60" i="7"/>
  <c r="B60" i="7"/>
  <c r="A60" i="7"/>
  <c r="M59" i="7"/>
  <c r="L59" i="7"/>
  <c r="K59" i="7"/>
  <c r="J59" i="7"/>
  <c r="I59" i="7"/>
  <c r="H59" i="7"/>
  <c r="F59" i="7"/>
  <c r="E59" i="7"/>
  <c r="D59" i="7"/>
  <c r="C59" i="7"/>
  <c r="B59" i="7"/>
  <c r="A59" i="7"/>
  <c r="M58" i="7"/>
  <c r="L58" i="7"/>
  <c r="K58" i="7"/>
  <c r="J58" i="7"/>
  <c r="I58" i="7"/>
  <c r="H58" i="7"/>
  <c r="F58" i="7"/>
  <c r="E58" i="7"/>
  <c r="D58" i="7"/>
  <c r="C58" i="7"/>
  <c r="B58" i="7"/>
  <c r="A58" i="7"/>
  <c r="M57" i="7"/>
  <c r="K57" i="7"/>
  <c r="J57" i="7"/>
  <c r="I57" i="7"/>
  <c r="H57" i="7"/>
  <c r="F57" i="7"/>
  <c r="D57" i="7"/>
  <c r="C57" i="7"/>
  <c r="B57" i="7"/>
  <c r="A57" i="7"/>
  <c r="M56" i="7"/>
  <c r="L56" i="7"/>
  <c r="K56" i="7"/>
  <c r="J56" i="7"/>
  <c r="I56" i="7"/>
  <c r="H56" i="7"/>
  <c r="F56" i="7"/>
  <c r="E56" i="7"/>
  <c r="D56" i="7"/>
  <c r="C56" i="7"/>
  <c r="B56" i="7"/>
  <c r="A56" i="7"/>
  <c r="M55" i="7"/>
  <c r="L55" i="7"/>
  <c r="K55" i="7"/>
  <c r="J55" i="7"/>
  <c r="I55" i="7"/>
  <c r="H55" i="7"/>
  <c r="F55" i="7"/>
  <c r="E55" i="7"/>
  <c r="D55" i="7"/>
  <c r="C55" i="7"/>
  <c r="B55" i="7"/>
  <c r="A55" i="7"/>
  <c r="M54" i="7"/>
  <c r="L54" i="7"/>
  <c r="K54" i="7"/>
  <c r="J54" i="7"/>
  <c r="I54" i="7"/>
  <c r="H54" i="7"/>
  <c r="F54" i="7"/>
  <c r="E54" i="7"/>
  <c r="D54" i="7"/>
  <c r="C54" i="7"/>
  <c r="B54" i="7"/>
  <c r="A54" i="7"/>
  <c r="M53" i="7"/>
  <c r="L53" i="7"/>
  <c r="K53" i="7"/>
  <c r="J53" i="7"/>
  <c r="I53" i="7"/>
  <c r="H53" i="7"/>
  <c r="F53" i="7"/>
  <c r="E53" i="7"/>
  <c r="D53" i="7"/>
  <c r="C53" i="7"/>
  <c r="B53" i="7"/>
  <c r="A53" i="7"/>
  <c r="M52" i="7"/>
  <c r="L52" i="7"/>
  <c r="K52" i="7"/>
  <c r="J52" i="7"/>
  <c r="I52" i="7"/>
  <c r="H52" i="7"/>
  <c r="F52" i="7"/>
  <c r="E52" i="7"/>
  <c r="D52" i="7"/>
  <c r="C52" i="7"/>
  <c r="B52" i="7"/>
  <c r="A52" i="7"/>
  <c r="M51" i="7"/>
  <c r="L51" i="7"/>
  <c r="K51" i="7"/>
  <c r="J51" i="7"/>
  <c r="I51" i="7"/>
  <c r="H51" i="7"/>
  <c r="F51" i="7"/>
  <c r="E51" i="7"/>
  <c r="D51" i="7"/>
  <c r="C51" i="7"/>
  <c r="B51" i="7"/>
  <c r="A51" i="7"/>
  <c r="M50" i="7"/>
  <c r="L50" i="7"/>
  <c r="K50" i="7"/>
  <c r="J50" i="7"/>
  <c r="I50" i="7"/>
  <c r="H50" i="7"/>
  <c r="F50" i="7"/>
  <c r="E50" i="7"/>
  <c r="D50" i="7"/>
  <c r="C50" i="7"/>
  <c r="B50" i="7"/>
  <c r="A50" i="7"/>
  <c r="M49" i="7"/>
  <c r="L49" i="7"/>
  <c r="K49" i="7"/>
  <c r="J49" i="7"/>
  <c r="I49" i="7"/>
  <c r="H49" i="7"/>
  <c r="F49" i="7"/>
  <c r="E49" i="7"/>
  <c r="D49" i="7"/>
  <c r="C49" i="7"/>
  <c r="B49" i="7"/>
  <c r="A49" i="7"/>
  <c r="M48" i="7"/>
  <c r="L48" i="7"/>
  <c r="K48" i="7"/>
  <c r="J48" i="7"/>
  <c r="I48" i="7"/>
  <c r="H48" i="7"/>
  <c r="F48" i="7"/>
  <c r="E48" i="7"/>
  <c r="D48" i="7"/>
  <c r="C48" i="7"/>
  <c r="B48" i="7"/>
  <c r="A48" i="7"/>
  <c r="M47" i="7"/>
  <c r="L47" i="7"/>
  <c r="K47" i="7"/>
  <c r="J47" i="7"/>
  <c r="I47" i="7"/>
  <c r="H47" i="7"/>
  <c r="F47" i="7"/>
  <c r="E47" i="7"/>
  <c r="D47" i="7"/>
  <c r="C47" i="7"/>
  <c r="B47" i="7"/>
  <c r="A47" i="7"/>
  <c r="M46" i="7"/>
  <c r="L46" i="7"/>
  <c r="K46" i="7"/>
  <c r="J46" i="7"/>
  <c r="I46" i="7"/>
  <c r="H46" i="7"/>
  <c r="F46" i="7"/>
  <c r="E46" i="7"/>
  <c r="D46" i="7"/>
  <c r="C46" i="7"/>
  <c r="B46" i="7"/>
  <c r="A46" i="7"/>
  <c r="M45" i="7"/>
  <c r="L45" i="7"/>
  <c r="K45" i="7"/>
  <c r="J45" i="7"/>
  <c r="I45" i="7"/>
  <c r="H45" i="7"/>
  <c r="F45" i="7"/>
  <c r="E45" i="7"/>
  <c r="D45" i="7"/>
  <c r="C45" i="7"/>
  <c r="B45" i="7"/>
  <c r="A45" i="7"/>
  <c r="M44" i="7"/>
  <c r="L44" i="7"/>
  <c r="K44" i="7"/>
  <c r="J44" i="7"/>
  <c r="I44" i="7"/>
  <c r="H44" i="7"/>
  <c r="F44" i="7"/>
  <c r="E44" i="7"/>
  <c r="D44" i="7"/>
  <c r="C44" i="7"/>
  <c r="B44" i="7"/>
  <c r="A44" i="7"/>
  <c r="M43" i="7"/>
  <c r="L43" i="7"/>
  <c r="K43" i="7"/>
  <c r="J43" i="7"/>
  <c r="I43" i="7"/>
  <c r="H43" i="7"/>
  <c r="F43" i="7"/>
  <c r="E43" i="7"/>
  <c r="D43" i="7"/>
  <c r="C43" i="7"/>
  <c r="B43" i="7"/>
  <c r="A43" i="7"/>
  <c r="M42" i="7"/>
  <c r="L42" i="7"/>
  <c r="K42" i="7"/>
  <c r="J42" i="7"/>
  <c r="I42" i="7"/>
  <c r="H42" i="7"/>
  <c r="F42" i="7"/>
  <c r="E42" i="7"/>
  <c r="D42" i="7"/>
  <c r="C42" i="7"/>
  <c r="B42" i="7"/>
  <c r="A42" i="7"/>
  <c r="M41" i="7"/>
  <c r="L41" i="7"/>
  <c r="K41" i="7"/>
  <c r="J41" i="7"/>
  <c r="I41" i="7"/>
  <c r="H41" i="7"/>
  <c r="F41" i="7"/>
  <c r="E41" i="7"/>
  <c r="D41" i="7"/>
  <c r="C41" i="7"/>
  <c r="B41" i="7"/>
  <c r="A41" i="7"/>
  <c r="M40" i="7"/>
  <c r="L40" i="7"/>
  <c r="K40" i="7"/>
  <c r="J40" i="7"/>
  <c r="I40" i="7"/>
  <c r="H40" i="7"/>
  <c r="F40" i="7"/>
  <c r="E40" i="7"/>
  <c r="D40" i="7"/>
  <c r="C40" i="7"/>
  <c r="B40" i="7"/>
  <c r="A40" i="7"/>
  <c r="M39" i="7"/>
  <c r="L39" i="7"/>
  <c r="K39" i="7"/>
  <c r="J39" i="7"/>
  <c r="I39" i="7"/>
  <c r="H39" i="7"/>
  <c r="F39" i="7"/>
  <c r="E39" i="7"/>
  <c r="D39" i="7"/>
  <c r="C39" i="7"/>
  <c r="B39" i="7"/>
  <c r="A39" i="7"/>
  <c r="M38" i="7"/>
  <c r="L38" i="7"/>
  <c r="K38" i="7"/>
  <c r="J38" i="7"/>
  <c r="I38" i="7"/>
  <c r="H38" i="7"/>
  <c r="F38" i="7"/>
  <c r="E38" i="7"/>
  <c r="D38" i="7"/>
  <c r="C38" i="7"/>
  <c r="B38" i="7"/>
  <c r="A38" i="7"/>
  <c r="M37" i="7"/>
  <c r="L37" i="7"/>
  <c r="K37" i="7"/>
  <c r="J37" i="7"/>
  <c r="I37" i="7"/>
  <c r="H37" i="7"/>
  <c r="F37" i="7"/>
  <c r="E37" i="7"/>
  <c r="D37" i="7"/>
  <c r="C37" i="7"/>
  <c r="B37" i="7"/>
  <c r="A37" i="7"/>
  <c r="M36" i="7"/>
  <c r="L36" i="7"/>
  <c r="K36" i="7"/>
  <c r="J36" i="7"/>
  <c r="I36" i="7"/>
  <c r="H36" i="7"/>
  <c r="F36" i="7"/>
  <c r="E36" i="7"/>
  <c r="D36" i="7"/>
  <c r="C36" i="7"/>
  <c r="B36" i="7"/>
  <c r="A36" i="7"/>
  <c r="M35" i="7"/>
  <c r="L35" i="7"/>
  <c r="K35" i="7"/>
  <c r="J35" i="7"/>
  <c r="I35" i="7"/>
  <c r="H35" i="7"/>
  <c r="F35" i="7"/>
  <c r="E35" i="7"/>
  <c r="D35" i="7"/>
  <c r="C35" i="7"/>
  <c r="B35" i="7"/>
  <c r="A35" i="7"/>
  <c r="M34" i="7"/>
  <c r="L34" i="7"/>
  <c r="K34" i="7"/>
  <c r="J34" i="7"/>
  <c r="I34" i="7"/>
  <c r="H34" i="7"/>
  <c r="F34" i="7"/>
  <c r="E34" i="7"/>
  <c r="D34" i="7"/>
  <c r="C34" i="7"/>
  <c r="B34" i="7"/>
  <c r="A34" i="7"/>
  <c r="M33" i="7"/>
  <c r="L33" i="7"/>
  <c r="K33" i="7"/>
  <c r="J33" i="7"/>
  <c r="I33" i="7"/>
  <c r="H33" i="7"/>
  <c r="F33" i="7"/>
  <c r="E33" i="7"/>
  <c r="D33" i="7"/>
  <c r="C33" i="7"/>
  <c r="B33" i="7"/>
  <c r="A33" i="7"/>
  <c r="M32" i="7"/>
  <c r="L32" i="7"/>
  <c r="K32" i="7"/>
  <c r="J32" i="7"/>
  <c r="I32" i="7"/>
  <c r="H32" i="7"/>
  <c r="F32" i="7"/>
  <c r="E32" i="7"/>
  <c r="D32" i="7"/>
  <c r="C32" i="7"/>
  <c r="B32" i="7"/>
  <c r="A32" i="7"/>
  <c r="M31" i="7"/>
  <c r="L31" i="7"/>
  <c r="K31" i="7"/>
  <c r="J31" i="7"/>
  <c r="I31" i="7"/>
  <c r="H31" i="7"/>
  <c r="F31" i="7"/>
  <c r="E31" i="7"/>
  <c r="D31" i="7"/>
  <c r="C31" i="7"/>
  <c r="B31" i="7"/>
  <c r="A31" i="7"/>
  <c r="M30" i="7"/>
  <c r="L30" i="7"/>
  <c r="K30" i="7"/>
  <c r="J30" i="7"/>
  <c r="I30" i="7"/>
  <c r="H30" i="7"/>
  <c r="F30" i="7"/>
  <c r="E30" i="7"/>
  <c r="D30" i="7"/>
  <c r="C30" i="7"/>
  <c r="B30" i="7"/>
  <c r="A30" i="7"/>
  <c r="M29" i="7"/>
  <c r="L29" i="7"/>
  <c r="K29" i="7"/>
  <c r="J29" i="7"/>
  <c r="I29" i="7"/>
  <c r="H29" i="7"/>
  <c r="F29" i="7"/>
  <c r="E29" i="7"/>
  <c r="D29" i="7"/>
  <c r="C29" i="7"/>
  <c r="B29" i="7"/>
  <c r="A29" i="7"/>
  <c r="M28" i="7"/>
  <c r="L28" i="7"/>
  <c r="K28" i="7"/>
  <c r="J28" i="7"/>
  <c r="I28" i="7"/>
  <c r="H28" i="7"/>
  <c r="F28" i="7"/>
  <c r="E28" i="7"/>
  <c r="D28" i="7"/>
  <c r="C28" i="7"/>
  <c r="B28" i="7"/>
  <c r="A28" i="7"/>
  <c r="M27" i="7"/>
  <c r="L27" i="7"/>
  <c r="K27" i="7"/>
  <c r="J27" i="7"/>
  <c r="I27" i="7"/>
  <c r="H27" i="7"/>
  <c r="F27" i="7"/>
  <c r="E27" i="7"/>
  <c r="D27" i="7"/>
  <c r="C27" i="7"/>
  <c r="B27" i="7"/>
  <c r="A27" i="7"/>
  <c r="M26" i="7"/>
  <c r="L26" i="7"/>
  <c r="K26" i="7"/>
  <c r="J26" i="7"/>
  <c r="I26" i="7"/>
  <c r="H26" i="7"/>
  <c r="F26" i="7"/>
  <c r="E26" i="7"/>
  <c r="D26" i="7"/>
  <c r="C26" i="7"/>
  <c r="B26" i="7"/>
  <c r="A26" i="7"/>
  <c r="M25" i="7"/>
  <c r="L25" i="7"/>
  <c r="K25" i="7"/>
  <c r="J25" i="7"/>
  <c r="I25" i="7"/>
  <c r="H25" i="7"/>
  <c r="F25" i="7"/>
  <c r="E25" i="7"/>
  <c r="D25" i="7"/>
  <c r="C25" i="7"/>
  <c r="B25" i="7"/>
  <c r="A25" i="7"/>
  <c r="M24" i="7"/>
  <c r="L24" i="7"/>
  <c r="K24" i="7"/>
  <c r="J24" i="7"/>
  <c r="I24" i="7"/>
  <c r="H24" i="7"/>
  <c r="F24" i="7"/>
  <c r="E24" i="7"/>
  <c r="D24" i="7"/>
  <c r="C24" i="7"/>
  <c r="B24" i="7"/>
  <c r="A24" i="7"/>
  <c r="M23" i="7"/>
  <c r="L23" i="7"/>
  <c r="K23" i="7"/>
  <c r="J23" i="7"/>
  <c r="I23" i="7"/>
  <c r="H23" i="7"/>
  <c r="F23" i="7"/>
  <c r="E23" i="7"/>
  <c r="D23" i="7"/>
  <c r="C23" i="7"/>
  <c r="B23" i="7"/>
  <c r="A23" i="7"/>
  <c r="M22" i="7"/>
  <c r="L22" i="7"/>
  <c r="K22" i="7"/>
  <c r="J22" i="7"/>
  <c r="I22" i="7"/>
  <c r="H22" i="7"/>
  <c r="F22" i="7"/>
  <c r="E22" i="7"/>
  <c r="D22" i="7"/>
  <c r="C22" i="7"/>
  <c r="B22" i="7"/>
  <c r="A22" i="7"/>
  <c r="M21" i="7"/>
  <c r="L21" i="7"/>
  <c r="K21" i="7"/>
  <c r="J21" i="7"/>
  <c r="I21" i="7"/>
  <c r="H21" i="7"/>
  <c r="F21" i="7"/>
  <c r="E21" i="7"/>
  <c r="D21" i="7"/>
  <c r="C21" i="7"/>
  <c r="B21" i="7"/>
  <c r="A21" i="7"/>
  <c r="M20" i="7"/>
  <c r="L20" i="7"/>
  <c r="K20" i="7"/>
  <c r="J20" i="7"/>
  <c r="I20" i="7"/>
  <c r="H20" i="7"/>
  <c r="F20" i="7"/>
  <c r="E20" i="7"/>
  <c r="D20" i="7"/>
  <c r="C20" i="7"/>
  <c r="B20" i="7"/>
  <c r="A20" i="7"/>
  <c r="M19" i="7"/>
  <c r="L19" i="7"/>
  <c r="K19" i="7"/>
  <c r="J19" i="7"/>
  <c r="I19" i="7"/>
  <c r="H19" i="7"/>
  <c r="F19" i="7"/>
  <c r="E19" i="7"/>
  <c r="D19" i="7"/>
  <c r="C19" i="7"/>
  <c r="B19" i="7"/>
  <c r="A19" i="7"/>
  <c r="M18" i="7"/>
  <c r="L18" i="7"/>
  <c r="K18" i="7"/>
  <c r="J18" i="7"/>
  <c r="I18" i="7"/>
  <c r="H18" i="7"/>
  <c r="F18" i="7"/>
  <c r="E18" i="7"/>
  <c r="D18" i="7"/>
  <c r="C18" i="7"/>
  <c r="B18" i="7"/>
  <c r="A18" i="7"/>
  <c r="M17" i="7"/>
  <c r="L17" i="7"/>
  <c r="K17" i="7"/>
  <c r="J17" i="7"/>
  <c r="I17" i="7"/>
  <c r="H17" i="7"/>
  <c r="F17" i="7"/>
  <c r="E17" i="7"/>
  <c r="D17" i="7"/>
  <c r="C17" i="7"/>
  <c r="B17" i="7"/>
  <c r="A17" i="7"/>
  <c r="M16" i="7"/>
  <c r="L16" i="7"/>
  <c r="K16" i="7"/>
  <c r="J16" i="7"/>
  <c r="I16" i="7"/>
  <c r="H16" i="7"/>
  <c r="F16" i="7"/>
  <c r="E16" i="7"/>
  <c r="D16" i="7"/>
  <c r="C16" i="7"/>
  <c r="B16" i="7"/>
  <c r="A16" i="7"/>
  <c r="M15" i="7"/>
  <c r="L15" i="7"/>
  <c r="K15" i="7"/>
  <c r="J15" i="7"/>
  <c r="I15" i="7"/>
  <c r="H15" i="7"/>
  <c r="F15" i="7"/>
  <c r="E15" i="7"/>
  <c r="D15" i="7"/>
  <c r="C15" i="7"/>
  <c r="B15" i="7"/>
  <c r="A15" i="7"/>
  <c r="M14" i="7"/>
  <c r="L14" i="7"/>
  <c r="K14" i="7"/>
  <c r="J14" i="7"/>
  <c r="I14" i="7"/>
  <c r="H14" i="7"/>
  <c r="F14" i="7"/>
  <c r="E14" i="7"/>
  <c r="D14" i="7"/>
  <c r="C14" i="7"/>
  <c r="B14" i="7"/>
  <c r="A14" i="7"/>
  <c r="M13" i="7"/>
  <c r="L13" i="7"/>
  <c r="K13" i="7"/>
  <c r="J13" i="7"/>
  <c r="I13" i="7"/>
  <c r="H13" i="7"/>
  <c r="F13" i="7"/>
  <c r="E13" i="7"/>
  <c r="D13" i="7"/>
  <c r="C13" i="7"/>
  <c r="B13" i="7"/>
  <c r="A13" i="7"/>
  <c r="M12" i="7"/>
  <c r="L12" i="7"/>
  <c r="K12" i="7"/>
  <c r="J12" i="7"/>
  <c r="I12" i="7"/>
  <c r="H12" i="7"/>
  <c r="F12" i="7"/>
  <c r="E12" i="7"/>
  <c r="D12" i="7"/>
  <c r="C12" i="7"/>
  <c r="B12" i="7"/>
  <c r="A12" i="7"/>
  <c r="M11" i="7"/>
  <c r="L11" i="7"/>
  <c r="K11" i="7"/>
  <c r="J11" i="7"/>
  <c r="I11" i="7"/>
  <c r="H11" i="7"/>
  <c r="F11" i="7"/>
  <c r="E11" i="7"/>
  <c r="D11" i="7"/>
  <c r="C11" i="7"/>
  <c r="B11" i="7"/>
  <c r="A11" i="7"/>
  <c r="M10" i="7"/>
  <c r="L10" i="7"/>
  <c r="K10" i="7"/>
  <c r="J10" i="7"/>
  <c r="I10" i="7"/>
  <c r="H10" i="7"/>
  <c r="F10" i="7"/>
  <c r="E10" i="7"/>
  <c r="D10" i="7"/>
  <c r="C10" i="7"/>
  <c r="B10" i="7"/>
  <c r="A10" i="7"/>
  <c r="M9" i="7"/>
  <c r="L9" i="7"/>
  <c r="K9" i="7"/>
  <c r="J9" i="7"/>
  <c r="I9" i="7"/>
  <c r="H9" i="7"/>
  <c r="F9" i="7"/>
  <c r="E9" i="7"/>
  <c r="D9" i="7"/>
  <c r="C9" i="7"/>
  <c r="B9" i="7"/>
  <c r="A9" i="7"/>
  <c r="M8" i="7"/>
  <c r="L8" i="7"/>
  <c r="K8" i="7"/>
  <c r="J8" i="7"/>
  <c r="I8" i="7"/>
  <c r="H8" i="7"/>
  <c r="F8" i="7"/>
  <c r="E8" i="7"/>
  <c r="D8" i="7"/>
  <c r="C8" i="7"/>
  <c r="B8" i="7"/>
  <c r="A8" i="7"/>
  <c r="M7" i="7"/>
  <c r="L7" i="7"/>
  <c r="K7" i="7"/>
  <c r="J7" i="7"/>
  <c r="I7" i="7"/>
  <c r="H7" i="7"/>
  <c r="F7" i="7"/>
  <c r="E7" i="7"/>
  <c r="D7" i="7"/>
  <c r="C7" i="7"/>
  <c r="B7" i="7"/>
  <c r="A7" i="7"/>
  <c r="M6" i="7"/>
  <c r="L6" i="7"/>
  <c r="K6" i="7"/>
  <c r="J6" i="7"/>
  <c r="I6" i="7"/>
  <c r="H6" i="7"/>
  <c r="F6" i="7"/>
  <c r="E6" i="7"/>
  <c r="D6" i="7"/>
  <c r="C6" i="7"/>
  <c r="B6" i="7"/>
  <c r="A6" i="7"/>
  <c r="M5" i="7"/>
  <c r="L5" i="7"/>
  <c r="K5" i="7"/>
  <c r="J5" i="7"/>
  <c r="I5" i="7"/>
  <c r="H5" i="7"/>
  <c r="F5" i="7"/>
  <c r="E5" i="7"/>
  <c r="D5" i="7"/>
  <c r="C5" i="7"/>
  <c r="B5" i="7"/>
  <c r="A5" i="7"/>
  <c r="M4" i="7"/>
  <c r="L4" i="7"/>
  <c r="K4" i="7"/>
  <c r="J4" i="7"/>
  <c r="I4" i="7"/>
  <c r="H4" i="7"/>
  <c r="F4" i="7"/>
  <c r="E4" i="7"/>
  <c r="D4" i="7"/>
  <c r="C4" i="7"/>
  <c r="B4" i="7"/>
  <c r="A4" i="7"/>
  <c r="H341" i="7" l="1"/>
  <c r="F341" i="7"/>
  <c r="I341" i="7"/>
  <c r="B341" i="7"/>
  <c r="K341" i="7"/>
  <c r="C341" i="7"/>
  <c r="A341" i="7"/>
  <c r="J341" i="7"/>
  <c r="D341" i="7"/>
  <c r="M341" i="7"/>
  <c r="G21" i="7"/>
  <c r="N53" i="7"/>
  <c r="G84" i="7"/>
  <c r="N228" i="7"/>
  <c r="N232" i="7"/>
  <c r="N276" i="7"/>
  <c r="N146" i="7"/>
  <c r="N150" i="7"/>
  <c r="N152" i="7"/>
  <c r="N184" i="7"/>
  <c r="N196" i="7"/>
  <c r="G94" i="7"/>
  <c r="G106" i="7"/>
  <c r="N108" i="7"/>
  <c r="G114" i="7"/>
  <c r="G116" i="7"/>
  <c r="G122" i="7"/>
  <c r="N244" i="7"/>
  <c r="N260" i="7"/>
  <c r="G53" i="7"/>
  <c r="N140" i="7"/>
  <c r="N200" i="7"/>
  <c r="N216" i="7"/>
  <c r="N45" i="7"/>
  <c r="G56" i="7"/>
  <c r="N187" i="7"/>
  <c r="N21" i="7"/>
  <c r="N25" i="7"/>
  <c r="G180" i="7"/>
  <c r="G54" i="7"/>
  <c r="N13" i="7"/>
  <c r="N88" i="7"/>
  <c r="N124" i="7"/>
  <c r="N164" i="7"/>
  <c r="N168" i="7"/>
  <c r="N180" i="7"/>
  <c r="G9" i="7"/>
  <c r="G13" i="7"/>
  <c r="G17" i="7"/>
  <c r="N37" i="7"/>
  <c r="N49" i="7"/>
  <c r="N52" i="7"/>
  <c r="N105" i="7"/>
  <c r="G138" i="7"/>
  <c r="N158" i="7"/>
  <c r="N162" i="7"/>
  <c r="N166" i="7"/>
  <c r="N203" i="7"/>
  <c r="G252" i="7"/>
  <c r="G256" i="7"/>
  <c r="G260" i="7"/>
  <c r="G85" i="7"/>
  <c r="G87" i="7"/>
  <c r="N91" i="7"/>
  <c r="N111" i="7"/>
  <c r="N136" i="7"/>
  <c r="G156" i="7"/>
  <c r="N156" i="7"/>
  <c r="G160" i="7"/>
  <c r="N174" i="7"/>
  <c r="N178" i="7"/>
  <c r="G196" i="7"/>
  <c r="G268" i="7"/>
  <c r="G270" i="7"/>
  <c r="G272" i="7"/>
  <c r="G276" i="7"/>
  <c r="N11" i="7"/>
  <c r="N41" i="7"/>
  <c r="G144" i="7"/>
  <c r="G152" i="7"/>
  <c r="N176" i="7"/>
  <c r="N199" i="7"/>
  <c r="N6" i="7"/>
  <c r="N10" i="7"/>
  <c r="N29" i="7"/>
  <c r="G41" i="7"/>
  <c r="N47" i="7"/>
  <c r="G49" i="7"/>
  <c r="N68" i="7"/>
  <c r="N72" i="7"/>
  <c r="N80" i="7"/>
  <c r="N83" i="7"/>
  <c r="N127" i="7"/>
  <c r="N139" i="7"/>
  <c r="G158" i="7"/>
  <c r="N172" i="7"/>
  <c r="G212" i="7"/>
  <c r="G228" i="7"/>
  <c r="N248" i="7"/>
  <c r="N5" i="7"/>
  <c r="G31" i="7"/>
  <c r="G43" i="7"/>
  <c r="G51" i="7"/>
  <c r="G100" i="7"/>
  <c r="N143" i="7"/>
  <c r="G174" i="7"/>
  <c r="N208" i="7"/>
  <c r="N42" i="7"/>
  <c r="N61" i="7"/>
  <c r="G80" i="7"/>
  <c r="N86" i="7"/>
  <c r="N100" i="7"/>
  <c r="N104" i="7"/>
  <c r="N120" i="7"/>
  <c r="N210" i="7"/>
  <c r="N222" i="7"/>
  <c r="N226" i="7"/>
  <c r="N263" i="7"/>
  <c r="G37" i="7"/>
  <c r="G45" i="7"/>
  <c r="N220" i="7"/>
  <c r="N264" i="7"/>
  <c r="G6" i="7"/>
  <c r="G8" i="7"/>
  <c r="N112" i="7"/>
  <c r="N116" i="7"/>
  <c r="N155" i="7"/>
  <c r="G188" i="7"/>
  <c r="G192" i="7"/>
  <c r="G22" i="7"/>
  <c r="G24" i="7"/>
  <c r="G63" i="7"/>
  <c r="G68" i="7"/>
  <c r="G74" i="7"/>
  <c r="N76" i="7"/>
  <c r="G82" i="7"/>
  <c r="N84" i="7"/>
  <c r="N94" i="7"/>
  <c r="N98" i="7"/>
  <c r="N118" i="7"/>
  <c r="N132" i="7"/>
  <c r="N171" i="7"/>
  <c r="G190" i="7"/>
  <c r="G200" i="7"/>
  <c r="G208" i="7"/>
  <c r="G224" i="7"/>
  <c r="N240" i="7"/>
  <c r="N204" i="7"/>
  <c r="N212" i="7"/>
  <c r="N224" i="7"/>
  <c r="G244" i="7"/>
  <c r="N251" i="7"/>
  <c r="N269" i="7"/>
  <c r="N271" i="7"/>
  <c r="N9" i="7"/>
  <c r="N16" i="7"/>
  <c r="N17" i="7"/>
  <c r="N20" i="7"/>
  <c r="N73" i="7"/>
  <c r="N92" i="7"/>
  <c r="G104" i="7"/>
  <c r="G112" i="7"/>
  <c r="N130" i="7"/>
  <c r="N134" i="7"/>
  <c r="N148" i="7"/>
  <c r="N183" i="7"/>
  <c r="G202" i="7"/>
  <c r="G204" i="7"/>
  <c r="G11" i="7"/>
  <c r="G76" i="7"/>
  <c r="N78" i="7"/>
  <c r="N82" i="7"/>
  <c r="N95" i="7"/>
  <c r="G108" i="7"/>
  <c r="N110" i="7"/>
  <c r="N114" i="7"/>
  <c r="N135" i="7"/>
  <c r="G142" i="7"/>
  <c r="G146" i="7"/>
  <c r="G148" i="7"/>
  <c r="N160" i="7"/>
  <c r="G186" i="7"/>
  <c r="G264" i="7"/>
  <c r="N19" i="7"/>
  <c r="G15" i="7"/>
  <c r="G78" i="7"/>
  <c r="N103" i="7"/>
  <c r="G110" i="7"/>
  <c r="G120" i="7"/>
  <c r="N128" i="7"/>
  <c r="G154" i="7"/>
  <c r="G216" i="7"/>
  <c r="G19" i="7"/>
  <c r="G47" i="7"/>
  <c r="G72" i="7"/>
  <c r="N8" i="7"/>
  <c r="G10" i="7"/>
  <c r="G12" i="7"/>
  <c r="N14" i="7"/>
  <c r="N18" i="7"/>
  <c r="N33" i="7"/>
  <c r="N36" i="7"/>
  <c r="G38" i="7"/>
  <c r="G40" i="7"/>
  <c r="N65" i="7"/>
  <c r="N67" i="7"/>
  <c r="G69" i="7"/>
  <c r="G71" i="7"/>
  <c r="N96" i="7"/>
  <c r="G101" i="7"/>
  <c r="G103" i="7"/>
  <c r="N107" i="7"/>
  <c r="G124" i="7"/>
  <c r="N126" i="7"/>
  <c r="N151" i="7"/>
  <c r="G162" i="7"/>
  <c r="G164" i="7"/>
  <c r="G168" i="7"/>
  <c r="G220" i="7"/>
  <c r="N236" i="7"/>
  <c r="G5" i="7"/>
  <c r="G232" i="7"/>
  <c r="N15" i="7"/>
  <c r="G61" i="7"/>
  <c r="G128" i="7"/>
  <c r="G172" i="7"/>
  <c r="N7" i="7"/>
  <c r="N12" i="7"/>
  <c r="G14" i="7"/>
  <c r="G16" i="7"/>
  <c r="G27" i="7"/>
  <c r="G29" i="7"/>
  <c r="N31" i="7"/>
  <c r="G33" i="7"/>
  <c r="G59" i="7"/>
  <c r="N63" i="7"/>
  <c r="G65" i="7"/>
  <c r="G90" i="7"/>
  <c r="G96" i="7"/>
  <c r="N119" i="7"/>
  <c r="G126" i="7"/>
  <c r="G130" i="7"/>
  <c r="G132" i="7"/>
  <c r="G136" i="7"/>
  <c r="N144" i="7"/>
  <c r="N159" i="7"/>
  <c r="G170" i="7"/>
  <c r="G176" i="7"/>
  <c r="N188" i="7"/>
  <c r="N192" i="7"/>
  <c r="G236" i="7"/>
  <c r="G240" i="7"/>
  <c r="N252" i="7"/>
  <c r="N256" i="7"/>
  <c r="G92" i="7"/>
  <c r="G7" i="7"/>
  <c r="G25" i="7"/>
  <c r="N26" i="7"/>
  <c r="G35" i="7"/>
  <c r="N58" i="7"/>
  <c r="G66" i="7"/>
  <c r="N70" i="7"/>
  <c r="N87" i="7"/>
  <c r="G88" i="7"/>
  <c r="N89" i="7"/>
  <c r="G98" i="7"/>
  <c r="N102" i="7"/>
  <c r="N123" i="7"/>
  <c r="G140" i="7"/>
  <c r="N142" i="7"/>
  <c r="N167" i="7"/>
  <c r="G184" i="7"/>
  <c r="G248" i="7"/>
  <c r="G117" i="7"/>
  <c r="G119" i="7"/>
  <c r="N121" i="7"/>
  <c r="G133" i="7"/>
  <c r="G135" i="7"/>
  <c r="N137" i="7"/>
  <c r="G149" i="7"/>
  <c r="G151" i="7"/>
  <c r="N153" i="7"/>
  <c r="G165" i="7"/>
  <c r="G167" i="7"/>
  <c r="N169" i="7"/>
  <c r="G181" i="7"/>
  <c r="G183" i="7"/>
  <c r="N185" i="7"/>
  <c r="N194" i="7"/>
  <c r="G197" i="7"/>
  <c r="G199" i="7"/>
  <c r="N201" i="7"/>
  <c r="G206" i="7"/>
  <c r="N211" i="7"/>
  <c r="G213" i="7"/>
  <c r="G215" i="7"/>
  <c r="N217" i="7"/>
  <c r="G222" i="7"/>
  <c r="N227" i="7"/>
  <c r="G229" i="7"/>
  <c r="G231" i="7"/>
  <c r="N233" i="7"/>
  <c r="G238" i="7"/>
  <c r="N242" i="7"/>
  <c r="N243" i="7"/>
  <c r="G245" i="7"/>
  <c r="G247" i="7"/>
  <c r="N249" i="7"/>
  <c r="G254" i="7"/>
  <c r="N258" i="7"/>
  <c r="G261" i="7"/>
  <c r="G263" i="7"/>
  <c r="N265" i="7"/>
  <c r="N267" i="7"/>
  <c r="G274" i="7"/>
  <c r="N24" i="7"/>
  <c r="G26" i="7"/>
  <c r="G28" i="7"/>
  <c r="N30" i="7"/>
  <c r="N35" i="7"/>
  <c r="N40" i="7"/>
  <c r="G42" i="7"/>
  <c r="G44" i="7"/>
  <c r="N46" i="7"/>
  <c r="N51" i="7"/>
  <c r="N56" i="7"/>
  <c r="G58" i="7"/>
  <c r="G60" i="7"/>
  <c r="N62" i="7"/>
  <c r="N66" i="7"/>
  <c r="N71" i="7"/>
  <c r="G73" i="7"/>
  <c r="G75" i="7"/>
  <c r="N77" i="7"/>
  <c r="G89" i="7"/>
  <c r="G91" i="7"/>
  <c r="N93" i="7"/>
  <c r="G105" i="7"/>
  <c r="G107" i="7"/>
  <c r="N109" i="7"/>
  <c r="G121" i="7"/>
  <c r="G123" i="7"/>
  <c r="N125" i="7"/>
  <c r="G137" i="7"/>
  <c r="G139" i="7"/>
  <c r="N141" i="7"/>
  <c r="G153" i="7"/>
  <c r="G155" i="7"/>
  <c r="N157" i="7"/>
  <c r="G169" i="7"/>
  <c r="G171" i="7"/>
  <c r="N173" i="7"/>
  <c r="G185" i="7"/>
  <c r="G187" i="7"/>
  <c r="N189" i="7"/>
  <c r="N198" i="7"/>
  <c r="G201" i="7"/>
  <c r="G203" i="7"/>
  <c r="N205" i="7"/>
  <c r="G210" i="7"/>
  <c r="N215" i="7"/>
  <c r="G217" i="7"/>
  <c r="G219" i="7"/>
  <c r="N221" i="7"/>
  <c r="G226" i="7"/>
  <c r="N231" i="7"/>
  <c r="G233" i="7"/>
  <c r="G235" i="7"/>
  <c r="N237" i="7"/>
  <c r="G242" i="7"/>
  <c r="N246" i="7"/>
  <c r="N247" i="7"/>
  <c r="G249" i="7"/>
  <c r="G251" i="7"/>
  <c r="N253" i="7"/>
  <c r="G258" i="7"/>
  <c r="N262" i="7"/>
  <c r="G265" i="7"/>
  <c r="G267" i="7"/>
  <c r="N273" i="7"/>
  <c r="N275" i="7"/>
  <c r="N175" i="7"/>
  <c r="G178" i="7"/>
  <c r="N182" i="7"/>
  <c r="N191" i="7"/>
  <c r="G194" i="7"/>
  <c r="N214" i="7"/>
  <c r="N230" i="7"/>
  <c r="N255" i="7"/>
  <c r="G269" i="7"/>
  <c r="G271" i="7"/>
  <c r="N23" i="7"/>
  <c r="N28" i="7"/>
  <c r="G30" i="7"/>
  <c r="G32" i="7"/>
  <c r="N34" i="7"/>
  <c r="N39" i="7"/>
  <c r="N44" i="7"/>
  <c r="G46" i="7"/>
  <c r="G48" i="7"/>
  <c r="N50" i="7"/>
  <c r="N55" i="7"/>
  <c r="N60" i="7"/>
  <c r="G62" i="7"/>
  <c r="G64" i="7"/>
  <c r="N75" i="7"/>
  <c r="G77" i="7"/>
  <c r="G79" i="7"/>
  <c r="N81" i="7"/>
  <c r="G93" i="7"/>
  <c r="G95" i="7"/>
  <c r="N97" i="7"/>
  <c r="G109" i="7"/>
  <c r="G111" i="7"/>
  <c r="N113" i="7"/>
  <c r="G125" i="7"/>
  <c r="G127" i="7"/>
  <c r="N129" i="7"/>
  <c r="G141" i="7"/>
  <c r="G143" i="7"/>
  <c r="N145" i="7"/>
  <c r="G157" i="7"/>
  <c r="G159" i="7"/>
  <c r="N161" i="7"/>
  <c r="G173" i="7"/>
  <c r="G175" i="7"/>
  <c r="N177" i="7"/>
  <c r="N186" i="7"/>
  <c r="G189" i="7"/>
  <c r="G191" i="7"/>
  <c r="N193" i="7"/>
  <c r="N202" i="7"/>
  <c r="G205" i="7"/>
  <c r="G207" i="7"/>
  <c r="N209" i="7"/>
  <c r="G214" i="7"/>
  <c r="N219" i="7"/>
  <c r="G221" i="7"/>
  <c r="G223" i="7"/>
  <c r="N225" i="7"/>
  <c r="G230" i="7"/>
  <c r="N235" i="7"/>
  <c r="G237" i="7"/>
  <c r="G239" i="7"/>
  <c r="N241" i="7"/>
  <c r="G246" i="7"/>
  <c r="N250" i="7"/>
  <c r="G253" i="7"/>
  <c r="G255" i="7"/>
  <c r="N257" i="7"/>
  <c r="G262" i="7"/>
  <c r="N266" i="7"/>
  <c r="G273" i="7"/>
  <c r="G275" i="7"/>
  <c r="G23" i="7"/>
  <c r="G39" i="7"/>
  <c r="G55" i="7"/>
  <c r="G70" i="7"/>
  <c r="N74" i="7"/>
  <c r="G86" i="7"/>
  <c r="N90" i="7"/>
  <c r="N99" i="7"/>
  <c r="G102" i="7"/>
  <c r="N106" i="7"/>
  <c r="N115" i="7"/>
  <c r="G118" i="7"/>
  <c r="N122" i="7"/>
  <c r="N131" i="7"/>
  <c r="G134" i="7"/>
  <c r="N138" i="7"/>
  <c r="N147" i="7"/>
  <c r="G150" i="7"/>
  <c r="N154" i="7"/>
  <c r="N163" i="7"/>
  <c r="G166" i="7"/>
  <c r="N170" i="7"/>
  <c r="N179" i="7"/>
  <c r="G182" i="7"/>
  <c r="N195" i="7"/>
  <c r="G198" i="7"/>
  <c r="N218" i="7"/>
  <c r="N234" i="7"/>
  <c r="N259" i="7"/>
  <c r="N268" i="7"/>
  <c r="N270" i="7"/>
  <c r="G18" i="7"/>
  <c r="G20" i="7"/>
  <c r="N22" i="7"/>
  <c r="N27" i="7"/>
  <c r="N32" i="7"/>
  <c r="G34" i="7"/>
  <c r="G36" i="7"/>
  <c r="N38" i="7"/>
  <c r="N43" i="7"/>
  <c r="N48" i="7"/>
  <c r="G50" i="7"/>
  <c r="G52" i="7"/>
  <c r="N54" i="7"/>
  <c r="N59" i="7"/>
  <c r="N64" i="7"/>
  <c r="G67" i="7"/>
  <c r="N69" i="7"/>
  <c r="N79" i="7"/>
  <c r="G81" i="7"/>
  <c r="G83" i="7"/>
  <c r="N85" i="7"/>
  <c r="G97" i="7"/>
  <c r="G99" i="7"/>
  <c r="N101" i="7"/>
  <c r="G113" i="7"/>
  <c r="G115" i="7"/>
  <c r="N117" i="7"/>
  <c r="G129" i="7"/>
  <c r="G131" i="7"/>
  <c r="N133" i="7"/>
  <c r="G145" i="7"/>
  <c r="G147" i="7"/>
  <c r="N149" i="7"/>
  <c r="G161" i="7"/>
  <c r="G163" i="7"/>
  <c r="N165" i="7"/>
  <c r="G177" i="7"/>
  <c r="G179" i="7"/>
  <c r="N181" i="7"/>
  <c r="N190" i="7"/>
  <c r="G193" i="7"/>
  <c r="G195" i="7"/>
  <c r="N197" i="7"/>
  <c r="N206" i="7"/>
  <c r="N207" i="7"/>
  <c r="G209" i="7"/>
  <c r="G211" i="7"/>
  <c r="N213" i="7"/>
  <c r="G218" i="7"/>
  <c r="N223" i="7"/>
  <c r="G225" i="7"/>
  <c r="G227" i="7"/>
  <c r="N229" i="7"/>
  <c r="G234" i="7"/>
  <c r="N238" i="7"/>
  <c r="N239" i="7"/>
  <c r="G241" i="7"/>
  <c r="G243" i="7"/>
  <c r="N245" i="7"/>
  <c r="G250" i="7"/>
  <c r="N254" i="7"/>
  <c r="G257" i="7"/>
  <c r="G259" i="7"/>
  <c r="N261" i="7"/>
  <c r="G266" i="7"/>
  <c r="N272" i="7"/>
  <c r="N274" i="7"/>
  <c r="F53" i="3" l="1"/>
  <c r="F55" i="3"/>
  <c r="F54" i="3"/>
  <c r="F57" i="3"/>
  <c r="AG341" i="7"/>
  <c r="G57" i="3" s="1"/>
  <c r="AF341" i="7"/>
  <c r="G56" i="3" s="1"/>
  <c r="AE341" i="7"/>
  <c r="G55" i="3" s="1"/>
  <c r="AD341" i="7"/>
  <c r="G54" i="3" s="1"/>
  <c r="AB341" i="7"/>
  <c r="G53" i="3"/>
  <c r="E57" i="7"/>
  <c r="L57" i="7"/>
  <c r="N4" i="7"/>
  <c r="L341" i="7" l="1"/>
  <c r="N57" i="7"/>
  <c r="N341" i="7"/>
  <c r="E341" i="7"/>
  <c r="F56" i="3" s="1"/>
  <c r="G58" i="3" s="1"/>
  <c r="G57" i="7"/>
  <c r="G4" i="7"/>
  <c r="G341" i="7" l="1"/>
  <c r="F58" i="3" s="1"/>
  <c r="E2" i="6" l="1"/>
  <c r="F2" i="6"/>
  <c r="G2" i="6"/>
  <c r="D2" i="6" l="1"/>
  <c r="C2" i="6" l="1"/>
</calcChain>
</file>

<file path=xl/sharedStrings.xml><?xml version="1.0" encoding="utf-8"?>
<sst xmlns="http://schemas.openxmlformats.org/spreadsheetml/2006/main" count="529" uniqueCount="514">
  <si>
    <t>Release Notes &amp; Instructions</t>
  </si>
  <si>
    <t>·   Prioritized Approach Milestones</t>
  </si>
  <si>
    <t>·   Prioritized Approach Summary</t>
  </si>
  <si>
    <t xml:space="preserve"> </t>
  </si>
  <si>
    <t>Company Name</t>
  </si>
  <si>
    <t>DBA (Doing Business As)</t>
  </si>
  <si>
    <t>Company Contact Name</t>
  </si>
  <si>
    <t>Company Contact Title</t>
  </si>
  <si>
    <t>Contact Phone Number      </t>
  </si>
  <si>
    <t>Contact Email Address    </t>
  </si>
  <si>
    <t>Part 2a:  Merchant Business Channels (Select all that apply)</t>
  </si>
  <si>
    <t>Part 2b:  Service Provider Business (Select all that apply)</t>
  </si>
  <si>
    <t xml:space="preserve">          Mail order/telephone order (MOTO)</t>
  </si>
  <si>
    <t>Hosting Provider:</t>
  </si>
  <si>
    <t>Payment Processing:</t>
  </si>
  <si>
    <t xml:space="preserve">          E-Commerce</t>
  </si>
  <si>
    <t xml:space="preserve">          Applications / software</t>
  </si>
  <si>
    <t xml:space="preserve">          Systems security services</t>
  </si>
  <si>
    <t xml:space="preserve">          POI / card present</t>
  </si>
  <si>
    <t xml:space="preserve">          Card-present</t>
  </si>
  <si>
    <t xml:space="preserve">          Hardware</t>
  </si>
  <si>
    <t xml:space="preserve">           IT support</t>
  </si>
  <si>
    <t xml:space="preserve">          Internet / e-commerce</t>
  </si>
  <si>
    <t xml:space="preserve">         Other processing (specify):</t>
  </si>
  <si>
    <t xml:space="preserve">          Infrastructure / Network</t>
  </si>
  <si>
    <t xml:space="preserve">          Physical security</t>
  </si>
  <si>
    <t xml:space="preserve">           MOTO / Call Center</t>
  </si>
  <si>
    <t xml:space="preserve">          Physical space (co-location)</t>
  </si>
  <si>
    <t xml:space="preserve">          Terminal Management System</t>
  </si>
  <si>
    <t xml:space="preserve">           ATM</t>
  </si>
  <si>
    <t>Part 3:  Relationships</t>
  </si>
  <si>
    <t xml:space="preserve">          Storage</t>
  </si>
  <si>
    <t xml:space="preserve">Does your organization have a relationship with one or more third-party agents? </t>
  </si>
  <si>
    <t xml:space="preserve">          Web-hosting services</t>
  </si>
  <si>
    <t xml:space="preserve">          Fraud and Chargeback</t>
  </si>
  <si>
    <t xml:space="preserve">          Payment Gateway/Switch</t>
  </si>
  <si>
    <t>(Ex: gateways, web-hosting companies, airline booking agents, loyalty program agents, etc)?</t>
  </si>
  <si>
    <t xml:space="preserve">          Issuer Processing </t>
  </si>
  <si>
    <t xml:space="preserve">           Prepaid Services</t>
  </si>
  <si>
    <t xml:space="preserve">          3-D Secure Hosting Provider</t>
  </si>
  <si>
    <t xml:space="preserve">          Loyalty Programs </t>
  </si>
  <si>
    <t xml:space="preserve">          Records Management</t>
  </si>
  <si>
    <t xml:space="preserve">          Multi-Tenant Service Provider</t>
  </si>
  <si>
    <t xml:space="preserve">          Merchant Services </t>
  </si>
  <si>
    <t xml:space="preserve">          Tax/Government Payments</t>
  </si>
  <si>
    <t>Does your organization have a relationship with more than one acquirer?</t>
  </si>
  <si>
    <t xml:space="preserve">          Account Management </t>
  </si>
  <si>
    <t>Part 4:  Transaction Processing</t>
  </si>
  <si>
    <t>Payment Application in use</t>
  </si>
  <si>
    <t>Payment Application Version</t>
  </si>
  <si>
    <t>Milestone</t>
  </si>
  <si>
    <t>Goals</t>
  </si>
  <si>
    <t xml:space="preserve"> Percent Complete</t>
  </si>
  <si>
    <t>Estimated Date for Completion of Milestone</t>
  </si>
  <si>
    <r>
      <t xml:space="preserve">Do not store sensitive authentication data and limit cardholder data retention. </t>
    </r>
    <r>
      <rPr>
        <sz val="9"/>
        <color theme="1"/>
        <rFont val="Helvetica Neue"/>
        <family val="2"/>
      </rPr>
      <t>This milestone targets a key area of risk for entities that have been compromised. Remember – if sensitive authentication data and other account data are not stored, the effects of a compromise will be greatly reduced. If you don’t need it, don’t store it.</t>
    </r>
  </si>
  <si>
    <t xml:space="preserve">Overall </t>
  </si>
  <si>
    <t>Part 5:  Target Date for Achieving Full PCI DSS Compliance</t>
  </si>
  <si>
    <t>Date (YYYY-MM-DD)</t>
  </si>
  <si>
    <t>Name of Executive Officer</t>
  </si>
  <si>
    <t>Signature of Executive Officer</t>
  </si>
  <si>
    <t>Signature of QSA</t>
  </si>
  <si>
    <t>PCI DSS Requirements v4.0</t>
  </si>
  <si>
    <t>If status is "N/A", please explain why requirement is Not Applicable</t>
  </si>
  <si>
    <t>If  status is "No", please complete the following</t>
  </si>
  <si>
    <t>Stage of Implementation</t>
  </si>
  <si>
    <t>Comments</t>
  </si>
  <si>
    <t>1.1 Processes and mechanisms for installing and maintaining network security controls are defined and understood.</t>
  </si>
  <si>
    <r>
      <rPr>
        <b/>
        <sz val="10"/>
        <color theme="1"/>
        <rFont val="Arial"/>
        <family val="2"/>
      </rPr>
      <t>1.1.1</t>
    </r>
    <r>
      <rPr>
        <sz val="10"/>
        <color theme="1"/>
        <rFont val="Arial"/>
        <family val="2"/>
      </rPr>
      <t xml:space="preserve"> All security policies and operational procedures that are identified in Requirement 1 are: 
•	 Documented.
•	 Kept up to date.
•	 In use.
•	 Known to all affected parties.
</t>
    </r>
  </si>
  <si>
    <r>
      <rPr>
        <b/>
        <sz val="10"/>
        <color theme="1"/>
        <rFont val="Arial"/>
        <family val="2"/>
      </rPr>
      <t xml:space="preserve">1.1.2 </t>
    </r>
    <r>
      <rPr>
        <sz val="10"/>
        <color theme="1"/>
        <rFont val="Arial"/>
        <family val="2"/>
      </rPr>
      <t xml:space="preserve">Roles and responsibilities for performing activities in Requirement 1 are documented, assigned, and understood. </t>
    </r>
  </si>
  <si>
    <t>1.2 Network security controls (NSCs) are configured and maintained.</t>
  </si>
  <si>
    <r>
      <rPr>
        <b/>
        <sz val="10"/>
        <color theme="1"/>
        <rFont val="Arial"/>
        <family val="2"/>
      </rPr>
      <t xml:space="preserve">1.2.1 </t>
    </r>
    <r>
      <rPr>
        <sz val="10"/>
        <color theme="1"/>
        <rFont val="Arial"/>
        <family val="2"/>
      </rPr>
      <t>Configuration standards for NSC rulesets are:
•	 Defined.
•	 Implemented.
•	 Maintained.</t>
    </r>
  </si>
  <si>
    <r>
      <rPr>
        <b/>
        <sz val="10"/>
        <color theme="1"/>
        <rFont val="Arial"/>
        <family val="2"/>
      </rPr>
      <t xml:space="preserve">1.2.2 </t>
    </r>
    <r>
      <rPr>
        <sz val="10"/>
        <color theme="1"/>
        <rFont val="Arial"/>
        <family val="2"/>
      </rPr>
      <t xml:space="preserve">All changes to network connections and to configurations of NSCs are approved and managed in accordance with the change control process defined at Requirement 6.5.1.
</t>
    </r>
    <r>
      <rPr>
        <b/>
        <sz val="10"/>
        <color theme="1"/>
        <rFont val="Arial"/>
        <family val="2"/>
      </rPr>
      <t xml:space="preserve">Applicability Notes
</t>
    </r>
    <r>
      <rPr>
        <sz val="10"/>
        <color theme="1"/>
        <rFont val="Arial"/>
        <family val="2"/>
      </rPr>
      <t xml:space="preserve">Changes to network connections include the addition, removal, or modification of a connection. 
Changes to NSC configurations include those related to the component itself as well as those affecting how it performs its security function.
</t>
    </r>
  </si>
  <si>
    <r>
      <rPr>
        <b/>
        <sz val="10"/>
        <color theme="1"/>
        <rFont val="Arial"/>
        <family val="2"/>
      </rPr>
      <t xml:space="preserve">1.2.3 </t>
    </r>
    <r>
      <rPr>
        <sz val="10"/>
        <color theme="1"/>
        <rFont val="Arial"/>
        <family val="2"/>
      </rPr>
      <t xml:space="preserve">An accurate network diagram(s) is maintained that shows all connections between the CDE and other networks, including any wireless networks.
</t>
    </r>
    <r>
      <rPr>
        <b/>
        <sz val="10"/>
        <color theme="1"/>
        <rFont val="Arial"/>
        <family val="2"/>
      </rPr>
      <t xml:space="preserve">Applicability Notes
</t>
    </r>
    <r>
      <rPr>
        <sz val="10"/>
        <color theme="1"/>
        <rFont val="Arial"/>
        <family val="2"/>
      </rPr>
      <t>A current network diagram(s) or other technical or topological solution that identifies network connections and devices can be used to meet this requirement.</t>
    </r>
  </si>
  <si>
    <r>
      <rPr>
        <b/>
        <sz val="10"/>
        <color theme="1"/>
        <rFont val="Arial"/>
        <family val="2"/>
      </rPr>
      <t xml:space="preserve">1.2.4 </t>
    </r>
    <r>
      <rPr>
        <sz val="10"/>
        <color theme="1"/>
        <rFont val="Arial"/>
        <family val="2"/>
      </rPr>
      <t xml:space="preserve">An accurate data-flow diagram(s) is maintained that meets the following:  
•	 Shows all account data flows across systems and networks.
•	 Updated as needed upon changes to the environment.
</t>
    </r>
    <r>
      <rPr>
        <b/>
        <sz val="10"/>
        <color theme="1"/>
        <rFont val="Arial"/>
        <family val="2"/>
      </rPr>
      <t>Applicability Notes</t>
    </r>
    <r>
      <rPr>
        <sz val="10"/>
        <color theme="1"/>
        <rFont val="Arial"/>
        <family val="2"/>
      </rPr>
      <t xml:space="preserve">
A data-flow diagram(s) or other technical or topological solution that identifies flows of account data across systems and networks can be used to meet this requirement.</t>
    </r>
  </si>
  <si>
    <r>
      <rPr>
        <b/>
        <sz val="10"/>
        <color theme="1"/>
        <rFont val="Arial"/>
        <family val="2"/>
      </rPr>
      <t xml:space="preserve">1.2.5 </t>
    </r>
    <r>
      <rPr>
        <sz val="10"/>
        <color theme="1"/>
        <rFont val="Arial"/>
        <family val="2"/>
      </rPr>
      <t>All services, protocols and ports allowed  are identified, approved, and have a defined business need.</t>
    </r>
  </si>
  <si>
    <r>
      <rPr>
        <b/>
        <sz val="10"/>
        <color theme="1"/>
        <rFont val="Arial"/>
        <family val="2"/>
      </rPr>
      <t xml:space="preserve">1.2.6 </t>
    </r>
    <r>
      <rPr>
        <sz val="10"/>
        <color theme="1"/>
        <rFont val="Arial"/>
        <family val="2"/>
      </rPr>
      <t xml:space="preserve">Security features are defined and implemented for all services, protocols, and ports that are in use and considered to be insecure, such that the risk is mitigated. </t>
    </r>
  </si>
  <si>
    <r>
      <rPr>
        <b/>
        <sz val="10"/>
        <color theme="1"/>
        <rFont val="Arial"/>
        <family val="2"/>
      </rPr>
      <t xml:space="preserve">1.2.7 </t>
    </r>
    <r>
      <rPr>
        <sz val="10"/>
        <color theme="1"/>
        <rFont val="Arial"/>
        <family val="2"/>
      </rPr>
      <t xml:space="preserve">Configurations of NSCs are reviewed at least once every six months to confirm they are relevant and effective. </t>
    </r>
  </si>
  <si>
    <r>
      <rPr>
        <b/>
        <sz val="10"/>
        <color theme="1"/>
        <rFont val="Arial"/>
        <family val="2"/>
      </rPr>
      <t xml:space="preserve">1.2.8 </t>
    </r>
    <r>
      <rPr>
        <sz val="10"/>
        <color theme="1"/>
        <rFont val="Arial"/>
        <family val="2"/>
      </rPr>
      <t xml:space="preserve">Configuration files for NSCs are: 
•	 Secured from unauthorized access. 
•	 Kept consistent with active network configurations. 
</t>
    </r>
    <r>
      <rPr>
        <b/>
        <sz val="10"/>
        <color theme="1"/>
        <rFont val="Arial"/>
        <family val="2"/>
      </rPr>
      <t>Applicability Notes</t>
    </r>
    <r>
      <rPr>
        <sz val="10"/>
        <color theme="1"/>
        <rFont val="Arial"/>
        <family val="2"/>
      </rPr>
      <t xml:space="preserve">
Any file or setting used to configure or synchronize NSCs is considered to be a “configuration file.” This includes files, automated and system-based controls, scripts, settings, infrastructure as code, or other parameters that are backed up, archived, or stored remotely.</t>
    </r>
  </si>
  <si>
    <t>1.3 Network access to and from the cardholder data environment is restricted.</t>
  </si>
  <si>
    <r>
      <rPr>
        <b/>
        <sz val="10"/>
        <color theme="1"/>
        <rFont val="Arial"/>
        <family val="2"/>
      </rPr>
      <t xml:space="preserve">1.3.1 </t>
    </r>
    <r>
      <rPr>
        <sz val="10"/>
        <color theme="1"/>
        <rFont val="Arial"/>
        <family val="2"/>
      </rPr>
      <t>Inbound traffic to the CDE is restricted as follows: 
•	 To only traffic that is necessary, 
•	 All other traffic is specifically denied.</t>
    </r>
  </si>
  <si>
    <r>
      <rPr>
        <b/>
        <sz val="10"/>
        <color theme="1"/>
        <rFont val="Arial"/>
        <family val="2"/>
      </rPr>
      <t xml:space="preserve">1.3.2 </t>
    </r>
    <r>
      <rPr>
        <sz val="10"/>
        <color theme="1"/>
        <rFont val="Arial"/>
        <family val="2"/>
      </rPr>
      <t>Outbound traffic from the CDE is restricted as follows: 
•	 To only traffic that is necessary.
•	 All other traffic is specifically denied.</t>
    </r>
  </si>
  <si>
    <r>
      <rPr>
        <b/>
        <sz val="10"/>
        <color theme="1"/>
        <rFont val="Arial"/>
        <family val="2"/>
      </rPr>
      <t xml:space="preserve">1.3.3 </t>
    </r>
    <r>
      <rPr>
        <sz val="10"/>
        <color theme="1"/>
        <rFont val="Arial"/>
        <family val="2"/>
      </rPr>
      <t>NSCs are installed between all wireless networks and the CDE, regardless of whether the wireless network is a CDE, such that: 
•	 All wireless traffic from wireless networks into the CDE is denied by default.
•	 Only wireless traffic with an authorized business purpose is allowed into the CDE.</t>
    </r>
  </si>
  <si>
    <t>1.4 Network connections between trusted and untrusted networks are controlled.</t>
  </si>
  <si>
    <r>
      <rPr>
        <b/>
        <sz val="10"/>
        <color theme="1"/>
        <rFont val="Arial"/>
        <family val="2"/>
      </rPr>
      <t xml:space="preserve">1.4.1 </t>
    </r>
    <r>
      <rPr>
        <sz val="10"/>
        <color theme="1"/>
        <rFont val="Arial"/>
        <family val="2"/>
      </rPr>
      <t>NSCs are implemented between trusted and untrusted networks.</t>
    </r>
  </si>
  <si>
    <r>
      <rPr>
        <b/>
        <sz val="10"/>
        <color theme="1"/>
        <rFont val="Arial"/>
        <family val="2"/>
      </rPr>
      <t xml:space="preserve">1.4.2 </t>
    </r>
    <r>
      <rPr>
        <sz val="10"/>
        <color theme="1"/>
        <rFont val="Arial"/>
        <family val="2"/>
      </rPr>
      <t xml:space="preserve">Inbound traffic from untrusted networks to trusted networks is restricted to: 
•	 Communications with system components that are authorized to provide publicly accessible services, protocols, and ports.
•	 Stateful responses to communications initiated by system components in a trusted network.
•	 All other traffic is denied.
</t>
    </r>
    <r>
      <rPr>
        <b/>
        <sz val="10"/>
        <color theme="1"/>
        <rFont val="Arial"/>
        <family val="2"/>
      </rPr>
      <t>Applicability Notes</t>
    </r>
    <r>
      <rPr>
        <sz val="10"/>
        <color theme="1"/>
        <rFont val="Arial"/>
        <family val="2"/>
      </rPr>
      <t xml:space="preserve">
The intent of this requirement is to address communication sessions between trusted and untrusted networks, rather than the specifics of protocols.
This requirement does not limit the use of UDP or other connectionless network protocols if state is maintained by the NSC.</t>
    </r>
  </si>
  <si>
    <r>
      <rPr>
        <b/>
        <sz val="10"/>
        <color theme="1"/>
        <rFont val="Arial"/>
        <family val="2"/>
      </rPr>
      <t xml:space="preserve">1.4.3 </t>
    </r>
    <r>
      <rPr>
        <sz val="10"/>
        <color theme="1"/>
        <rFont val="Arial"/>
        <family val="2"/>
      </rPr>
      <t>Anti-spoofing measures are implemented to detect and block forged source IP addresses from entering the trusted network.</t>
    </r>
  </si>
  <si>
    <r>
      <rPr>
        <b/>
        <sz val="10"/>
        <color theme="1"/>
        <rFont val="Arial"/>
        <family val="2"/>
      </rPr>
      <t xml:space="preserve">1.4.4 </t>
    </r>
    <r>
      <rPr>
        <sz val="10"/>
        <color theme="1"/>
        <rFont val="Arial"/>
        <family val="2"/>
      </rPr>
      <t xml:space="preserve">System components that store cardholder data are not directly accessible from untrusted networks.
</t>
    </r>
    <r>
      <rPr>
        <b/>
        <sz val="10"/>
        <color theme="1"/>
        <rFont val="Arial"/>
        <family val="2"/>
      </rPr>
      <t>Applicability Notes</t>
    </r>
    <r>
      <rPr>
        <sz val="10"/>
        <color theme="1"/>
        <rFont val="Arial"/>
        <family val="2"/>
      </rPr>
      <t xml:space="preserve">
This requirement is not intended to apply to storage of account data in volatile memory but does apply where memory is being treated as persistent storage (for example, RAM disk). Account data can only be stored in volatile memory during the time necessary to support the associated business process (for example, until completion of the related payment card transaction).</t>
    </r>
  </si>
  <si>
    <r>
      <rPr>
        <b/>
        <sz val="10"/>
        <color theme="1"/>
        <rFont val="Arial"/>
        <family val="2"/>
      </rPr>
      <t xml:space="preserve">1.4.5 </t>
    </r>
    <r>
      <rPr>
        <sz val="10"/>
        <color theme="1"/>
        <rFont val="Arial"/>
        <family val="2"/>
      </rPr>
      <t>The disclosure of internal IP addresses and routing information is limited to only authorized parties.</t>
    </r>
  </si>
  <si>
    <t>1.5 Risks to the CDE from computing devices that are able to connect to both untrusted networks and the CDE are mitigated.</t>
  </si>
  <si>
    <r>
      <rPr>
        <b/>
        <sz val="10"/>
        <color theme="1"/>
        <rFont val="Arial"/>
        <family val="2"/>
      </rPr>
      <t xml:space="preserve">1.5.1 </t>
    </r>
    <r>
      <rPr>
        <sz val="10"/>
        <color theme="1"/>
        <rFont val="Arial"/>
        <family val="2"/>
      </rPr>
      <t xml:space="preserve">Security controls are implemented on any computing devices, including company- and employee-owned devices, that connect to both untrusted networks (including the Internet) and the CDE as follows. 
•	 Specific configuration settings are defined to prevent threats being introduced into the entity’s network. 
•	 Security controls are actively running.
•	 Security controls are not alterable by users of the computing devices unless specifically documented and authorized by management on a case-by-case basis for a limited period.
</t>
    </r>
    <r>
      <rPr>
        <b/>
        <sz val="10"/>
        <color theme="1"/>
        <rFont val="Arial"/>
        <family val="2"/>
      </rPr>
      <t>Applicability Notes</t>
    </r>
    <r>
      <rPr>
        <sz val="10"/>
        <color theme="1"/>
        <rFont val="Arial"/>
        <family val="2"/>
      </rPr>
      <t xml:space="preserve">
These security controls may be temporarily disabled only if there is legitimate technical need, as authorized by management on a case-by-case basis. If these security controls need to be disabled for a specific purpose, it must be formally authorized. Additional security measures may also need to be implemented for the period during which these security controls are not active.
This requirement applies to employee-owned and company-owned computing devices. Systems that cannot be managed by corporate policy introduce weaknesses and provide opportunities that malicious individuals may exploit. </t>
    </r>
  </si>
  <si>
    <t>Requirement 2: Apply Secure Configurations to All System Components</t>
  </si>
  <si>
    <t>2.1 Processes and mechanisms for applying secure configurations to all system components are defined and understood.</t>
  </si>
  <si>
    <r>
      <rPr>
        <b/>
        <sz val="10"/>
        <color theme="1"/>
        <rFont val="Arial"/>
        <family val="2"/>
      </rPr>
      <t xml:space="preserve">2.1.1 </t>
    </r>
    <r>
      <rPr>
        <sz val="10"/>
        <color theme="1"/>
        <rFont val="Arial"/>
        <family val="2"/>
      </rPr>
      <t xml:space="preserve">All security policies and operational procedures that are identified in Requirement 2 are: 
•	 Documented.
•	 Kept up to date.
•	 In use.
•	 Known to all affected parties. </t>
    </r>
  </si>
  <si>
    <r>
      <rPr>
        <b/>
        <sz val="10"/>
        <color theme="1"/>
        <rFont val="Arial"/>
        <family val="2"/>
      </rPr>
      <t>2.1.2</t>
    </r>
    <r>
      <rPr>
        <sz val="10"/>
        <color theme="1"/>
        <rFont val="Arial"/>
        <family val="2"/>
      </rPr>
      <t xml:space="preserve"> Roles and responsibilities for performing activities in Requirement 2 are documented, assigned, and understood. 
</t>
    </r>
    <r>
      <rPr>
        <i/>
        <sz val="10"/>
        <color rgb="FFC00000"/>
        <rFont val="Arial"/>
        <family val="2"/>
      </rPr>
      <t>New requirement - effective immediately</t>
    </r>
    <r>
      <rPr>
        <i/>
        <sz val="10"/>
        <color rgb="FFFF0000"/>
        <rFont val="Arial"/>
        <family val="2"/>
      </rPr>
      <t xml:space="preserve">
</t>
    </r>
  </si>
  <si>
    <t>2.2 System components are configured and managed securely.</t>
  </si>
  <si>
    <r>
      <rPr>
        <b/>
        <sz val="10"/>
        <color theme="1"/>
        <rFont val="Arial"/>
        <family val="2"/>
      </rPr>
      <t xml:space="preserve">2.2.1 </t>
    </r>
    <r>
      <rPr>
        <sz val="10"/>
        <color theme="1"/>
        <rFont val="Arial"/>
        <family val="2"/>
      </rPr>
      <t>Configuration standards are developed, implemented, and maintained to:
•	 Cover all system components.
•	 Address all known security vulnerabilities. 
•	 Be consistent with industry-accepted system hardening standards or vendor hardening recommendations. 
•	 Be updated as new vulnerability issues are identified, as defined in Requirement 6.3.1.
•	 Be applied when new systems are configured and verified as in place before or immediately after a system component is connected to a production environment.</t>
    </r>
  </si>
  <si>
    <r>
      <rPr>
        <b/>
        <sz val="10"/>
        <color theme="1"/>
        <rFont val="Arial"/>
        <family val="2"/>
      </rPr>
      <t xml:space="preserve">2.2.2 </t>
    </r>
    <r>
      <rPr>
        <sz val="10"/>
        <color theme="1"/>
        <rFont val="Arial"/>
        <family val="2"/>
      </rPr>
      <t xml:space="preserve">Vendor default accounts are managed as follows:
•	 If the vendor default account(s) will be used, the default password is changed per Requirement 8.3.6.
•	 If the vendor default account(s) will not be used, the account is removed or disabled.
</t>
    </r>
    <r>
      <rPr>
        <b/>
        <sz val="10"/>
        <color theme="1"/>
        <rFont val="Arial"/>
        <family val="2"/>
      </rPr>
      <t>Applicability Notes</t>
    </r>
    <r>
      <rPr>
        <sz val="10"/>
        <color theme="1"/>
        <rFont val="Arial"/>
        <family val="2"/>
      </rPr>
      <t xml:space="preserve">
This applies to ALL vendor default accounts and passwords, including, but not limited to, those used by operating systems, software that provides security services, application and system accounts, point-of-sale (POS) terminals, payment applications, and Simple Network Management Protocol (SNMP) defaults.
This requirement also applies where a system component is not installed within an entity’s environment, for example, software and applications that are part of the CDE and are accessed via a cloud subscription service.</t>
    </r>
  </si>
  <si>
    <r>
      <rPr>
        <b/>
        <sz val="10"/>
        <color theme="1"/>
        <rFont val="Arial"/>
        <family val="2"/>
      </rPr>
      <t xml:space="preserve">2.2.3 </t>
    </r>
    <r>
      <rPr>
        <sz val="10"/>
        <color theme="1"/>
        <rFont val="Arial"/>
        <family val="2"/>
      </rPr>
      <t xml:space="preserve">Primary functions requiring different security levels are managed as follows: 
•	 Only one primary function exists on a system component,
</t>
    </r>
    <r>
      <rPr>
        <b/>
        <sz val="10"/>
        <color theme="1"/>
        <rFont val="Arial"/>
        <family val="2"/>
      </rPr>
      <t>OR</t>
    </r>
    <r>
      <rPr>
        <sz val="10"/>
        <color theme="1"/>
        <rFont val="Arial"/>
        <family val="2"/>
      </rPr>
      <t xml:space="preserve">
•	 Primary functions with differing security levels that exist on the same system component are isolated from each other,
</t>
    </r>
    <r>
      <rPr>
        <b/>
        <sz val="10"/>
        <color theme="1"/>
        <rFont val="Arial"/>
        <family val="2"/>
      </rPr>
      <t>OR</t>
    </r>
    <r>
      <rPr>
        <sz val="10"/>
        <color theme="1"/>
        <rFont val="Arial"/>
        <family val="2"/>
      </rPr>
      <t xml:space="preserve">
•	 Primary functions with differing security levels on the same system component are all secured to the level required by the function with the highest security need.</t>
    </r>
  </si>
  <si>
    <r>
      <rPr>
        <b/>
        <sz val="10"/>
        <color theme="1"/>
        <rFont val="Arial"/>
        <family val="2"/>
      </rPr>
      <t xml:space="preserve">2.2.4 </t>
    </r>
    <r>
      <rPr>
        <sz val="10"/>
        <color theme="1"/>
        <rFont val="Arial"/>
        <family val="2"/>
      </rPr>
      <t xml:space="preserve">Only necessary services, protocols, daemons, and functions are enabled, and all unnecessary functionality is removed or disabled. </t>
    </r>
  </si>
  <si>
    <r>
      <rPr>
        <b/>
        <sz val="10"/>
        <color theme="1"/>
        <rFont val="Arial"/>
        <family val="2"/>
      </rPr>
      <t xml:space="preserve">2.2.5 </t>
    </r>
    <r>
      <rPr>
        <sz val="10"/>
        <color theme="1"/>
        <rFont val="Arial"/>
        <family val="2"/>
      </rPr>
      <t>If any insecure services, protocols, or daemons are present: 
•	 Business justification is documented.
•	 Additional security features are documented and implemented that reduce the risk of using insecure services, protocols, or daemons.</t>
    </r>
  </si>
  <si>
    <r>
      <rPr>
        <b/>
        <sz val="10"/>
        <color theme="1"/>
        <rFont val="Arial"/>
        <family val="2"/>
      </rPr>
      <t xml:space="preserve">2.2.6 </t>
    </r>
    <r>
      <rPr>
        <sz val="10"/>
        <color theme="1"/>
        <rFont val="Arial"/>
        <family val="2"/>
      </rPr>
      <t>System security parameters are configured to prevent misuse.</t>
    </r>
  </si>
  <si>
    <r>
      <rPr>
        <b/>
        <sz val="10"/>
        <color theme="1"/>
        <rFont val="Arial"/>
        <family val="2"/>
      </rPr>
      <t xml:space="preserve">2.2.7 </t>
    </r>
    <r>
      <rPr>
        <sz val="10"/>
        <color theme="1"/>
        <rFont val="Arial"/>
        <family val="2"/>
      </rPr>
      <t xml:space="preserve">All non-console administrative access is encrypted using strong cryptography.
</t>
    </r>
    <r>
      <rPr>
        <b/>
        <sz val="10"/>
        <color theme="1"/>
        <rFont val="Arial"/>
        <family val="2"/>
      </rPr>
      <t>Applicability Notes</t>
    </r>
    <r>
      <rPr>
        <sz val="10"/>
        <color theme="1"/>
        <rFont val="Arial"/>
        <family val="2"/>
      </rPr>
      <t xml:space="preserve">
This includes administrative access via browser-based interfaces and application programming interfaces (APIs).</t>
    </r>
  </si>
  <si>
    <t>2.3 Wireless environments are configured and managed securely.</t>
  </si>
  <si>
    <r>
      <rPr>
        <b/>
        <sz val="10"/>
        <color theme="1"/>
        <rFont val="Arial"/>
        <family val="2"/>
      </rPr>
      <t xml:space="preserve">2.3.1 </t>
    </r>
    <r>
      <rPr>
        <sz val="10"/>
        <color theme="1"/>
        <rFont val="Arial"/>
        <family val="2"/>
      </rPr>
      <t xml:space="preserve">For wireless environments connected to the CDE or transmitting account data, all wireless vendor defaults are changed at installation or are confirmed to be secure, including but not limited to:
•	 Default wireless encryption keys.
•	 Passwords on wireless access points.
•	 SNMP defaults,
•	 Any other security-related wireless vendor defaults.
</t>
    </r>
    <r>
      <rPr>
        <b/>
        <sz val="10"/>
        <color theme="1"/>
        <rFont val="Arial"/>
        <family val="2"/>
      </rPr>
      <t>Applicability Notes</t>
    </r>
    <r>
      <rPr>
        <sz val="10"/>
        <color theme="1"/>
        <rFont val="Arial"/>
        <family val="2"/>
      </rPr>
      <t xml:space="preserve">
This includes, but is not limited to, default wireless encryption keys, passwords on wireless access points, SNMP defaults, and any other security-related wireless vendor defaults.</t>
    </r>
  </si>
  <si>
    <r>
      <rPr>
        <b/>
        <sz val="10"/>
        <color theme="1"/>
        <rFont val="Arial"/>
        <family val="2"/>
      </rPr>
      <t xml:space="preserve">2.3.2 </t>
    </r>
    <r>
      <rPr>
        <sz val="10"/>
        <color theme="1"/>
        <rFont val="Arial"/>
        <family val="2"/>
      </rPr>
      <t>For wireless environments connected to the CDE or transmitting account data, wireless encryption keys are changed as follows: 
•	 Whenever personnel with knowledge of the key leave the company or the role for which the knowledge was necessary.
•	 Whenever a key is suspected of or known to be compromised.</t>
    </r>
  </si>
  <si>
    <t>Requirement 3: Protect Stored Account Data</t>
  </si>
  <si>
    <t>3.1 Processes and mechanisms for performing activities in Requirement 3 are defined and understood.</t>
  </si>
  <si>
    <r>
      <rPr>
        <b/>
        <sz val="10"/>
        <color theme="1"/>
        <rFont val="Arial"/>
        <family val="2"/>
      </rPr>
      <t xml:space="preserve">3.1.1 </t>
    </r>
    <r>
      <rPr>
        <sz val="10"/>
        <color theme="1"/>
        <rFont val="Arial"/>
        <family val="2"/>
      </rPr>
      <t>All security policies and operational procedures that are identified in Requirement 3 are: 
•	Documented. 
•	Kept up to date. 
•	In use.
•	Known to all affected parties.</t>
    </r>
  </si>
  <si>
    <r>
      <rPr>
        <b/>
        <sz val="10"/>
        <color theme="1"/>
        <rFont val="Arial"/>
        <family val="2"/>
      </rPr>
      <t xml:space="preserve">3.1.2 </t>
    </r>
    <r>
      <rPr>
        <sz val="10"/>
        <color theme="1"/>
        <rFont val="Arial"/>
        <family val="2"/>
      </rPr>
      <t xml:space="preserve">Roles and responsibilities for performing activities in Requirement 3 are documented, assigned, and understood.
</t>
    </r>
    <r>
      <rPr>
        <i/>
        <sz val="10"/>
        <color rgb="FFC00000"/>
        <rFont val="Arial"/>
        <family val="2"/>
      </rPr>
      <t>New requirement - effective immediately</t>
    </r>
  </si>
  <si>
    <t>3.2 Storage of account data is kept to a minimum.</t>
  </si>
  <si>
    <r>
      <rPr>
        <b/>
        <sz val="10"/>
        <color theme="1"/>
        <rFont val="Arial"/>
        <family val="2"/>
      </rPr>
      <t xml:space="preserve">3.2.1 </t>
    </r>
    <r>
      <rPr>
        <sz val="10"/>
        <color theme="1"/>
        <rFont val="Arial"/>
        <family val="2"/>
      </rPr>
      <t>Account data storage is kept to a minimum through implementation of data retention and disposal policies, procedures, and processes that include at least the following:
•	 Coverage for all locations of stored account data.
•	 Coverage for any sensitive authentication data (SAD) stored prior to completion of authorization.</t>
    </r>
    <r>
      <rPr>
        <i/>
        <sz val="10"/>
        <color theme="1"/>
        <rFont val="Arial"/>
        <family val="2"/>
      </rPr>
      <t xml:space="preserve"> </t>
    </r>
    <r>
      <rPr>
        <i/>
        <sz val="10"/>
        <color rgb="FFC00000"/>
        <rFont val="Arial"/>
        <family val="2"/>
      </rPr>
      <t>This bullet is a best practice until its effective date; refer to Applicability Notes below for details.</t>
    </r>
    <r>
      <rPr>
        <i/>
        <sz val="10"/>
        <color theme="1"/>
        <rFont val="Arial"/>
        <family val="2"/>
      </rPr>
      <t xml:space="preserve">
</t>
    </r>
    <r>
      <rPr>
        <sz val="10"/>
        <color theme="1"/>
        <rFont val="Arial"/>
        <family val="2"/>
      </rPr>
      <t xml:space="preserve">•	 Limiting data storage amount and retention time to that which is required for legal or regulatory, and/or business requirements. 
•	 Specific retention requirements for stored account data that defines length of retention period and includes a documented business justification. 
•	 Processes for secure deletion or rendering account data unrecoverable when no longer needed per the retention policy.
•	 A process for verifying, at least once every three months, that stored account data exceeding the defined retention period has been securely deleted or rendered unrecoverable. 
</t>
    </r>
    <r>
      <rPr>
        <b/>
        <sz val="10"/>
        <color theme="1"/>
        <rFont val="Arial"/>
        <family val="2"/>
      </rPr>
      <t>Applicability Notes</t>
    </r>
    <r>
      <rPr>
        <sz val="10"/>
        <color theme="1"/>
        <rFont val="Arial"/>
        <family val="2"/>
      </rPr>
      <t xml:space="preserve">
Where account data is stored by a TPSP (for example, in a cloud environment), entities are responsible for working with their service providers to understand how the TPSP meets this requirement for the entity. Considerations include ensuring that all geographic instances of a data element are securely deleted.
</t>
    </r>
    <r>
      <rPr>
        <i/>
        <sz val="10"/>
        <color rgb="FFC00000"/>
        <rFont val="Arial"/>
        <family val="2"/>
      </rPr>
      <t>The bullet above (for coverage of SAD stored prior to completion of authorization) is a best practice until 31 March 2025, after which it will be required as part of Requirement 3.2.1 and must be fully considered during a PCI DSS assessment.</t>
    </r>
  </si>
  <si>
    <t>3.3 Sensitive authentication data is not stored after authorization.</t>
  </si>
  <si>
    <r>
      <rPr>
        <b/>
        <sz val="10"/>
        <color theme="1"/>
        <rFont val="Arial"/>
        <family val="2"/>
      </rPr>
      <t xml:space="preserve">3.3.1 </t>
    </r>
    <r>
      <rPr>
        <sz val="10"/>
        <color theme="1"/>
        <rFont val="Arial"/>
        <family val="2"/>
      </rPr>
      <t xml:space="preserve">SAD is not retained after authorization, even if encrypted. All sensitive authentication data received is rendered unrecoverable upon completion of the authorization process
</t>
    </r>
    <r>
      <rPr>
        <b/>
        <sz val="10"/>
        <color theme="1"/>
        <rFont val="Arial"/>
        <family val="2"/>
      </rPr>
      <t>Applicability Notes</t>
    </r>
    <r>
      <rPr>
        <sz val="10"/>
        <color theme="1"/>
        <rFont val="Arial"/>
        <family val="2"/>
      </rPr>
      <t xml:space="preserve">
This requirement does not apply to issuers and companies that support issuing services (where SAD is needed for a legitimate issuing business need) and have a business justification to store the sensitive authentication data. 
Refer to Requirement 3.3.3 for additional requirements specifically for issuers. 
Sensitive authentication data includes the data cited in Requirements 3.3.1.1 through 3.3.1.3. 
</t>
    </r>
  </si>
  <si>
    <r>
      <rPr>
        <b/>
        <sz val="10"/>
        <color theme="1"/>
        <rFont val="Arial"/>
        <family val="2"/>
      </rPr>
      <t xml:space="preserve">3.3.1.1 </t>
    </r>
    <r>
      <rPr>
        <sz val="10"/>
        <color theme="1"/>
        <rFont val="Arial"/>
        <family val="2"/>
      </rPr>
      <t xml:space="preserve">The full contents of any track are not retained upon completion of the authorization process.
</t>
    </r>
    <r>
      <rPr>
        <b/>
        <sz val="10"/>
        <color theme="1"/>
        <rFont val="Arial"/>
        <family val="2"/>
      </rPr>
      <t>Applicability Notes</t>
    </r>
    <r>
      <rPr>
        <sz val="10"/>
        <color theme="1"/>
        <rFont val="Arial"/>
        <family val="2"/>
      </rPr>
      <t xml:space="preserve">
In the normal course of business, the following data elements from the track may need to be retained: 
•	 Cardholder name.
•	 Primary account number (PAN).
•	 Expiration date.
•	 Service code.
To minimize risk, store securely only these data elements as needed for business.</t>
    </r>
  </si>
  <si>
    <r>
      <rPr>
        <b/>
        <sz val="10"/>
        <color theme="1"/>
        <rFont val="Arial"/>
        <family val="2"/>
      </rPr>
      <t xml:space="preserve">3.3.1.2 </t>
    </r>
    <r>
      <rPr>
        <sz val="10"/>
        <color theme="1"/>
        <rFont val="Arial"/>
        <family val="2"/>
      </rPr>
      <t xml:space="preserve">The card verification code is not retained upon completion of the authorization process.
</t>
    </r>
    <r>
      <rPr>
        <b/>
        <sz val="10"/>
        <color theme="1"/>
        <rFont val="Arial"/>
        <family val="2"/>
      </rPr>
      <t>Applicability Notes</t>
    </r>
    <r>
      <rPr>
        <sz val="10"/>
        <color theme="1"/>
        <rFont val="Arial"/>
        <family val="2"/>
      </rPr>
      <t xml:space="preserve">
The card verification code is the three- or four-digit number printed on the front or back of a payment card used to verify card-not-present transactions.</t>
    </r>
  </si>
  <si>
    <r>
      <rPr>
        <b/>
        <sz val="10"/>
        <color theme="1"/>
        <rFont val="Arial"/>
        <family val="2"/>
      </rPr>
      <t xml:space="preserve">3.3.1.3 </t>
    </r>
    <r>
      <rPr>
        <sz val="10"/>
        <color theme="1"/>
        <rFont val="Arial"/>
        <family val="2"/>
      </rPr>
      <t xml:space="preserve">The personal identification number (PIN) and the PIN block are not retained upon completion of the authorization process.
</t>
    </r>
    <r>
      <rPr>
        <b/>
        <sz val="10"/>
        <color theme="1"/>
        <rFont val="Arial"/>
        <family val="2"/>
      </rPr>
      <t>Applicability Notes</t>
    </r>
    <r>
      <rPr>
        <sz val="10"/>
        <color theme="1"/>
        <rFont val="Arial"/>
        <family val="2"/>
      </rPr>
      <t xml:space="preserve">
PIN blocks are encrypted during the natural course of transaction processes, but even if an entity encrypts the PIN block again, it is still not allowed to be stored after the completion of the authorization process.</t>
    </r>
  </si>
  <si>
    <r>
      <rPr>
        <b/>
        <sz val="10"/>
        <color theme="1"/>
        <rFont val="Arial"/>
        <family val="2"/>
      </rPr>
      <t xml:space="preserve">3.3.2 </t>
    </r>
    <r>
      <rPr>
        <sz val="10"/>
        <color theme="1"/>
        <rFont val="Arial"/>
        <family val="2"/>
      </rPr>
      <t xml:space="preserve">SAD that is stored electronically prior to completion of authorization is encrypted using strong cryptography. 
Applicability Notes
Whether SAD is permitted to be stored prior to authorization is determined by the organizations that manage compliance programs (for example, payment brands and acquirers). Contact the organizations of interest for any additional criteria.
This requirement applies to all storage of SAD, even if no PAN is present in the environment.
Refer to Requirement 3.2.1 for an additional requirement that applies if SAD is stored prior to completion of authorization.
This requirement does not apply to issuers and companies that support issuing services where there is a legitimate issuing business justification to store SAD). 
Refer to Requirement 3.3.3 for requirements specifically for issuers. 
This requirement does not replace how PIN blocks are required to be managed, nor does it mean that a properly encrypted PIN block needs to be encrypted again.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</si>
  <si>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3.3.3 </t>
    </r>
    <r>
      <rPr>
        <b/>
        <i/>
        <sz val="10"/>
        <color theme="1"/>
        <rFont val="Arial"/>
        <family val="2"/>
      </rPr>
      <t>Additional requirement for issuers and companies that support issuing services and store sensitive authentication data:</t>
    </r>
    <r>
      <rPr>
        <b/>
        <sz val="10"/>
        <color theme="1"/>
        <rFont val="Arial"/>
        <family val="2"/>
      </rPr>
      <t xml:space="preserve"> </t>
    </r>
    <r>
      <rPr>
        <sz val="10"/>
        <color theme="1"/>
        <rFont val="Arial"/>
        <family val="2"/>
      </rPr>
      <t xml:space="preserve">Any storage of sensitive authentication data is: 
•	 Limited to that which is needed for a legitimate issuing business need and is secured.
•	 Encrypted using strong cryptography. </t>
    </r>
    <r>
      <rPr>
        <i/>
        <sz val="10"/>
        <color rgb="FFC00000"/>
        <rFont val="Arial"/>
        <family val="2"/>
      </rPr>
      <t xml:space="preserve">
</t>
    </r>
    <r>
      <rPr>
        <b/>
        <sz val="10"/>
        <color theme="1"/>
        <rFont val="Arial"/>
        <family val="2"/>
      </rPr>
      <t xml:space="preserve">Applicability Notes
</t>
    </r>
    <r>
      <rPr>
        <sz val="10"/>
        <color rgb="FF00B0F0"/>
        <rFont val="Arial"/>
        <family val="2"/>
      </rPr>
      <t xml:space="preserve">This requirement applies only to issuers and companies that support issuing services and store sensitive authentication data. </t>
    </r>
    <r>
      <rPr>
        <sz val="10"/>
        <color rgb="FF73C8FF"/>
        <rFont val="Arial"/>
        <family val="2"/>
      </rPr>
      <t xml:space="preserve">
</t>
    </r>
    <r>
      <rPr>
        <sz val="10"/>
        <color theme="1"/>
        <rFont val="Arial"/>
        <family val="2"/>
      </rPr>
      <t xml:space="preserve">Entities that issue payment cards or that perform or support issuing services will often create and control sensitive authentication data as part of the issuing function. It is allowable for companies that perform, facilitate, or support issuing services to store sensitive authentication data ONLY IF they have a legitimate business need to store such data. 
PCI DSS requirements are intended for all entities that store, process, or transmit account data, including issuers. The only exception for issuers and issuer processors is that sensitive authentication data may be retained if there is a legitimate reason to do so. Any such data must be stored securely and in accordance with all PCI DSS and specific payment brand requirements. 
(continued on next page)
</t>
    </r>
    <r>
      <rPr>
        <i/>
        <sz val="10"/>
        <color rgb="FFC00000"/>
        <rFont val="Arial"/>
        <family val="2"/>
      </rPr>
      <t>The bullet above (for encrypting stored SAD with strong cryptography) is a best practice until 31 March 2025, after which it will be required as part of Requirement 3.3.3 and must be fully considered during a PCI DSS assessment.</t>
    </r>
  </si>
  <si>
    <t>3.4 Access to displays of full PAN and ability to copy account data is restricted.</t>
  </si>
  <si>
    <r>
      <rPr>
        <b/>
        <sz val="10"/>
        <color theme="1"/>
        <rFont val="Arial"/>
        <family val="2"/>
      </rPr>
      <t>3.4.1</t>
    </r>
    <r>
      <rPr>
        <sz val="10"/>
        <color theme="1"/>
        <rFont val="Arial"/>
        <family val="2"/>
      </rPr>
      <t xml:space="preserve"> PAN is masked when displayed (the BIN and last four digits are the maximum number of digits to be displayed), such that only personnel with a legitimate business need can see more than the BIN and last four digits of the PAN.
</t>
    </r>
    <r>
      <rPr>
        <b/>
        <sz val="10"/>
        <color theme="1"/>
        <rFont val="Arial"/>
        <family val="2"/>
      </rPr>
      <t>Applicability Notes</t>
    </r>
    <r>
      <rPr>
        <sz val="10"/>
        <color theme="1"/>
        <rFont val="Arial"/>
        <family val="2"/>
      </rPr>
      <t xml:space="preserve">
This requirement does not supersede stricter requirements in place for displays of cardholder data—for example, legal or payment brand requirements for point-of-sale (POS) receipts.
This requirement relates to protection of PAN where it is displayed on screens, paper receipts, printouts, etc., and is not to be confused with Requirement 3.5.1 for protection of PAN when stored, processed, or transmitted. 
</t>
    </r>
  </si>
  <si>
    <r>
      <rPr>
        <b/>
        <sz val="10"/>
        <color theme="1"/>
        <rFont val="Arial"/>
        <family val="2"/>
      </rPr>
      <t xml:space="preserve">3.4.2 </t>
    </r>
    <r>
      <rPr>
        <sz val="10"/>
        <color theme="1"/>
        <rFont val="Arial"/>
        <family val="2"/>
      </rPr>
      <t xml:space="preserve">When using remote-access technologies, technical controls prevent copy and/or relocation of PAN for all personnel, except for those with documented, explicit authorization and a legitimate, defined business need.
</t>
    </r>
    <r>
      <rPr>
        <b/>
        <sz val="10"/>
        <color theme="1"/>
        <rFont val="Arial"/>
        <family val="2"/>
      </rPr>
      <t xml:space="preserve">Applicability Notes
</t>
    </r>
    <r>
      <rPr>
        <sz val="10"/>
        <color theme="1"/>
        <rFont val="Arial"/>
        <family val="2"/>
      </rPr>
      <t xml:space="preserve">Storing or relocating PAN onto local hard drives, removable electronic media, and other storage devices brings these devices into scope for PCI DSS.
</t>
    </r>
    <r>
      <rPr>
        <i/>
        <sz val="10"/>
        <color rgb="FFC00000"/>
        <rFont val="Arial"/>
        <family val="2"/>
      </rPr>
      <t>This requirement is a best practice until 31 March 2025, after which it will be required and must be fully considered during a PCI DSS assessment.</t>
    </r>
  </si>
  <si>
    <t>3.5 PAN is secured wherever it is stored.</t>
  </si>
  <si>
    <r>
      <rPr>
        <b/>
        <sz val="10"/>
        <color theme="1"/>
        <rFont val="Arial"/>
        <family val="2"/>
      </rPr>
      <t xml:space="preserve">3.5.1 </t>
    </r>
    <r>
      <rPr>
        <sz val="10"/>
        <color theme="1"/>
        <rFont val="Arial"/>
        <family val="2"/>
      </rPr>
      <t xml:space="preserve">PAN is rendered unreadable anywhere it is stored by using any of the following approaches: 
•	 One-way hashes based on strong cryptography of the entire PAN. 
•	 Truncation (hashing cannot be used to replace the truncated segment of PAN).
•	 Index tokens.
•	 Strong cryptography with associated key-management processes and procedures. 
•	 Where hashed and truncated versions of the same PAN, or different truncation formats of the same PAN, are present in an environment, additional controls are in place to ensure that the different versions cannot be correlated to reconstruct the original PAN.
</t>
    </r>
    <r>
      <rPr>
        <b/>
        <sz val="10"/>
        <color theme="1"/>
        <rFont val="Arial"/>
        <family val="2"/>
      </rPr>
      <t>Applicability Notes</t>
    </r>
    <r>
      <rPr>
        <sz val="10"/>
        <color theme="1"/>
        <rFont val="Arial"/>
        <family val="2"/>
      </rPr>
      <t xml:space="preserve">
It is a relatively trivial effort for a malicious individual to reconstruct original PAN data if they have access to both the truncated and hashed version of a PAN.
This requirement applies to PANs stored in primary storage (databases, or flat files such as text files spreadsheets) as well as non-primary storage (backup, audit logs, exception, or troubleshooting logs) must all be protected. 
This requirement does not preclude the use of temporary files containing cleartext PAN while encrypting and decrypting PAN.</t>
    </r>
  </si>
  <si>
    <r>
      <rPr>
        <b/>
        <sz val="10"/>
        <color theme="1"/>
        <rFont val="Arial"/>
        <family val="2"/>
      </rPr>
      <t xml:space="preserve">3.5.1.1 </t>
    </r>
    <r>
      <rPr>
        <sz val="10"/>
        <color theme="1"/>
        <rFont val="Arial"/>
        <family val="2"/>
      </rPr>
      <t xml:space="preserve">Hashes used to render PAN unreadable (per the first bullet of Requirement 3.5.1), are keyed cryptographic hashes of the entire PAN, with associated key-management processes and procedures in accordance with Requirements 3.6 and 3.7.
</t>
    </r>
    <r>
      <rPr>
        <b/>
        <sz val="10"/>
        <color theme="1"/>
        <rFont val="Arial"/>
        <family val="2"/>
      </rPr>
      <t>Applicability Notes</t>
    </r>
    <r>
      <rPr>
        <sz val="10"/>
        <color theme="1"/>
        <rFont val="Arial"/>
        <family val="2"/>
      </rPr>
      <t xml:space="preserve">
This requirement applies to PANs stored in primary storage (databases, or flat files such as text files spreadsheets) as well as non-primary storage (backup, audit logs, exception, or troubleshooting logs) must all be protected. 
This requirement does not preclude the use of temporary files containing cleartext PAN while encrypting and decrypting PAN. 
</t>
    </r>
    <r>
      <rPr>
        <i/>
        <sz val="10"/>
        <color rgb="FFC00000"/>
        <rFont val="Arial"/>
        <family val="2"/>
      </rPr>
      <t>This requirement is considered a best practice until 31 March 2025, after which it will be required and must be fully considered during a PCI DSS assessment.</t>
    </r>
  </si>
  <si>
    <r>
      <rPr>
        <b/>
        <sz val="10"/>
        <color theme="1"/>
        <rFont val="Arial"/>
        <family val="2"/>
      </rPr>
      <t xml:space="preserve">3.5.1.2 </t>
    </r>
    <r>
      <rPr>
        <sz val="10"/>
        <color theme="1"/>
        <rFont val="Arial"/>
        <family val="2"/>
      </rPr>
      <t xml:space="preserve">If disk-level or partition-level encryption (rather than file-, column-, or field-level database encryption) is used to render PAN unreadable, it is implemented only as follows :
•	 On removable electronic media
</t>
    </r>
    <r>
      <rPr>
        <b/>
        <sz val="10"/>
        <color theme="1"/>
        <rFont val="Arial"/>
        <family val="2"/>
      </rPr>
      <t>OR</t>
    </r>
    <r>
      <rPr>
        <sz val="10"/>
        <color theme="1"/>
        <rFont val="Arial"/>
        <family val="2"/>
      </rPr>
      <t xml:space="preserve">
•	 If used for non-removable electronic media, PAN is also rendered unreadable via another mechanism that meets Requirement 3.5.1. 
Note: Disk or partition encryption implementations must also meet all other PCI DSS encryption and key-management requirements. 
</t>
    </r>
    <r>
      <rPr>
        <b/>
        <sz val="10"/>
        <color theme="1"/>
        <rFont val="Arial"/>
        <family val="2"/>
      </rPr>
      <t>Applicability Notes</t>
    </r>
    <r>
      <rPr>
        <sz val="10"/>
        <color theme="1"/>
        <rFont val="Arial"/>
        <family val="2"/>
      </rPr>
      <t xml:space="preserve">
While disk encryption may still be present on these types of devices, it cannot be the only mechanism used to protect PAN stored on those systems. Any stored PAN must also be rendered unreadable per Requirement 3.5.1—for example, through truncation or a data-level encryption mechanism. Full disk encryption helps to protect data in the event of physical loss of a disk and therefore its use is appropriate only for removable electronic media storage devices. 
Media that is part of a data center architecture (for example, hot-swappable drives, bulk tape-backups) is considered non-removable electronic media to which Requirement 3.5.1 applies.
Disk or partition encryption implementations must also meet all other PCI DSS encryption and key-management requirements.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</si>
  <si>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3.5.1.3 </t>
    </r>
    <r>
      <rPr>
        <sz val="10"/>
        <color theme="1"/>
        <rFont val="Arial"/>
        <family val="2"/>
      </rPr>
      <t xml:space="preserve">If disk-level or partition-level encryption is used (rather than file-, column-, or field--level database encryption) to render PAN unreadable, it is </t>
    </r>
    <r>
      <rPr>
        <sz val="10"/>
        <rFont val="Arial"/>
        <family val="2"/>
      </rPr>
      <t>managed as follows:, 
•	Logical access is managed separately and independently of native operating system authentication and access control mechanisms. 
•	Decryption keys are not associated with user accounts. 
•	Authentication factors (passwords, passphrases, or cryptographic keys) that allow access to unencrypted data are stored securely.</t>
    </r>
    <r>
      <rPr>
        <sz val="10"/>
        <color theme="1"/>
        <rFont val="Arial"/>
        <family val="2"/>
      </rPr>
      <t xml:space="preserve">
</t>
    </r>
    <r>
      <rPr>
        <b/>
        <sz val="10"/>
        <rFont val="Arial"/>
        <family val="2"/>
      </rPr>
      <t>Applicability Notes</t>
    </r>
    <r>
      <rPr>
        <sz val="10"/>
        <rFont val="Arial"/>
        <family val="2"/>
      </rPr>
      <t xml:space="preserve">
</t>
    </r>
    <r>
      <rPr>
        <sz val="10"/>
        <color theme="1"/>
        <rFont val="Arial"/>
        <family val="2"/>
      </rPr>
      <t>Disk or partition encryption implementations must also meet all other PCI DSS encryption and key-management requirements.</t>
    </r>
  </si>
  <si>
    <t>3.6 Cryptographic keys used to protect stored account data are secured.</t>
  </si>
  <si>
    <r>
      <rPr>
        <b/>
        <sz val="10"/>
        <color theme="1"/>
        <rFont val="Arial"/>
        <family val="2"/>
      </rPr>
      <t xml:space="preserve">3.6.1 </t>
    </r>
    <r>
      <rPr>
        <sz val="10"/>
        <color theme="1"/>
        <rFont val="Arial"/>
        <family val="2"/>
      </rPr>
      <t xml:space="preserve">Procedures are defined and implemented to protect cryptographic keys used to protect stored account data against disclosure and misuse that include: 
•		 Access to keys is restricted to the fewest number of custodians necessary. 
•		 Key-encrypting keys are at least as strong as the data-encrypting keys they protect. 
•		 Key-encrypting keys are stored separately from data-encrypting keys. 
•		 Keys are stored securely in the fewest possible locations and forms.
</t>
    </r>
    <r>
      <rPr>
        <b/>
        <sz val="10"/>
        <color theme="1"/>
        <rFont val="Arial"/>
        <family val="2"/>
      </rPr>
      <t>Applicability Notes</t>
    </r>
    <r>
      <rPr>
        <sz val="10"/>
        <color theme="1"/>
        <rFont val="Arial"/>
        <family val="2"/>
      </rPr>
      <t xml:space="preserve">
This requirement applies to keys used to encrypt stored account data and to key-encrypting keys used to protect data-encrypting keys.
The requirement to protect keys used to protect stored account data from disclosure and misuse applies to both data-encrypting keys and key-encrypting keys. Because one key-encrypting key may grant access to many data-encrypting keys, the key-encrypting keys require strong protection measures.</t>
    </r>
  </si>
  <si>
    <r>
      <rPr>
        <b/>
        <sz val="10"/>
        <color theme="1"/>
        <rFont val="Arial"/>
        <family val="2"/>
      </rPr>
      <t xml:space="preserve">3.6.1.2 </t>
    </r>
    <r>
      <rPr>
        <sz val="10"/>
        <color theme="1"/>
        <rFont val="Arial"/>
        <family val="2"/>
      </rPr>
      <t xml:space="preserve">Secret and private keys used to encrypt/decrypt stored account data are stored in one (or more) of the following forms at all times: 
•	 Encrypted with a key-encrypting key that is at least as strong as the data-encrypting key, and that is stored separately from the data-encrypting key. 
•	 Within a secure cryptographic device (SCD), such as a hardware security module (HSM) or PTS-approved point-of-interaction device. 
•	 As at least two full-length key components or key shares, in accordance with an industry-accepted method. 
</t>
    </r>
    <r>
      <rPr>
        <b/>
        <sz val="10"/>
        <color theme="1"/>
        <rFont val="Arial"/>
        <family val="2"/>
      </rPr>
      <t>Applicability Notes</t>
    </r>
    <r>
      <rPr>
        <sz val="10"/>
        <color theme="1"/>
        <rFont val="Arial"/>
        <family val="2"/>
      </rPr>
      <t xml:space="preserve">
It is not required that public keys be stored in one of these forms.
Cryptographic keys stored as part of a key management system (KMS) that employs SCDs are acceptable. 
A cryptographic key that is split into two parts does not meet this requirement. Secret or private keys stored as key components or key shares must be generated via one of the following: 
•	Using an approved random number generator and within an SCD, 
</t>
    </r>
    <r>
      <rPr>
        <b/>
        <sz val="10"/>
        <color theme="1"/>
        <rFont val="Arial"/>
        <family val="2"/>
      </rPr>
      <t>OR</t>
    </r>
    <r>
      <rPr>
        <sz val="10"/>
        <color theme="1"/>
        <rFont val="Arial"/>
        <family val="2"/>
      </rPr>
      <t xml:space="preserve">
•	According to ISO 19592 or equivalent industry standard for generation of secret key shares.</t>
    </r>
  </si>
  <si>
    <r>
      <rPr>
        <b/>
        <sz val="10"/>
        <color theme="1"/>
        <rFont val="Arial"/>
        <family val="2"/>
      </rPr>
      <t xml:space="preserve">3.6.1.3 </t>
    </r>
    <r>
      <rPr>
        <sz val="10"/>
        <color theme="1"/>
        <rFont val="Arial"/>
        <family val="2"/>
      </rPr>
      <t>Access to cleartext cryptographic key components is restricted to the fewest number of custodians necessary.</t>
    </r>
  </si>
  <si>
    <r>
      <rPr>
        <b/>
        <sz val="10"/>
        <color theme="1"/>
        <rFont val="Arial"/>
        <family val="2"/>
      </rPr>
      <t xml:space="preserve">3.6.1.4 </t>
    </r>
    <r>
      <rPr>
        <sz val="10"/>
        <color theme="1"/>
        <rFont val="Arial"/>
        <family val="2"/>
      </rPr>
      <t xml:space="preserve">Cryptographic keys are stored in the fewest possible locations. </t>
    </r>
  </si>
  <si>
    <t>3.7 Where cryptography is used to protect stored account data, key management processes and procedures covering all aspects of the key lifecycle are defined and implemented.</t>
  </si>
  <si>
    <r>
      <rPr>
        <b/>
        <sz val="10"/>
        <color theme="1"/>
        <rFont val="Arial"/>
        <family val="2"/>
      </rPr>
      <t xml:space="preserve">3.7.1 </t>
    </r>
    <r>
      <rPr>
        <sz val="10"/>
        <color theme="1"/>
        <rFont val="Arial"/>
        <family val="2"/>
      </rPr>
      <t>Key-management policies and procedures are implemented to include generation of strong cryptographic keys used to protect stored account data.</t>
    </r>
  </si>
  <si>
    <r>
      <rPr>
        <b/>
        <sz val="10"/>
        <color theme="1"/>
        <rFont val="Arial"/>
        <family val="2"/>
      </rPr>
      <t xml:space="preserve">3.7.2 </t>
    </r>
    <r>
      <rPr>
        <sz val="10"/>
        <color theme="1"/>
        <rFont val="Arial"/>
        <family val="2"/>
      </rPr>
      <t>Key-management policies and procedures are implemented to include secure distribution of cryptographic keys used to protect stored account data.</t>
    </r>
  </si>
  <si>
    <r>
      <rPr>
        <b/>
        <sz val="10"/>
        <color theme="1"/>
        <rFont val="Arial"/>
        <family val="2"/>
      </rPr>
      <t xml:space="preserve">3.7.3 </t>
    </r>
    <r>
      <rPr>
        <sz val="10"/>
        <color theme="1"/>
        <rFont val="Arial"/>
        <family val="2"/>
      </rPr>
      <t>Key-management policies and procedures are implemented to include secure storage of cryptographic keys used to protect stored account data.</t>
    </r>
  </si>
  <si>
    <r>
      <rPr>
        <b/>
        <sz val="10"/>
        <color theme="1"/>
        <rFont val="Arial"/>
        <family val="2"/>
      </rPr>
      <t xml:space="preserve">3.7.4 </t>
    </r>
    <r>
      <rPr>
        <sz val="10"/>
        <color theme="1"/>
        <rFont val="Arial"/>
        <family val="2"/>
      </rPr>
      <t>Key management policies and procedures are implemented for cryptographic key changes for keys that have reached the end of their cryptoperiod, as defined by the associated application vendor or key owner, and based on industry best practices and guidelines, including the following:
•	 A defined cryptoperiod for each key type in use.
•	 A process for key changes at the end of the defined cryptoperiod.</t>
    </r>
  </si>
  <si>
    <r>
      <rPr>
        <b/>
        <sz val="10"/>
        <rFont val="Arial"/>
        <family val="2"/>
      </rPr>
      <t xml:space="preserve">3.7.5 </t>
    </r>
    <r>
      <rPr>
        <sz val="10"/>
        <rFont val="Arial"/>
        <family val="2"/>
      </rPr>
      <t xml:space="preserve">Key management policies procedures are implemented to include the retirement, replacement, or destruction of keys used to protect stored account data, as deemed necessary when: 
• 	The key has reached the end of its defined cryptoperiod.
• 		The integrity of the key has been weakened, including when personnel with knowledge of a cleartext key component leaves the company, or the role for which the key component was known.
• 		The key is suspected of or known to be compromised. 
Retired or replaced keys are not used for encryption operations.
</t>
    </r>
    <r>
      <rPr>
        <b/>
        <sz val="10"/>
        <rFont val="Arial"/>
        <family val="2"/>
      </rPr>
      <t>Applicability Notes</t>
    </r>
    <r>
      <rPr>
        <sz val="10"/>
        <rFont val="Arial"/>
        <family val="2"/>
      </rPr>
      <t xml:space="preserve">
If retired or replaced cryptographic keys need to be retained, these keys must be securely archived (for example, by using a key-encryption key). </t>
    </r>
  </si>
  <si>
    <r>
      <rPr>
        <b/>
        <sz val="10"/>
        <color theme="1"/>
        <rFont val="Arial"/>
        <family val="2"/>
      </rPr>
      <t xml:space="preserve">3.7.6 </t>
    </r>
    <r>
      <rPr>
        <sz val="10"/>
        <color theme="1"/>
        <rFont val="Arial"/>
        <family val="2"/>
      </rPr>
      <t xml:space="preserve">Where manual cleartext cryptographic key-management operations are performed by personnel, key-management policies and procedures are implemented include managing these operations using split knowledge and dual control. 
</t>
    </r>
    <r>
      <rPr>
        <b/>
        <sz val="10"/>
        <color theme="1"/>
        <rFont val="Arial"/>
        <family val="2"/>
      </rPr>
      <t>Applicability Notes</t>
    </r>
    <r>
      <rPr>
        <sz val="10"/>
        <color theme="1"/>
        <rFont val="Arial"/>
        <family val="2"/>
      </rPr>
      <t xml:space="preserve">
This control is applicable for manual key-management operations or where key management is not controlled by the encryption product. 
A cryptographic key that is simply split into two parts does not meet this requirement. Secret or private keys stored as key components or key shares must be generated via one of the following: 
• 	Using an approved random number generator and within a secure cryptographic device (SCD), such as a hardware security module (HSM) or PTS-approved point-of-interaction device, 
</t>
    </r>
    <r>
      <rPr>
        <b/>
        <sz val="10"/>
        <color theme="1"/>
        <rFont val="Arial"/>
        <family val="2"/>
      </rPr>
      <t>OR</t>
    </r>
    <r>
      <rPr>
        <sz val="10"/>
        <color theme="1"/>
        <rFont val="Arial"/>
        <family val="2"/>
      </rPr>
      <t xml:space="preserve">
• 	According to ISO 19592 or equivalent industry standard for generation of secret key shares.</t>
    </r>
  </si>
  <si>
    <r>
      <rPr>
        <b/>
        <sz val="10"/>
        <color theme="1"/>
        <rFont val="Arial"/>
        <family val="2"/>
      </rPr>
      <t xml:space="preserve">3.7.7 </t>
    </r>
    <r>
      <rPr>
        <sz val="10"/>
        <color theme="1"/>
        <rFont val="Arial"/>
        <family val="2"/>
      </rPr>
      <t>Key management policies and procedures are implemented to include the prevention of unauthorized substitution of cryptographic keys.</t>
    </r>
  </si>
  <si>
    <r>
      <rPr>
        <b/>
        <sz val="10"/>
        <color theme="1"/>
        <rFont val="Arial"/>
        <family val="2"/>
      </rPr>
      <t xml:space="preserve">3.7.8 </t>
    </r>
    <r>
      <rPr>
        <sz val="10"/>
        <color theme="1"/>
        <rFont val="Arial"/>
        <family val="2"/>
      </rPr>
      <t>Key management policies and procedures are implemented to include that cryptographic key custodians formally acknowledge (in writing or electronically) that they understand and accept their key-custodian responsibilities.</t>
    </r>
  </si>
  <si>
    <r>
      <rPr>
        <b/>
        <sz val="10"/>
        <color theme="1"/>
        <rFont val="Arial"/>
        <family val="2"/>
      </rPr>
      <t xml:space="preserve">3.7.9 </t>
    </r>
    <r>
      <rPr>
        <b/>
        <i/>
        <sz val="10"/>
        <color theme="1"/>
        <rFont val="Arial"/>
        <family val="2"/>
      </rPr>
      <t>Additional requirement for service providers only:</t>
    </r>
    <r>
      <rPr>
        <sz val="10"/>
        <color theme="1"/>
        <rFont val="Arial"/>
        <family val="2"/>
      </rPr>
      <t xml:space="preserve"> Where a service provider shares cryptographic keys with its customers for transmission or storage of account data, guidance on secure transmission, storage and updating of such keys is documented and distributed to the service provider's customers.
</t>
    </r>
    <r>
      <rPr>
        <b/>
        <sz val="10"/>
        <rFont val="Arial"/>
        <family val="2"/>
      </rPr>
      <t>Applicability Notes</t>
    </r>
    <r>
      <rPr>
        <i/>
        <sz val="10"/>
        <color rgb="FF00B0F0"/>
        <rFont val="Arial"/>
        <family val="2"/>
      </rPr>
      <t xml:space="preserve">
</t>
    </r>
    <r>
      <rPr>
        <sz val="10"/>
        <color rgb="FF00B0F0"/>
        <rFont val="Arial"/>
        <family val="2"/>
      </rPr>
      <t>This requirement applies only when the entity being assessed is a service provider.</t>
    </r>
  </si>
  <si>
    <t>Requirement 4: Protect Cardholder Data with Strong Cryptography During Transmission</t>
  </si>
  <si>
    <t>4.1 Processes and mechanisms for performing activities in Requirement 4 are defined and documented.</t>
  </si>
  <si>
    <r>
      <rPr>
        <b/>
        <sz val="10"/>
        <color theme="1"/>
        <rFont val="Arial"/>
        <family val="2"/>
      </rPr>
      <t xml:space="preserve">4.1.1 </t>
    </r>
    <r>
      <rPr>
        <sz val="10"/>
        <color theme="1"/>
        <rFont val="Arial"/>
        <family val="2"/>
      </rPr>
      <t xml:space="preserve">All security policies and operational procedures that are identified in Requirement 4 are:
•	 Documented
•	 Kept up to date
•	 In use
•	 Known to all affected parties
</t>
    </r>
  </si>
  <si>
    <r>
      <rPr>
        <b/>
        <sz val="10"/>
        <color theme="1"/>
        <rFont val="Arial"/>
        <family val="2"/>
      </rPr>
      <t xml:space="preserve">4.1.2 </t>
    </r>
    <r>
      <rPr>
        <sz val="10"/>
        <color theme="1"/>
        <rFont val="Arial"/>
        <family val="2"/>
      </rPr>
      <t xml:space="preserve">Roles and responsibilities for performing activities in Requirement 4 are documented, assigned, and understood. 
</t>
    </r>
    <r>
      <rPr>
        <i/>
        <sz val="10"/>
        <color rgb="FFC00000"/>
        <rFont val="Arial"/>
        <family val="2"/>
      </rPr>
      <t>New requirement - effective immediately</t>
    </r>
  </si>
  <si>
    <t>4.2 PAN is protected with strong cryptography during transmission.</t>
  </si>
  <si>
    <r>
      <rPr>
        <b/>
        <sz val="10"/>
        <color theme="1"/>
        <rFont val="Arial"/>
        <family val="2"/>
      </rPr>
      <t xml:space="preserve">4.2.1 </t>
    </r>
    <r>
      <rPr>
        <sz val="10"/>
        <color theme="1"/>
        <rFont val="Arial"/>
        <family val="2"/>
      </rPr>
      <t xml:space="preserve">Strong cryptography and security protocols are implemented as follows to safeguard PAN during transmission over open, public networks:
•	 Only trusted keys and certificates are accepted.
•	 Certificates used to safeguard PAN during transmission over open, public networks are confirmed as valid and are not expired or revoked. </t>
    </r>
    <r>
      <rPr>
        <i/>
        <sz val="10"/>
        <color rgb="FFC00000"/>
        <rFont val="Arial"/>
        <family val="2"/>
      </rPr>
      <t>This bullet is a best practice until its effective date; refer to applicability notes below for details.</t>
    </r>
    <r>
      <rPr>
        <i/>
        <sz val="10"/>
        <color theme="1"/>
        <rFont val="Arial"/>
        <family val="2"/>
      </rPr>
      <t xml:space="preserve">
</t>
    </r>
    <r>
      <rPr>
        <sz val="10"/>
        <color theme="1"/>
        <rFont val="Arial"/>
        <family val="2"/>
      </rPr>
      <t xml:space="preserve">•	 The protocol in use supports only secure versions or configurations and does not support fallback to, or use of insecure versions, algorithms, key sizes, or implementations.
•	 The encryption strength is appropriate for the encryption methodology in use. 
</t>
    </r>
    <r>
      <rPr>
        <b/>
        <sz val="10"/>
        <color theme="1"/>
        <rFont val="Arial"/>
        <family val="2"/>
      </rPr>
      <t>Applicability Notes</t>
    </r>
    <r>
      <rPr>
        <sz val="10"/>
        <color theme="1"/>
        <rFont val="Arial"/>
        <family val="2"/>
      </rPr>
      <t xml:space="preserve">
There could be occurrences where an entity receives cardholder data unsolicited via an insecure communication channel that was not intended for the purpose of receiving sensitive data. In this situation, the entity can choose to either include the channel in the scope of their CDE and secure it according to PCI DSS or implement measures to prevent the channel from being used for cardholder data.
A self-signed certificate may also be acceptable if the certificate is issued by an internal CA within the organization, the certificate’s author is confirmed, and the certificate is verified—for example, via hash or signature—and has not expired. Note that self-signed certificates where the Distinguished Name (DN) field in the “issued by” and “issued to” field is the same are not acceptable.
</t>
    </r>
    <r>
      <rPr>
        <i/>
        <sz val="10"/>
        <color rgb="FFC00000"/>
        <rFont val="Arial"/>
        <family val="2"/>
      </rPr>
      <t>The bullet above (for confirming that certificates used to safeguard PAN during transmission over open, public networks are valid and are not expired or revoked) is a best practice until 31 March 2025, after which it will be required as part of Requirement 4.2.1 and must be fully considered during a PCI DSS assessment.</t>
    </r>
  </si>
  <si>
    <r>
      <rPr>
        <b/>
        <sz val="10"/>
        <color theme="1"/>
        <rFont val="Arial"/>
        <family val="2"/>
      </rPr>
      <t xml:space="preserve">4.2.1.1 </t>
    </r>
    <r>
      <rPr>
        <sz val="10"/>
        <color theme="1"/>
        <rFont val="Arial"/>
        <family val="2"/>
      </rPr>
      <t xml:space="preserve">An inventory of the entity’s trusted keys and certificates is maintained.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
    </r>
    <r>
      <rPr>
        <sz val="10"/>
        <color theme="1"/>
        <rFont val="Arial"/>
        <family val="2"/>
      </rPr>
      <t xml:space="preserve">t.
</t>
    </r>
  </si>
  <si>
    <r>
      <rPr>
        <b/>
        <sz val="10"/>
        <color theme="1"/>
        <rFont val="Arial"/>
        <family val="2"/>
      </rPr>
      <t xml:space="preserve">4.2.1.2 </t>
    </r>
    <r>
      <rPr>
        <sz val="10"/>
        <color theme="1"/>
        <rFont val="Arial"/>
        <family val="2"/>
      </rPr>
      <t xml:space="preserve">Wireless networks transmitting PAN or connected to the CDE use industry best practices to implement strong cryptography for authentication and transmission. </t>
    </r>
  </si>
  <si>
    <r>
      <rPr>
        <b/>
        <sz val="10"/>
        <color theme="1"/>
        <rFont val="Arial"/>
        <family val="2"/>
      </rPr>
      <t xml:space="preserve">4.2.2 </t>
    </r>
    <r>
      <rPr>
        <sz val="10"/>
        <color theme="1"/>
        <rFont val="Arial"/>
        <family val="2"/>
      </rPr>
      <t xml:space="preserve">PAN is secured with strong cryptography whenever it is sent via end-user messaging technologies.
</t>
    </r>
    <r>
      <rPr>
        <b/>
        <sz val="10"/>
        <color theme="1"/>
        <rFont val="Arial"/>
        <family val="2"/>
      </rPr>
      <t>Applicability Notes</t>
    </r>
    <r>
      <rPr>
        <sz val="10"/>
        <color theme="1"/>
        <rFont val="Arial"/>
        <family val="2"/>
      </rPr>
      <t xml:space="preserve">
This requirement also applies if a customer, or other third-party, requests that PAN is sent to them via end-user messaging technologies.
There could be occurrences where an entity receives unsolicited cardholder data via an insecure communication channel that was not intended for transmissions of sensitive data. In this situation, the entity can choose to either include the channel in the scope of their CDE and secure it according to PCI DSS or delete the cardholder data and implement measures to prevent the channel from being used for cardholder data.</t>
    </r>
    <r>
      <rPr>
        <i/>
        <sz val="10"/>
        <color rgb="FFFF0000"/>
        <rFont val="Arial"/>
        <family val="2"/>
      </rPr>
      <t xml:space="preserve">
</t>
    </r>
  </si>
  <si>
    <t>Requirement 5: Protect All Systems and Networks from Malicious Software</t>
  </si>
  <si>
    <t>5.1 Processes and mechanisms for protecting all systems and networks from malicious software are defined and understood.</t>
  </si>
  <si>
    <r>
      <rPr>
        <b/>
        <sz val="10"/>
        <color theme="1"/>
        <rFont val="Arial"/>
        <family val="2"/>
      </rPr>
      <t xml:space="preserve">5.1.1 </t>
    </r>
    <r>
      <rPr>
        <sz val="10"/>
        <color theme="1"/>
        <rFont val="Arial"/>
        <family val="2"/>
      </rPr>
      <t>All security policies and operational procedures that are identified in Requirement 5 are:
•	 Documented
•	 Kept up to date
•	 In use
•	 Known to all affected parties</t>
    </r>
  </si>
  <si>
    <r>
      <rPr>
        <b/>
        <sz val="10"/>
        <color theme="1"/>
        <rFont val="Arial"/>
        <family val="2"/>
      </rPr>
      <t xml:space="preserve">5.1.2 </t>
    </r>
    <r>
      <rPr>
        <sz val="10"/>
        <color theme="1"/>
        <rFont val="Arial"/>
        <family val="2"/>
      </rPr>
      <t xml:space="preserve">Roles and responsibilities for performing activities in Requirement 5 are documented, assigned, and understood. 
</t>
    </r>
    <r>
      <rPr>
        <i/>
        <sz val="10"/>
        <color rgb="FFC00000"/>
        <rFont val="Arial"/>
        <family val="2"/>
      </rPr>
      <t>New requirement - effective immediately</t>
    </r>
  </si>
  <si>
    <t>5.2 Malicious software (malware) is prevented, or detected and addressed.</t>
  </si>
  <si>
    <r>
      <rPr>
        <b/>
        <sz val="10"/>
        <color theme="1"/>
        <rFont val="Arial"/>
        <family val="2"/>
      </rPr>
      <t xml:space="preserve">5.2.1 </t>
    </r>
    <r>
      <rPr>
        <sz val="10"/>
        <color theme="1"/>
        <rFont val="Arial"/>
        <family val="2"/>
      </rPr>
      <t>An anti-malware solution(s) is deployed on all system components, except for those system components identified in periodic evaluations per Requirement 5.2.3 that concludes the system components are not at risk from malware.</t>
    </r>
  </si>
  <si>
    <r>
      <rPr>
        <b/>
        <sz val="10"/>
        <color theme="1"/>
        <rFont val="Arial"/>
        <family val="2"/>
      </rPr>
      <t xml:space="preserve">5.2.2 </t>
    </r>
    <r>
      <rPr>
        <sz val="10"/>
        <color theme="1"/>
        <rFont val="Arial"/>
        <family val="2"/>
      </rPr>
      <t xml:space="preserve">The deployed anti-malware solution(s):
•	 Detects all known types of malware.
•	 Removes, blocks, or contains all known types of malware. </t>
    </r>
  </si>
  <si>
    <r>
      <rPr>
        <b/>
        <sz val="10"/>
        <color theme="1"/>
        <rFont val="Arial"/>
        <family val="2"/>
      </rPr>
      <t xml:space="preserve">5.2.3 </t>
    </r>
    <r>
      <rPr>
        <sz val="10"/>
        <color theme="1"/>
        <rFont val="Arial"/>
        <family val="2"/>
      </rPr>
      <t xml:space="preserve">Any system components that are not at risk for malware are evaluated periodically to include the following: 
•	 A documented list of all system components not at risk for malware.
•	 Identification and evaluation of evolving malware threats for those system components.
•	 Confirmation whether such system components continue to not require anti-malware protection.
</t>
    </r>
    <r>
      <rPr>
        <b/>
        <sz val="10"/>
        <color theme="1"/>
        <rFont val="Arial"/>
        <family val="2"/>
      </rPr>
      <t>Applicability Notes</t>
    </r>
    <r>
      <rPr>
        <sz val="10"/>
        <color theme="1"/>
        <rFont val="Arial"/>
        <family val="2"/>
      </rPr>
      <t xml:space="preserve">
System components covered by this requirement are those for which there is no anti-malware solution deployed per Requirement 5.2.1.</t>
    </r>
  </si>
  <si>
    <r>
      <rPr>
        <b/>
        <sz val="10"/>
        <color theme="1"/>
        <rFont val="Arial"/>
        <family val="2"/>
      </rPr>
      <t xml:space="preserve">5.2.3.1 </t>
    </r>
    <r>
      <rPr>
        <sz val="10"/>
        <color theme="1"/>
        <rFont val="Arial"/>
        <family val="2"/>
      </rPr>
      <t xml:space="preserve">The frequency of periodic evaluations of system components identified as not at risk for malware is defined in the entity’s targeted risk analysis, which is performed according to all elements specified in Requirement 12.3.1.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</si>
  <si>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5.3 Anti-malware mechanisms and processes are active, maintained, and monitored.</t>
  </si>
  <si>
    <r>
      <rPr>
        <b/>
        <sz val="10"/>
        <color theme="1"/>
        <rFont val="Arial"/>
        <family val="2"/>
      </rPr>
      <t xml:space="preserve">5.3.1 </t>
    </r>
    <r>
      <rPr>
        <sz val="10"/>
        <color theme="1"/>
        <rFont val="Arial"/>
        <family val="2"/>
      </rPr>
      <t>The anti-malware solution(s) is kept current via automatic updates.</t>
    </r>
  </si>
  <si>
    <r>
      <rPr>
        <b/>
        <sz val="10"/>
        <color theme="1"/>
        <rFont val="Arial"/>
        <family val="2"/>
      </rPr>
      <t xml:space="preserve">5.3.2 </t>
    </r>
    <r>
      <rPr>
        <sz val="10"/>
        <color theme="1"/>
        <rFont val="Arial"/>
        <family val="2"/>
      </rPr>
      <t xml:space="preserve">The anti-malware solution(s):
•	 Performs periodic scans and active or real-time scans
</t>
    </r>
    <r>
      <rPr>
        <b/>
        <sz val="10"/>
        <color theme="1"/>
        <rFont val="Arial"/>
        <family val="2"/>
      </rPr>
      <t xml:space="preserve">OR </t>
    </r>
    <r>
      <rPr>
        <sz val="10"/>
        <color theme="1"/>
        <rFont val="Arial"/>
        <family val="2"/>
      </rPr>
      <t xml:space="preserve">
•	 Performs continuous behavioral analysis of systems or processes.</t>
    </r>
  </si>
  <si>
    <r>
      <t>5.3.2.1</t>
    </r>
    <r>
      <rPr>
        <sz val="10"/>
        <color theme="1"/>
        <rFont val="Arial"/>
        <family val="2"/>
      </rPr>
      <t xml:space="preserve"> If periodic malware scans are performed to meet Requirement 5.3.2, the frequency of scans is defined in the entity’s targeted risk analysis, which is performed according to all elements specified in Requirement 12.3.1</t>
    </r>
    <r>
      <rPr>
        <b/>
        <sz val="10"/>
        <color theme="1"/>
        <rFont val="Arial"/>
        <family val="2"/>
      </rPr>
      <t xml:space="preserve">. 
Applicability Notes
</t>
    </r>
    <r>
      <rPr>
        <sz val="10"/>
        <color theme="1"/>
        <rFont val="Arial"/>
        <family val="2"/>
      </rPr>
      <t xml:space="preserve">This requirement applies to entities conducting periodic malware scans to meet Requirement 5.3.2.
</t>
    </r>
    <r>
      <rPr>
        <i/>
        <sz val="10"/>
        <color rgb="FFC00000"/>
        <rFont val="Arial"/>
        <family val="2"/>
      </rPr>
      <t>This requirement is a best practice until 31 March 2025, after which it will be required and must be fully considered during a PCI DSS assessment.</t>
    </r>
  </si>
  <si>
    <r>
      <t xml:space="preserve">5.3.3 </t>
    </r>
    <r>
      <rPr>
        <sz val="10"/>
        <color theme="1"/>
        <rFont val="Arial"/>
        <family val="2"/>
      </rPr>
      <t>For removable electronic media, the anti-malware solution(s): 
• Performs automatic scans of when the media is inserted, connected, or logically mounted,
OR
• Performs continuous behavioral analysis of systems or processes when the media is inserted, connected, or logically mounted.</t>
    </r>
    <r>
      <rPr>
        <b/>
        <sz val="10"/>
        <color theme="1"/>
        <rFont val="Arial"/>
        <family val="2"/>
      </rPr>
      <t xml:space="preserve">
Applicability Notes
</t>
    </r>
    <r>
      <rPr>
        <sz val="10"/>
        <color rgb="FFC00000"/>
        <rFont val="Arial"/>
        <family val="2"/>
      </rPr>
      <t>This requirement is a best practice until 31 March 2025, after which it will be required and must be fully considered during a PCI DSS assessment</t>
    </r>
    <r>
      <rPr>
        <b/>
        <sz val="10"/>
        <color rgb="FFC00000"/>
        <rFont val="Arial"/>
        <family val="2"/>
      </rPr>
      <t>.</t>
    </r>
  </si>
  <si>
    <r>
      <rPr>
        <b/>
        <sz val="10"/>
        <color theme="1"/>
        <rFont val="Arial"/>
        <family val="2"/>
      </rPr>
      <t xml:space="preserve">5.3.4 </t>
    </r>
    <r>
      <rPr>
        <sz val="10"/>
        <color theme="1"/>
        <rFont val="Arial"/>
        <family val="2"/>
      </rPr>
      <t>Audit logs for the anti-malware solution(s) are enabled and retained in accordance with Requirement 10.5.1.</t>
    </r>
  </si>
  <si>
    <r>
      <rPr>
        <b/>
        <sz val="10"/>
        <color theme="1"/>
        <rFont val="Arial"/>
        <family val="2"/>
      </rPr>
      <t xml:space="preserve">5.3.5 </t>
    </r>
    <r>
      <rPr>
        <sz val="10"/>
        <color theme="1"/>
        <rFont val="Arial"/>
        <family val="2"/>
      </rPr>
      <t xml:space="preserve">Anti-malware mechanisms cannot be disabled or altered by users, unless specifically documented, and authorized by management on a case-by-case basis for a limited time period. 
</t>
    </r>
    <r>
      <rPr>
        <b/>
        <sz val="10"/>
        <color theme="1"/>
        <rFont val="Arial"/>
        <family val="2"/>
      </rPr>
      <t>Applicability Notes</t>
    </r>
    <r>
      <rPr>
        <sz val="10"/>
        <color theme="1"/>
        <rFont val="Arial"/>
        <family val="2"/>
      </rPr>
      <t xml:space="preserve">
Anti-malware solutions may be temporarily disabled only if there is a legitimate technical need, as authorized by management on a case-by-case basis. If anti-malware protection needs to be disabled for a specific purpose, it must be formally authorized. Additional security measures may also need to be implemented for the period during which anti-malware protection is not active.</t>
    </r>
  </si>
  <si>
    <t>5.4 Anti-phishing mechanisms protect users against phishing attacks.</t>
  </si>
  <si>
    <r>
      <rPr>
        <b/>
        <sz val="10"/>
        <color theme="1"/>
        <rFont val="Arial"/>
        <family val="2"/>
      </rPr>
      <t xml:space="preserve">5.4.1 </t>
    </r>
    <r>
      <rPr>
        <sz val="10"/>
        <color theme="1"/>
        <rFont val="Arial"/>
        <family val="2"/>
      </rPr>
      <t xml:space="preserve">Processes and automated mechanisms are in place to detect and protect personnel against phishing attacks. 
</t>
    </r>
    <r>
      <rPr>
        <b/>
        <sz val="10"/>
        <color theme="1"/>
        <rFont val="Arial"/>
        <family val="2"/>
      </rPr>
      <t xml:space="preserve">Applicability Notes
</t>
    </r>
    <r>
      <rPr>
        <sz val="10"/>
        <color theme="1"/>
        <rFont val="Arial"/>
        <family val="2"/>
      </rPr>
      <t xml:space="preserve">This requirement applies to the automated mechanism. It is not intended that the systems and services providing such automated mechanisms (such as email servers) are brought into scope for PCI DSS.
The focus of this requirement is on protecting personnel with access to system components in-scope for PCI DSS.
Meeting this requirement for technical and automated controls to detect and protect personnel against phishing is not the same as Requirement 12.6.3.1 for security awareness training. Meeting this requirement does not also meet the requirement for providing personnel with security awareness training, and vice versa.
</t>
    </r>
    <r>
      <rPr>
        <i/>
        <sz val="10"/>
        <color rgb="FFC00000"/>
        <rFont val="Arial"/>
        <family val="2"/>
      </rPr>
      <t>This requirement is a best practice until 31 March 2025, after which it will be required and must be fully considered during a PCI DSS assessment.</t>
    </r>
  </si>
  <si>
    <t>Requirement 6: Develop and Maintain Secure Systems and Software</t>
  </si>
  <si>
    <t>6.1 Processes and mechanisms for developing and maintaining secure systems and software are defined and understood.</t>
  </si>
  <si>
    <r>
      <rPr>
        <b/>
        <sz val="10"/>
        <color theme="1"/>
        <rFont val="Arial"/>
        <family val="2"/>
      </rPr>
      <t xml:space="preserve">6.1.1 </t>
    </r>
    <r>
      <rPr>
        <sz val="10"/>
        <color theme="1"/>
        <rFont val="Arial"/>
        <family val="2"/>
      </rPr>
      <t xml:space="preserve">All security policies and operational procedures that are identified in Requirement 6 are:
•	 Documented.
•	 Kept up to date.
•	 In use.
•	 Known to all affected parties. </t>
    </r>
  </si>
  <si>
    <r>
      <rPr>
        <b/>
        <sz val="10"/>
        <color theme="1"/>
        <rFont val="Arial"/>
        <family val="2"/>
      </rPr>
      <t xml:space="preserve">6.1.2 </t>
    </r>
    <r>
      <rPr>
        <sz val="10"/>
        <color theme="1"/>
        <rFont val="Arial"/>
        <family val="2"/>
      </rPr>
      <t xml:space="preserve">Roles and responsibilities for performing activities in Requirement 6 are documented, assigned, and understood. 
</t>
    </r>
    <r>
      <rPr>
        <i/>
        <sz val="10"/>
        <color rgb="FFC00000"/>
        <rFont val="Arial"/>
        <family val="2"/>
      </rPr>
      <t>New requirement - effective immediately</t>
    </r>
  </si>
  <si>
    <t>6.2 Bespoke and custom software is developed securely.</t>
  </si>
  <si>
    <r>
      <rPr>
        <b/>
        <sz val="10"/>
        <color theme="1"/>
        <rFont val="Arial"/>
        <family val="2"/>
      </rPr>
      <t xml:space="preserve">6.2.1 </t>
    </r>
    <r>
      <rPr>
        <sz val="10"/>
        <color theme="1"/>
        <rFont val="Arial"/>
        <family val="2"/>
      </rPr>
      <t xml:space="preserve">Bespoke and custom software are developed securely, as follows:
•	 Based on industry standards and/or best practices for secure development. 
•	 In accordance with PCI DSS (for example, secure authentication and logging). 
•	 Incorporating consideration of information security issues during each stage of the software development lifecycle. 
</t>
    </r>
    <r>
      <rPr>
        <b/>
        <sz val="10"/>
        <color theme="1"/>
        <rFont val="Arial"/>
        <family val="2"/>
      </rPr>
      <t>Applicability Notes</t>
    </r>
    <r>
      <rPr>
        <sz val="10"/>
        <color theme="1"/>
        <rFont val="Arial"/>
        <family val="2"/>
      </rPr>
      <t xml:space="preserve">
This applies to all software developed for or by the entity for the entity’s own use. This includes both bespoke and custom software. This does not apply to third-party software.</t>
    </r>
  </si>
  <si>
    <r>
      <rPr>
        <b/>
        <sz val="10"/>
        <color theme="1"/>
        <rFont val="Arial"/>
        <family val="2"/>
      </rPr>
      <t xml:space="preserve">6.2.2 </t>
    </r>
    <r>
      <rPr>
        <sz val="10"/>
        <color theme="1"/>
        <rFont val="Arial"/>
        <family val="2"/>
      </rPr>
      <t xml:space="preserve">Software development personnel working on bespoke and custom software are trained at least once every 12 months as follows: 
•	 On software security relevant to their job function and development languages.
•	 Including secure software design and secure coding techniques.
•	 Including, if security testing tools are used, how to use the tools for detecting vulnerabilities in software.
</t>
    </r>
    <r>
      <rPr>
        <b/>
        <sz val="10"/>
        <color theme="1"/>
        <rFont val="Arial"/>
        <family val="2"/>
      </rPr>
      <t xml:space="preserve">Applicability Notes:
</t>
    </r>
    <r>
      <rPr>
        <sz val="10"/>
        <color theme="1"/>
        <rFont val="Arial"/>
        <family val="2"/>
      </rPr>
      <t>This requirement for code reviews applies to all bespoke and custom software (both internal and public facing), as part of the system development lifecycle.
Public-facing web applications are also subject to additional controls, to address ongoing threats and vulnerabilities after implementation, as defined at PCI DSS Requirement 6.4.
Code reviews may be performed using either manual or automated processes, or a combination of both.</t>
    </r>
  </si>
  <si>
    <r>
      <t xml:space="preserve">6.2.3 </t>
    </r>
    <r>
      <rPr>
        <sz val="10"/>
        <color theme="1"/>
        <rFont val="Arial"/>
        <family val="2"/>
      </rPr>
      <t>Bespoke and custom software is reviewed prior to being released into production or to customers, to identify and correct potential coding vulnerabilities, as follows:
•	 Code reviews ensure code is developed according to secure coding guidelines.
•	 Code reviews look for both existing and emerging software vulnerabilities.
•	 Appropriate corrections are implemented prior to release.</t>
    </r>
  </si>
  <si>
    <r>
      <rPr>
        <b/>
        <sz val="10"/>
        <color theme="1"/>
        <rFont val="Arial"/>
        <family val="2"/>
      </rPr>
      <t xml:space="preserve">6.2.3.1 </t>
    </r>
    <r>
      <rPr>
        <sz val="10"/>
        <color theme="1"/>
        <rFont val="Arial"/>
        <family val="2"/>
      </rPr>
      <t xml:space="preserve">If manual code reviews are performed for bespoke and custom software prior to release to production, code changes are:
•	 Reviewed by individuals other than the originating code author, and who are knowledgeable about code-review techniques and secure coding practices.
•	 Reviewed and approved by management prior to release.
</t>
    </r>
    <r>
      <rPr>
        <b/>
        <sz val="10"/>
        <color theme="1"/>
        <rFont val="Arial"/>
        <family val="2"/>
      </rPr>
      <t>Applicability Notes</t>
    </r>
    <r>
      <rPr>
        <sz val="10"/>
        <color theme="1"/>
        <rFont val="Arial"/>
        <family val="2"/>
      </rPr>
      <t xml:space="preserve">
Manual code reviews can be conducted by knowledgeable internal personnel or knowledgeable third-party personnel.
An individual that has been formally granted accountability for release control and who is neither the original code author nor the code reviewer fulfills the criteria of being management.</t>
    </r>
  </si>
  <si>
    <r>
      <rPr>
        <b/>
        <sz val="10"/>
        <color theme="1"/>
        <rFont val="Arial"/>
        <family val="2"/>
      </rPr>
      <t xml:space="preserve">6.2.4 </t>
    </r>
    <r>
      <rPr>
        <sz val="10"/>
        <color theme="1"/>
        <rFont val="Arial"/>
        <family val="2"/>
      </rPr>
      <t xml:space="preserve">Software engineering techniques or other methods are defined and in use by software development personnel to prevent or mitigate common software attacks and related vulnerabilities for bespoke and custom software, including but not limited to the following:
•	 Injection attacks, including SQL, LDAP, XPath, or other command, parameter, object, fault, or injection-type flaws.
•	 Attacks on data and data structures, including attempts to manipulate buffers, pointers, input data, or shared data.
•	 Attacks on cryptography usage, including attempts to exploit weak, insecure, or inappropriate cryptographic implementations, algorithms, cipher suites, or modes of operation.
•	 Attacks on business logic, including attempts to abuse or bypass application features and functionalities through the manipulation of APIs, communication protocols and channels, client-side functionality, or other system/application functions and resources. This includes cross-site scripting (XSS) and cross-site request forgery (CSRF).
• 	 Attacks on access control mechanisms, including attempts to bypass or abuse identification, authentication, or authorization mechanisms, or attempts to exploit weaknesses in the implementation of such mechanisms.
•	 Attacks via any “high-risk” vulnerabilities identified in the vulnerability identification process, as defined in Requirement 6.3.1. 
</t>
    </r>
    <r>
      <rPr>
        <b/>
        <sz val="10"/>
        <color theme="1"/>
        <rFont val="Arial"/>
        <family val="2"/>
      </rPr>
      <t>Applicability Notes</t>
    </r>
    <r>
      <rPr>
        <sz val="10"/>
        <color theme="1"/>
        <rFont val="Arial"/>
        <family val="2"/>
      </rPr>
      <t xml:space="preserve">
This applies to all software developed for or by the entity for the entity’s own use. This includes both bespoke and custom software. This does not apply to third-party software.</t>
    </r>
  </si>
  <si>
    <t>6.3 Security vulnerabilities are identified and addressed.</t>
  </si>
  <si>
    <r>
      <rPr>
        <b/>
        <sz val="10"/>
        <color theme="1"/>
        <rFont val="Arial"/>
        <family val="2"/>
      </rPr>
      <t xml:space="preserve">6.3.1 </t>
    </r>
    <r>
      <rPr>
        <sz val="10"/>
        <color theme="1"/>
        <rFont val="Arial"/>
        <family val="2"/>
      </rPr>
      <t xml:space="preserve">Security vulnerabilities are identified and managed as follows: 
•	 New security vulnerabilities are identified using industry-recognized sources for security vulnerability information, including alerts from international and national computer emergency response teams (CERTs).
•	 Vulnerabilities are assigned a risk ranking based on industry best practices and consideration of potential impact. 
•	 Risk rankings, at a minimum, identify all vulnerabilities considered to be a high-risk or critical to the environment. 
•	 Vulnerabilities for bespoke and custom, and third-party software (for example operating systems and databases) are covered. 
</t>
    </r>
    <r>
      <rPr>
        <b/>
        <sz val="10"/>
        <color theme="1"/>
        <rFont val="Arial"/>
        <family val="2"/>
      </rPr>
      <t>Applicability Notes</t>
    </r>
    <r>
      <rPr>
        <sz val="10"/>
        <color theme="1"/>
        <rFont val="Arial"/>
        <family val="2"/>
      </rPr>
      <t xml:space="preserve">
This requirement is not achieved by, nor is it the same as, vulnerability scans performed for Requirements 11.3.1 and 11.3.2. This requirement is for a process to actively monitor industry sources for vulnerability information and for the entity to determine the risk ranking to be associated with each vulnerability.</t>
    </r>
  </si>
  <si>
    <r>
      <rPr>
        <b/>
        <sz val="10"/>
        <color theme="1"/>
        <rFont val="Arial"/>
        <family val="2"/>
      </rPr>
      <t xml:space="preserve">6.3.2 </t>
    </r>
    <r>
      <rPr>
        <sz val="10"/>
        <color theme="1"/>
        <rFont val="Arial"/>
        <family val="2"/>
      </rPr>
      <t>An inventory of bespoke and custom software, and third-party software components incorporated into bespoke and custom software is maintained to facilitate vulnerability and patch management.</t>
    </r>
    <r>
      <rPr>
        <i/>
        <sz val="10"/>
        <color rgb="FFFF0000"/>
        <rFont val="Arial"/>
        <family val="2"/>
      </rPr>
      <t xml:space="preserve"> 
</t>
    </r>
    <r>
      <rPr>
        <b/>
        <sz val="10"/>
        <rFont val="Arial"/>
        <family val="2"/>
      </rPr>
      <t>Applicability Notes</t>
    </r>
    <r>
      <rPr>
        <i/>
        <sz val="10"/>
        <color rgb="FFFF0000"/>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</si>
  <si>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6.3.3 </t>
    </r>
    <r>
      <rPr>
        <sz val="10"/>
        <color theme="1"/>
        <rFont val="Arial"/>
        <family val="2"/>
      </rPr>
      <t xml:space="preserve">All system components are protected from known vulnerabilities by installing applicable security patches/updates as follows: 
• 	 Critical or high-security patches/updates (identified according to the risk ranking process at Requirement 6.3.1) are installed within one month of release. 
• 	 All other applicable security patches/updates are installed within an appropriate time frame as determined by the entity (for example, within three months of release). </t>
    </r>
  </si>
  <si>
    <t>6.4 Public-facing web applications are protected against attacks.</t>
  </si>
  <si>
    <r>
      <rPr>
        <b/>
        <sz val="10"/>
        <rFont val="Arial"/>
        <family val="2"/>
      </rPr>
      <t xml:space="preserve">6.4.1 </t>
    </r>
    <r>
      <rPr>
        <sz val="10"/>
        <rFont val="Arial"/>
        <family val="2"/>
      </rPr>
      <t xml:space="preserve">For public-facing web applications, new threats and vulnerabilities are addressed on an ongoing basis and these applications are protected against known attacks as follows:
•	 Reviewing public-facing web applications via manual or automated application vulnerability security assessment tools or methods as follows:
•	 At least once every 12 months and after significant changes.
•	 By an entity that specializes in application security.
•	 Including, at a minimum, all common software attacks in Requirement 6.2.4.
•	 All vulnerabilities are ranked in accordance with requirement 6.3.1.
•	 All vulnerabilities are corrected.
•	 The application is re-evaluated after the corrections
</t>
    </r>
    <r>
      <rPr>
        <b/>
        <sz val="10"/>
        <rFont val="Arial"/>
        <family val="2"/>
      </rPr>
      <t>OR</t>
    </r>
    <r>
      <rPr>
        <sz val="10"/>
        <rFont val="Arial"/>
        <family val="2"/>
      </rPr>
      <t xml:space="preserve">
•	 Installing an automated technical solution(s) that continually detects and prevents web-based attacks as follows:
•	 Installed in front of public-facing web applications to detect and prevent web-based attacks.
•	 Actively running and up to date as applicable.
•	 Generating audit logs. 
•	 Configured to either block web-based attacks or generate an alert that is immediately investigated.
</t>
    </r>
    <r>
      <rPr>
        <b/>
        <sz val="10"/>
        <rFont val="Arial"/>
        <family val="2"/>
      </rPr>
      <t xml:space="preserve">Applicability Notes
</t>
    </r>
    <r>
      <rPr>
        <sz val="10"/>
        <rFont val="Arial"/>
        <family val="2"/>
      </rPr>
      <t>This assessment is not the same as the vulnerability scans performed for Requirement 11.3.1 and 11.3.2.
This requirement will be superseded by Requirement 6.4.2 after 31 March 2025 when Requirement 6.4.2 becomes effective.</t>
    </r>
  </si>
  <si>
    <r>
      <rPr>
        <b/>
        <sz val="10"/>
        <color theme="1"/>
        <rFont val="Arial"/>
        <family val="2"/>
      </rPr>
      <t xml:space="preserve">6.4.2 </t>
    </r>
    <r>
      <rPr>
        <sz val="10"/>
        <color theme="1"/>
        <rFont val="Arial"/>
        <family val="2"/>
      </rPr>
      <t xml:space="preserve">For public-facing web applications, an automated technical solution is deployed that continually detects and prevents web-based attacks, with at least the following:
•	 Is installed in front of public-facing web applications and is configured to detect and prevent web-based attacks.
•	 Actively running and up to date as applicable. 
•	 Generating audit logs.
•	 Configured to either block web-based attacks or generate an alert that is immediately investigated. 
Applicability Notes
This new requirement will replace Requirement 6.4.1 once its effective date is reached.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</si>
  <si>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6.4.3 </t>
    </r>
    <r>
      <rPr>
        <sz val="10"/>
        <color theme="1"/>
        <rFont val="Arial"/>
        <family val="2"/>
      </rPr>
      <t xml:space="preserve">All payment page scripts that are loaded and executed in the consumer’s browser are managed as follows:
•	 A method is implemented to confirm that each script is authorized.
•	 A method is implemented to assure the integrity of each script. 
•	 An inventory of all scripts is maintained with written justification as to why each is necessary. 
</t>
    </r>
    <r>
      <rPr>
        <b/>
        <sz val="10"/>
        <color theme="1"/>
        <rFont val="Arial"/>
        <family val="2"/>
      </rPr>
      <t>Applicability Notes</t>
    </r>
    <r>
      <rPr>
        <b/>
        <sz val="10"/>
        <color rgb="FFFF0000"/>
        <rFont val="Arial"/>
        <family val="2"/>
      </rPr>
      <t xml:space="preserve">
</t>
    </r>
    <r>
      <rPr>
        <sz val="10"/>
        <color theme="1"/>
        <rFont val="Arial"/>
        <family val="2"/>
      </rPr>
      <t>This requirement applies to all scripts loaded from the entity’s environment and scripts loaded from third and fourth parties.</t>
    </r>
    <r>
      <rPr>
        <i/>
        <sz val="10"/>
        <color rgb="FFFF0000"/>
        <rFont val="Arial"/>
        <family val="2"/>
      </rPr>
      <t xml:space="preserve">
</t>
    </r>
    <r>
      <rPr>
        <i/>
        <sz val="10"/>
        <color rgb="FFC00000"/>
        <rFont val="Arial"/>
        <family val="2"/>
      </rPr>
      <t>This requirement is a best practice until 31 March 2025, after which it will be required and must be fully considered during a PCI DSS assessme</t>
    </r>
    <r>
      <rPr>
        <i/>
        <sz val="10"/>
        <color rgb="FFFF0000"/>
        <rFont val="Arial"/>
        <family val="2"/>
      </rPr>
      <t>nt.</t>
    </r>
  </si>
  <si>
    <t>6.5 Changes to all system components are managed securely.</t>
  </si>
  <si>
    <r>
      <rPr>
        <b/>
        <sz val="10"/>
        <color theme="1"/>
        <rFont val="Arial"/>
        <family val="2"/>
      </rPr>
      <t xml:space="preserve">6.5.1 </t>
    </r>
    <r>
      <rPr>
        <sz val="10"/>
        <color theme="1"/>
        <rFont val="Arial"/>
        <family val="2"/>
      </rPr>
      <t xml:space="preserve">Changes to all system components in the production environment are made according to established procedures that include: 
•	Reason for, and description of, the change. 
•	Documentation of security impact. 
•	Documented change approval by authorized parties.
•	Testing to verify that the change does not adversely impact system security.
•	For bespoke and custom software changes, all updates are tested for compliance with Requirement 6.2.4 before being deployed into production. 
•	Procedures to address failures and return to a secure state. </t>
    </r>
  </si>
  <si>
    <r>
      <rPr>
        <b/>
        <sz val="10"/>
        <color theme="1"/>
        <rFont val="Arial"/>
        <family val="2"/>
      </rPr>
      <t xml:space="preserve">6.5.2 </t>
    </r>
    <r>
      <rPr>
        <sz val="10"/>
        <color theme="1"/>
        <rFont val="Arial"/>
        <family val="2"/>
      </rPr>
      <t xml:space="preserve">Upon completion of a significant change, all applicable PCI DSS requirements are confirmed to be in place on all new or changed systems and networks, and documentation is updated as applicable.
</t>
    </r>
    <r>
      <rPr>
        <b/>
        <sz val="10"/>
        <color theme="1"/>
        <rFont val="Arial"/>
        <family val="2"/>
      </rPr>
      <t xml:space="preserve">Applicability Notes
</t>
    </r>
    <r>
      <rPr>
        <sz val="10"/>
        <color theme="1"/>
        <rFont val="Arial"/>
        <family val="2"/>
      </rPr>
      <t>These significant changes should also be captured and reflected in the entity’s annual PCI DSS scope confirmation activity per Requirement 12.5.2.</t>
    </r>
  </si>
  <si>
    <r>
      <rPr>
        <b/>
        <sz val="10"/>
        <color theme="1"/>
        <rFont val="Arial"/>
        <family val="2"/>
      </rPr>
      <t xml:space="preserve">6.5.3 </t>
    </r>
    <r>
      <rPr>
        <sz val="10"/>
        <color theme="1"/>
        <rFont val="Arial"/>
        <family val="2"/>
      </rPr>
      <t>Pre-production environments are separated from production environments and the separation is enforced with access controls.</t>
    </r>
  </si>
  <si>
    <r>
      <rPr>
        <b/>
        <sz val="10"/>
        <color theme="1"/>
        <rFont val="Arial"/>
        <family val="2"/>
      </rPr>
      <t xml:space="preserve">6.5.4 </t>
    </r>
    <r>
      <rPr>
        <sz val="10"/>
        <color theme="1"/>
        <rFont val="Arial"/>
        <family val="2"/>
      </rPr>
      <t xml:space="preserve">Roles and functions are separated between production and pre-production environments to provide accountability such that only reviewed and approved changes are deployed.
</t>
    </r>
    <r>
      <rPr>
        <b/>
        <sz val="10"/>
        <color theme="1"/>
        <rFont val="Arial"/>
        <family val="2"/>
      </rPr>
      <t>Applicability Notes</t>
    </r>
    <r>
      <rPr>
        <sz val="10"/>
        <color theme="1"/>
        <rFont val="Arial"/>
        <family val="2"/>
      </rPr>
      <t xml:space="preserve">
In environments with limited personnel where individuals perform multiple roles or functions, this same goal can be achieved with additional procedural controls that provide accountability. For example, a developer may also be an administrator that uses an administrator-level account with elevated privileges in the development environment and, for their developer role, they use a separate account with user-level access to the production environment.</t>
    </r>
  </si>
  <si>
    <r>
      <rPr>
        <b/>
        <sz val="10"/>
        <color theme="1"/>
        <rFont val="Arial"/>
        <family val="2"/>
      </rPr>
      <t xml:space="preserve">6.5.5 </t>
    </r>
    <r>
      <rPr>
        <sz val="10"/>
        <color theme="1"/>
        <rFont val="Arial"/>
        <family val="2"/>
      </rPr>
      <t>Live PANs are not used in pre-production environments, except where those environments are included in the CDE and protected in accordance with all applicable PCI DSS requirements.</t>
    </r>
  </si>
  <si>
    <r>
      <rPr>
        <b/>
        <sz val="10"/>
        <color theme="1"/>
        <rFont val="Arial"/>
        <family val="2"/>
      </rPr>
      <t xml:space="preserve">6.5.6 </t>
    </r>
    <r>
      <rPr>
        <sz val="10"/>
        <color theme="1"/>
        <rFont val="Arial"/>
        <family val="2"/>
      </rPr>
      <t>Test data and test accounts are removed from system components before the system goes into production.</t>
    </r>
  </si>
  <si>
    <t>Requirement 7: Restrict Access to System Components and Cardholder Data by Business Need to Know</t>
  </si>
  <si>
    <t>7.1 Processes and mechanisms for restricting access to system components and cardholder data by business need to know are defined and understood.</t>
  </si>
  <si>
    <r>
      <rPr>
        <b/>
        <sz val="10"/>
        <color theme="1"/>
        <rFont val="Arial"/>
        <family val="2"/>
      </rPr>
      <t xml:space="preserve">7.1.1 </t>
    </r>
    <r>
      <rPr>
        <sz val="10"/>
        <color theme="1"/>
        <rFont val="Arial"/>
        <family val="2"/>
      </rPr>
      <t xml:space="preserve">All security policies and operational procedures that are identified in Requirement 7 are:
•	Documented, 
•	Kept up to date
•	 In use 
•	Known to all affected parties. </t>
    </r>
  </si>
  <si>
    <r>
      <rPr>
        <b/>
        <sz val="10"/>
        <color theme="1"/>
        <rFont val="Arial"/>
        <family val="2"/>
      </rPr>
      <t xml:space="preserve">7.1.2 </t>
    </r>
    <r>
      <rPr>
        <sz val="10"/>
        <color theme="1"/>
        <rFont val="Arial"/>
        <family val="2"/>
      </rPr>
      <t xml:space="preserve">Roles and responsibilities for performing activities in Requirement 7 are documented, assigned, and understood. 
</t>
    </r>
    <r>
      <rPr>
        <i/>
        <sz val="10"/>
        <color rgb="FFC00000"/>
        <rFont val="Arial"/>
        <family val="2"/>
      </rPr>
      <t>New requirement - effective immediately</t>
    </r>
  </si>
  <si>
    <t>7. 2 Access to system components and data is appropriately defined and assigned.</t>
  </si>
  <si>
    <r>
      <rPr>
        <b/>
        <sz val="10"/>
        <color theme="1"/>
        <rFont val="Arial"/>
        <family val="2"/>
      </rPr>
      <t xml:space="preserve">7.2.1 </t>
    </r>
    <r>
      <rPr>
        <sz val="10"/>
        <color theme="1"/>
        <rFont val="Arial"/>
        <family val="2"/>
      </rPr>
      <t>An access control model is defined and includes granting access as follows:
•	 Appropriate access depending on the entity’s business and access needs. 
•	 Access to system components and data resources that is based on users’ job classification and functions. 
•	 The least privileges required (for example, user, administrator) to perform a job function.</t>
    </r>
  </si>
  <si>
    <r>
      <rPr>
        <b/>
        <sz val="10"/>
        <color theme="1"/>
        <rFont val="Arial"/>
        <family val="2"/>
      </rPr>
      <t xml:space="preserve">7.2.2 </t>
    </r>
    <r>
      <rPr>
        <sz val="10"/>
        <color theme="1"/>
        <rFont val="Arial"/>
        <family val="2"/>
      </rPr>
      <t>Access is assigned to users, including privileged users, based on: 
•	 Job classification and function.
•	 Least privileges necessary to perform job responsibilities.</t>
    </r>
  </si>
  <si>
    <r>
      <rPr>
        <b/>
        <sz val="10"/>
        <color theme="1"/>
        <rFont val="Arial"/>
        <family val="2"/>
      </rPr>
      <t xml:space="preserve">7.2.3 </t>
    </r>
    <r>
      <rPr>
        <sz val="10"/>
        <color theme="1"/>
        <rFont val="Arial"/>
        <family val="2"/>
      </rPr>
      <t>Required privileges are approved by authorized personnel.</t>
    </r>
  </si>
  <si>
    <r>
      <rPr>
        <b/>
        <sz val="10"/>
        <color theme="1"/>
        <rFont val="Arial"/>
        <family val="2"/>
      </rPr>
      <t xml:space="preserve">7.2.4 </t>
    </r>
    <r>
      <rPr>
        <sz val="10"/>
        <color theme="1"/>
        <rFont val="Arial"/>
        <family val="2"/>
      </rPr>
      <t>All user accounts and related access privileges, including third-party/vendor accounts, are reviewed as follows:
•	 At least once every six months
•	 To ensure user accounts and access remain appropriate based on job function. 
•	 Any inappropriate access is addressed.
•	 Management acknowledges that access remains appropriate.</t>
    </r>
    <r>
      <rPr>
        <i/>
        <sz val="10"/>
        <color rgb="FFFF0000"/>
        <rFont val="Arial"/>
        <family val="2"/>
      </rPr>
      <t xml:space="preserve"> 
</t>
    </r>
    <r>
      <rPr>
        <b/>
        <sz val="10"/>
        <color theme="1"/>
        <rFont val="Arial"/>
        <family val="2"/>
      </rPr>
      <t xml:space="preserve">Applicability Notes
</t>
    </r>
    <r>
      <rPr>
        <sz val="10"/>
        <color theme="1"/>
        <rFont val="Arial"/>
        <family val="2"/>
      </rPr>
      <t>This requirement applies to all u</t>
    </r>
    <r>
      <rPr>
        <sz val="10"/>
        <rFont val="Arial"/>
        <family val="2"/>
      </rPr>
      <t>ser accounts and related access privileges</t>
    </r>
    <r>
      <rPr>
        <sz val="10"/>
        <color theme="1"/>
        <rFont val="Arial"/>
        <family val="2"/>
      </rPr>
      <t xml:space="preserve">, including those used by personnel and third parties/vendors, and accounts used to access third-party cloud services. 
See Requirements 7.2.5 and 7.2.5.1 and 8.6.1 through 8.6.3 for controls for application and system accounts.
</t>
    </r>
    <r>
      <rPr>
        <i/>
        <sz val="10"/>
        <color rgb="FFC00000"/>
        <rFont val="Arial"/>
        <family val="2"/>
      </rPr>
      <t>This requirement is a best practice until 31 March 2025, after which it will be required and must be fully considered during a PCI DSS assessment</t>
    </r>
    <r>
      <rPr>
        <i/>
        <sz val="10"/>
        <color rgb="FFFF0000"/>
        <rFont val="Arial"/>
        <family val="2"/>
      </rPr>
      <t>.</t>
    </r>
  </si>
  <si>
    <r>
      <rPr>
        <b/>
        <sz val="10"/>
        <color theme="1"/>
        <rFont val="Arial"/>
        <family val="2"/>
      </rPr>
      <t xml:space="preserve">7.2.5 </t>
    </r>
    <r>
      <rPr>
        <sz val="10"/>
        <color theme="1"/>
        <rFont val="Arial"/>
        <family val="2"/>
      </rPr>
      <t xml:space="preserve">All application and system accounts and related access privileges are assigned and managed as follows:
•	 Based on the least privileges necessary for the operability of the system or application.
•	 Access is limited to the systems, applications, or processes that specifically require their use.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</si>
  <si>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7.2.5.1 </t>
    </r>
    <r>
      <rPr>
        <sz val="10"/>
        <color theme="1"/>
        <rFont val="Arial"/>
        <family val="2"/>
      </rPr>
      <t xml:space="preserve">All access by application and system accounts and related access privileges are reviewed as follows:
•	 Periodically (at the frequency defined in the entity’s targeted risk analysis, which is performed according to all elements specified in Requirement 12.3.1).
•	 The application/ system access remains appropriate for the function being performed. 
•	 Any inappropriate access is addressed.
•	 Management acknowledges that access remains appropriate.
</t>
    </r>
    <r>
      <rPr>
        <b/>
        <sz val="10"/>
        <color theme="1"/>
        <rFont val="Arial"/>
        <family val="2"/>
      </rPr>
      <t xml:space="preserve">Applicability Notes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</si>
  <si>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7.2.6 </t>
    </r>
    <r>
      <rPr>
        <sz val="10"/>
        <color theme="1"/>
        <rFont val="Arial"/>
        <family val="2"/>
      </rPr>
      <t xml:space="preserve">All user access to query repositories of stored cardholder data is restricted as follows:
•	 Via applications or other programmatic methods, with access and allowed actions based on user roles and least privileges.
•	 Only the responsible administrator(s) can directly access or query repositories of stored CHD.
</t>
    </r>
    <r>
      <rPr>
        <b/>
        <sz val="10"/>
        <color theme="1"/>
        <rFont val="Arial"/>
        <family val="2"/>
      </rPr>
      <t>Applicability Notes</t>
    </r>
    <r>
      <rPr>
        <sz val="10"/>
        <color theme="1"/>
        <rFont val="Arial"/>
        <family val="2"/>
      </rPr>
      <t xml:space="preserve">
This requirement applies to controls for user access to query repositories of stored cardholder data. 
See Requirements 7.2.5 and 7.2.5.1 and 8.6.1 through 8.6.3 for controls for application and system accounts.</t>
    </r>
  </si>
  <si>
    <t>7.3 Logical access to system components and data is managed via an access control system(s).</t>
  </si>
  <si>
    <r>
      <rPr>
        <b/>
        <sz val="10"/>
        <color theme="1"/>
        <rFont val="Arial"/>
        <family val="2"/>
      </rPr>
      <t xml:space="preserve">7.3.1 </t>
    </r>
    <r>
      <rPr>
        <sz val="10"/>
        <color theme="1"/>
        <rFont val="Arial"/>
        <family val="2"/>
      </rPr>
      <t>An access control system(s) is in place that restricts access based on a user’s need to know and covers all system components.</t>
    </r>
  </si>
  <si>
    <r>
      <rPr>
        <b/>
        <sz val="10"/>
        <color theme="1"/>
        <rFont val="Arial"/>
        <family val="2"/>
      </rPr>
      <t xml:space="preserve">7.3.2 </t>
    </r>
    <r>
      <rPr>
        <sz val="10"/>
        <color theme="1"/>
        <rFont val="Arial"/>
        <family val="2"/>
      </rPr>
      <t>The access control system(s) is configured to enforce privileges assigned to individuals, applications, and systems based on job classification and function.</t>
    </r>
  </si>
  <si>
    <r>
      <rPr>
        <b/>
        <sz val="10"/>
        <color theme="1"/>
        <rFont val="Arial"/>
        <family val="2"/>
      </rPr>
      <t xml:space="preserve">7.3.3 </t>
    </r>
    <r>
      <rPr>
        <sz val="10"/>
        <color theme="1"/>
        <rFont val="Arial"/>
        <family val="2"/>
      </rPr>
      <t>The access control system(s) is set to “deny all” by default.</t>
    </r>
  </si>
  <si>
    <t>Requirement 8: Identify Users and Authenticate Access to System Components</t>
  </si>
  <si>
    <t>8. 1Processes and mechanisms to perform activities in Requirement 8 are defined and understood.</t>
  </si>
  <si>
    <r>
      <rPr>
        <b/>
        <sz val="10"/>
        <color theme="1"/>
        <rFont val="Arial"/>
        <family val="2"/>
      </rPr>
      <t xml:space="preserve">8.1.1 </t>
    </r>
    <r>
      <rPr>
        <sz val="10"/>
        <color theme="1"/>
        <rFont val="Arial"/>
        <family val="2"/>
      </rPr>
      <t>All security policies and operational procedures that are identified in Requirement 8 are:
•	 Documented.
•	 Kept up to date.
•	 In use.
•	 Known to all affected parties.</t>
    </r>
  </si>
  <si>
    <r>
      <rPr>
        <b/>
        <sz val="10"/>
        <color theme="1"/>
        <rFont val="Arial"/>
        <family val="2"/>
      </rPr>
      <t xml:space="preserve">8.1.2 </t>
    </r>
    <r>
      <rPr>
        <sz val="10"/>
        <color theme="1"/>
        <rFont val="Arial"/>
        <family val="2"/>
      </rPr>
      <t xml:space="preserve">Roles and responsibilities for performing activities in Requirement 8 are documented, assigned, and understood.
</t>
    </r>
    <r>
      <rPr>
        <i/>
        <sz val="10"/>
        <color rgb="FFC00000"/>
        <rFont val="Arial"/>
        <family val="2"/>
      </rPr>
      <t>New requirement - effective immediately</t>
    </r>
  </si>
  <si>
    <t>8.2 User identification and related accounts for users and administrators are strictly managed throughout an account’s lifecycle.</t>
  </si>
  <si>
    <r>
      <rPr>
        <b/>
        <sz val="10"/>
        <color theme="1"/>
        <rFont val="Arial"/>
        <family val="2"/>
      </rPr>
      <t xml:space="preserve">8.2.1 </t>
    </r>
    <r>
      <rPr>
        <sz val="10"/>
        <color theme="1"/>
        <rFont val="Arial"/>
        <family val="2"/>
      </rPr>
      <t xml:space="preserve">All users are assigned a unique ID before access to system components or cardholder data is allowed.
</t>
    </r>
    <r>
      <rPr>
        <b/>
        <sz val="10"/>
        <color theme="1"/>
        <rFont val="Arial"/>
        <family val="2"/>
      </rPr>
      <t>Applicability Notes</t>
    </r>
    <r>
      <rPr>
        <sz val="10"/>
        <color theme="1"/>
        <rFont val="Arial"/>
        <family val="2"/>
      </rPr>
      <t xml:space="preserve">
This requirement is not intended to apply to user accounts within point-of-sale terminals that have access to only one card number at a time to facilitate a single transaction (such as IDs used by cashiers on point-of-sale terminals).</t>
    </r>
  </si>
  <si>
    <r>
      <rPr>
        <b/>
        <sz val="10"/>
        <color theme="1"/>
        <rFont val="Arial"/>
        <family val="2"/>
      </rPr>
      <t xml:space="preserve">8.2.2 </t>
    </r>
    <r>
      <rPr>
        <sz val="10"/>
        <color theme="1"/>
        <rFont val="Arial"/>
        <family val="2"/>
      </rPr>
      <t xml:space="preserve">Group, shared, or generic accounts, or other shared authentication credentials are only used when necessary on an exception basis, and are managed as follows:
•	 Account use is prevented unless needed for an exceptional circumstance.
•	 Use is limited to the time needed for the exceptional circumstance.
•	 Business justification for use is documented.
•	 Use is explicitly approved by management. 
•	 Individual user identity is confirmed before access to an account is granted.
•	 Every action taken is attributable to an individual user. 
</t>
    </r>
    <r>
      <rPr>
        <b/>
        <sz val="10"/>
        <color theme="1"/>
        <rFont val="Arial"/>
        <family val="2"/>
      </rPr>
      <t>Applicability Notes</t>
    </r>
    <r>
      <rPr>
        <sz val="10"/>
        <color theme="1"/>
        <rFont val="Arial"/>
        <family val="2"/>
      </rPr>
      <t xml:space="preserve">
This requirement is not intended to apply to user accounts within point-of-sale terminals that have access to only one card number at a time to facilitate a single transaction (such as IDs used by cashiers on point-of-sale terminals).</t>
    </r>
  </si>
  <si>
    <r>
      <rPr>
        <b/>
        <sz val="10"/>
        <color theme="1"/>
        <rFont val="Arial"/>
        <family val="2"/>
      </rPr>
      <t xml:space="preserve">8.2.3 </t>
    </r>
    <r>
      <rPr>
        <b/>
        <i/>
        <sz val="10"/>
        <color theme="1"/>
        <rFont val="Arial"/>
        <family val="2"/>
      </rPr>
      <t xml:space="preserve">Additional requirement for service providers only: </t>
    </r>
    <r>
      <rPr>
        <sz val="10"/>
        <color theme="1"/>
        <rFont val="Arial"/>
        <family val="2"/>
      </rPr>
      <t xml:space="preserve">Service providers with remote access to customer premises use unique authentication factors for each customer premises.
</t>
    </r>
    <r>
      <rPr>
        <b/>
        <sz val="10"/>
        <color theme="1"/>
        <rFont val="Arial"/>
        <family val="2"/>
      </rPr>
      <t>Applicability Notes</t>
    </r>
    <r>
      <rPr>
        <sz val="10"/>
        <color theme="1"/>
        <rFont val="Arial"/>
        <family val="2"/>
      </rPr>
      <t xml:space="preserve">
</t>
    </r>
    <r>
      <rPr>
        <sz val="10"/>
        <color rgb="FF00B0F0"/>
        <rFont val="Arial"/>
        <family val="2"/>
      </rPr>
      <t xml:space="preserve">This requirement applies only when the entity being assessed is a service provider.
</t>
    </r>
    <r>
      <rPr>
        <sz val="10"/>
        <color theme="1"/>
        <rFont val="Arial"/>
        <family val="2"/>
      </rPr>
      <t>This requirement is not intended to apply to service providers accessing their own shared services environments, where multiple customer environments are hosted.
If service provider employees use shared authentication factors to remotely access customer premises, these factors must be unique per customer and managed in accordance with Requirement 8.2.2.</t>
    </r>
  </si>
  <si>
    <r>
      <rPr>
        <b/>
        <sz val="10"/>
        <color theme="1"/>
        <rFont val="Arial"/>
        <family val="2"/>
      </rPr>
      <t xml:space="preserve">8.2.4 </t>
    </r>
    <r>
      <rPr>
        <sz val="10"/>
        <color theme="1"/>
        <rFont val="Arial"/>
        <family val="2"/>
      </rPr>
      <t xml:space="preserve">Addition, deletion, and modification of user IDs, authentication factors, and other identifier objects are managed as follows:
•	 Authorized with the appropriate approval.
•	 Implemented with only the privileges specified on the documented approval.
</t>
    </r>
    <r>
      <rPr>
        <b/>
        <sz val="10"/>
        <color theme="1"/>
        <rFont val="Arial"/>
        <family val="2"/>
      </rPr>
      <t>Applicability Notes</t>
    </r>
    <r>
      <rPr>
        <sz val="10"/>
        <color theme="1"/>
        <rFont val="Arial"/>
        <family val="2"/>
      </rPr>
      <t xml:space="preserve">
This requirement applies to all user accounts, including employees, contractors, consultants, temporary workers and third-party vendors.</t>
    </r>
  </si>
  <si>
    <r>
      <rPr>
        <b/>
        <sz val="10"/>
        <color theme="1"/>
        <rFont val="Arial"/>
        <family val="2"/>
      </rPr>
      <t xml:space="preserve">8.2.5 </t>
    </r>
    <r>
      <rPr>
        <sz val="10"/>
        <color theme="1"/>
        <rFont val="Arial"/>
        <family val="2"/>
      </rPr>
      <t>Access for terminated users is immediately revoked</t>
    </r>
  </si>
  <si>
    <r>
      <rPr>
        <b/>
        <sz val="10"/>
        <color theme="1"/>
        <rFont val="Arial"/>
        <family val="2"/>
      </rPr>
      <t xml:space="preserve">8.2.6 </t>
    </r>
    <r>
      <rPr>
        <sz val="10"/>
        <color theme="1"/>
        <rFont val="Arial"/>
        <family val="2"/>
      </rPr>
      <t>Inactive user accounts are removed or disabled within 90 days of inactivity.</t>
    </r>
    <r>
      <rPr>
        <i/>
        <sz val="10"/>
        <color rgb="FFFF0000"/>
        <rFont val="Arial"/>
        <family val="2"/>
      </rPr>
      <t xml:space="preserve"> </t>
    </r>
  </si>
  <si>
    <r>
      <rPr>
        <b/>
        <sz val="10"/>
        <color theme="1"/>
        <rFont val="Arial"/>
        <family val="2"/>
      </rPr>
      <t xml:space="preserve">8.2.7 </t>
    </r>
    <r>
      <rPr>
        <sz val="10"/>
        <color theme="1"/>
        <rFont val="Arial"/>
        <family val="2"/>
      </rPr>
      <t>Accounts used by third parties to access, support, or maintain system components via remote access are managed as follows:
•	 Enabled only during the time period needed and disabled when not in use.
•	 Use is monitored for unexpected activity.</t>
    </r>
  </si>
  <si>
    <r>
      <rPr>
        <b/>
        <sz val="10"/>
        <color theme="1"/>
        <rFont val="Arial"/>
        <family val="2"/>
      </rPr>
      <t xml:space="preserve">8.2.8 </t>
    </r>
    <r>
      <rPr>
        <sz val="10"/>
        <color theme="1"/>
        <rFont val="Arial"/>
        <family val="2"/>
      </rPr>
      <t xml:space="preserve">If a user session has been idle for more than 15 minutes, the user is required to re-authenticate to re-activate the terminal or session.
</t>
    </r>
    <r>
      <rPr>
        <b/>
        <sz val="10"/>
        <color theme="1"/>
        <rFont val="Arial"/>
        <family val="2"/>
      </rPr>
      <t>Applicability Notes</t>
    </r>
    <r>
      <rPr>
        <sz val="10"/>
        <color theme="1"/>
        <rFont val="Arial"/>
        <family val="2"/>
      </rPr>
      <t xml:space="preserve">
This requirement is not intended to apply to user accounts on point-of-sale terminals that have access to only one card number at a time to facilitate a single transaction (such as IDs used by cashiers on point-of-sale terminals).
This requirement is not meant to prevent legitimate activities from being performed while the console/PC is unattended. </t>
    </r>
  </si>
  <si>
    <t>8.3 Strong authentication for users and administrators is established and managed.</t>
  </si>
  <si>
    <r>
      <rPr>
        <b/>
        <sz val="10"/>
        <color theme="1"/>
        <rFont val="Arial"/>
        <family val="2"/>
      </rPr>
      <t xml:space="preserve">8.3.1 </t>
    </r>
    <r>
      <rPr>
        <sz val="10"/>
        <color theme="1"/>
        <rFont val="Arial"/>
        <family val="2"/>
      </rPr>
      <t xml:space="preserve">All user access to system components for users and administrators is authenticated via at least one of the following authentication factors:
•	Something you know, such as a password or passphrase.
•	Something you have, such as a token device or smart card.
•	Something you are, such as a biometric element.
</t>
    </r>
    <r>
      <rPr>
        <b/>
        <sz val="10"/>
        <color theme="1"/>
        <rFont val="Arial"/>
        <family val="2"/>
      </rPr>
      <t>Applicability Notes</t>
    </r>
    <r>
      <rPr>
        <sz val="10"/>
        <color theme="1"/>
        <rFont val="Arial"/>
        <family val="2"/>
      </rPr>
      <t xml:space="preserve">
This requirement is not intended to apply to user accounts on point-of-sale terminals that have access to only one card number at a time to facilitate a single transaction (such as IDs used by cashiers on point-of-sale terminals).
This requirement does not supersede multi-factor authentication (MFA) requirements but applies to those in-scope systems not otherwise subject to MFA requirements.
A digital certificate is a valid option for “something you have” if it is unique for a particular user.</t>
    </r>
  </si>
  <si>
    <r>
      <rPr>
        <b/>
        <sz val="10"/>
        <color theme="1"/>
        <rFont val="Arial"/>
        <family val="2"/>
      </rPr>
      <t xml:space="preserve">8.3.2 </t>
    </r>
    <r>
      <rPr>
        <sz val="10"/>
        <color theme="1"/>
        <rFont val="Arial"/>
        <family val="2"/>
      </rPr>
      <t xml:space="preserve">Strong cryptography is used to render all authentication factors unreadable during transmission and storage on all system components. </t>
    </r>
  </si>
  <si>
    <r>
      <rPr>
        <b/>
        <sz val="10"/>
        <color theme="1"/>
        <rFont val="Arial"/>
        <family val="2"/>
      </rPr>
      <t xml:space="preserve">8.3.3 </t>
    </r>
    <r>
      <rPr>
        <sz val="10"/>
        <color theme="1"/>
        <rFont val="Arial"/>
        <family val="2"/>
      </rPr>
      <t>User identity is verified before modifying any authentication factor.</t>
    </r>
  </si>
  <si>
    <r>
      <rPr>
        <b/>
        <sz val="10"/>
        <color theme="1"/>
        <rFont val="Arial"/>
        <family val="2"/>
      </rPr>
      <t xml:space="preserve">8.3.4 </t>
    </r>
    <r>
      <rPr>
        <sz val="10"/>
        <color theme="1"/>
        <rFont val="Arial"/>
        <family val="2"/>
      </rPr>
      <t xml:space="preserve">Invalid authentication attempts are limited by: 
•	 Locking out the user ID after not more than 10 attempts.
•	 Setting the lockout duration to a minimum of 30 minutes or until the user’s identity is confirmed. 
</t>
    </r>
    <r>
      <rPr>
        <b/>
        <sz val="10"/>
        <color theme="1"/>
        <rFont val="Arial"/>
        <family val="2"/>
      </rPr>
      <t>Applicability Notes</t>
    </r>
    <r>
      <rPr>
        <sz val="10"/>
        <color theme="1"/>
        <rFont val="Arial"/>
        <family val="2"/>
      </rPr>
      <t xml:space="preserve">
This requirement is not intended to apply to user accounts on point-of-sale terminals that have access to only one card number at a time to facilitate a single transaction (such as IDs used by cashiers on point-of-sale terminals).</t>
    </r>
  </si>
  <si>
    <r>
      <rPr>
        <b/>
        <sz val="10"/>
        <color theme="1"/>
        <rFont val="Arial"/>
        <family val="2"/>
      </rPr>
      <t xml:space="preserve">8.3.5 </t>
    </r>
    <r>
      <rPr>
        <sz val="10"/>
        <color theme="1"/>
        <rFont val="Arial"/>
        <family val="2"/>
      </rPr>
      <t>If passwords/passphrases are used as authentication factors to meet Requirement 8.3.1, they are set and reset for each user as follows: 
•	 Set to a unique value for first-time use and upon reset.
•	 Forced to be changed immediately after the first use.</t>
    </r>
  </si>
  <si>
    <r>
      <rPr>
        <b/>
        <sz val="10"/>
        <color theme="1"/>
        <rFont val="Arial"/>
        <family val="2"/>
      </rPr>
      <t xml:space="preserve">8.3.6 </t>
    </r>
    <r>
      <rPr>
        <sz val="10"/>
        <color theme="1"/>
        <rFont val="Arial"/>
        <family val="2"/>
      </rPr>
      <t xml:space="preserve">If passwords/passphrases are used as authentication factors to meet Requirement 8.3.1, they meet the following minimum level of complexity: 
•	 A minimum length of 12 characters (or IF the system does not support 12 characters, a minimum length of eight characters).
•	 Contain both numeric and alphabetic characters.
</t>
    </r>
    <r>
      <rPr>
        <b/>
        <sz val="10"/>
        <color theme="1"/>
        <rFont val="Arial"/>
        <family val="2"/>
      </rPr>
      <t>Applicability Notes</t>
    </r>
    <r>
      <rPr>
        <sz val="10"/>
        <color theme="1"/>
        <rFont val="Arial"/>
        <family val="2"/>
      </rPr>
      <t xml:space="preserve">
This requirement is not intended to apply to: 
•	 User accounts on point-of-sale terminals that have access to only one card number at a time to facilitate a single transaction (such as IDs used by cashiers on point-of-sale terminals).
•	 Application or system accounts, which are governed by requirements in section 8.6.
</t>
    </r>
    <r>
      <rPr>
        <i/>
        <sz val="10"/>
        <color rgb="FFC00000"/>
        <rFont val="Arial"/>
        <family val="2"/>
      </rPr>
      <t xml:space="preserve">This requirement is a best practice until 31 March 2025, after which it will be required and must be fully considered during a PCI DSS assessment.
</t>
    </r>
    <r>
      <rPr>
        <sz val="10"/>
        <color theme="1"/>
        <rFont val="Arial"/>
        <family val="2"/>
      </rPr>
      <t>Until 31 March 2025, passwords must be a minimum length of seven characters in accordance with PCI DSS v3.2.1 Requirement 8.2.3.</t>
    </r>
  </si>
  <si>
    <r>
      <rPr>
        <b/>
        <sz val="10"/>
        <color theme="1"/>
        <rFont val="Arial"/>
        <family val="2"/>
      </rPr>
      <t xml:space="preserve">8.3.7 </t>
    </r>
    <r>
      <rPr>
        <sz val="10"/>
        <color theme="1"/>
        <rFont val="Arial"/>
        <family val="2"/>
      </rPr>
      <t xml:space="preserve">Individuals are not allowed to submit a new password/passphrase that is the same as any of the last four passwords/passphrases used.
</t>
    </r>
    <r>
      <rPr>
        <b/>
        <sz val="10"/>
        <color theme="1"/>
        <rFont val="Arial"/>
        <family val="2"/>
      </rPr>
      <t>Applicability Notes</t>
    </r>
    <r>
      <rPr>
        <sz val="10"/>
        <color theme="1"/>
        <rFont val="Arial"/>
        <family val="2"/>
      </rPr>
      <t xml:space="preserve">
This requirement is not intended to apply to user accounts on point-of-sale terminals that have access to only one card number at a time to facilitate a single transaction (such as IDs used by cashiers on point-of-sale terminals).</t>
    </r>
  </si>
  <si>
    <r>
      <rPr>
        <b/>
        <sz val="10"/>
        <color theme="1"/>
        <rFont val="Arial"/>
        <family val="2"/>
      </rPr>
      <t xml:space="preserve">8.3.8 </t>
    </r>
    <r>
      <rPr>
        <sz val="10"/>
        <color theme="1"/>
        <rFont val="Arial"/>
        <family val="2"/>
      </rPr>
      <t>Authentication policies and procedures are documented and communicated to all users including: 
•	 Guidance on selecting strong authentication factors.
•	Guidance for how users should protect their authentication factors.
•	Instructions not to reuse previously used passwords/passphrases.
•	Instructions to change passwords/passphrases if there is any suspicion or knowledge that the password/passphrases have been compromised and how to report the incident.</t>
    </r>
  </si>
  <si>
    <r>
      <rPr>
        <b/>
        <sz val="10"/>
        <color theme="1"/>
        <rFont val="Arial"/>
        <family val="2"/>
      </rPr>
      <t xml:space="preserve">8.3.9 </t>
    </r>
    <r>
      <rPr>
        <sz val="10"/>
        <color theme="1"/>
        <rFont val="Arial"/>
        <family val="2"/>
      </rPr>
      <t xml:space="preserve">If passwords/passphrases are used as the only authentication factor for user access (i.e., in any single-factor authentication implementation) then either:
•	 Passwords/passphrases are changed at least once every 90 days, 
</t>
    </r>
    <r>
      <rPr>
        <b/>
        <sz val="10"/>
        <color theme="1"/>
        <rFont val="Arial"/>
        <family val="2"/>
      </rPr>
      <t>OR</t>
    </r>
    <r>
      <rPr>
        <sz val="10"/>
        <color theme="1"/>
        <rFont val="Arial"/>
        <family val="2"/>
      </rPr>
      <t xml:space="preserve">
•	 The security posture of accounts is dynamically analyzed, and real-time access to resources is automatically determined accordingly. 
</t>
    </r>
    <r>
      <rPr>
        <b/>
        <sz val="10"/>
        <color theme="1"/>
        <rFont val="Arial"/>
        <family val="2"/>
      </rPr>
      <t>Applicability Notes</t>
    </r>
    <r>
      <rPr>
        <sz val="10"/>
        <color theme="1"/>
        <rFont val="Arial"/>
        <family val="2"/>
      </rPr>
      <t xml:space="preserve">
This requirement applies to in-scope system components that are not in the CDE because these components are not subject to MFA requirements.
This requirement is not intended to apply to user accounts on point-of-sale terminals that have access to only one card number at a time to facilitate a single transaction (such as IDs used by cashiers on point-of-sale terminals).
This requirement does not apply to service providers’ customer accounts but does apply to accounts for service provider personnel.</t>
    </r>
  </si>
  <si>
    <r>
      <rPr>
        <b/>
        <sz val="10"/>
        <color theme="1"/>
        <rFont val="Arial"/>
        <family val="2"/>
      </rPr>
      <t xml:space="preserve">8.3.10 </t>
    </r>
    <r>
      <rPr>
        <b/>
        <i/>
        <sz val="10"/>
        <color theme="1"/>
        <rFont val="Arial"/>
        <family val="2"/>
      </rPr>
      <t xml:space="preserve">Additional requirement for service providers only: </t>
    </r>
    <r>
      <rPr>
        <sz val="10"/>
        <color theme="1"/>
        <rFont val="Arial"/>
        <family val="2"/>
      </rPr>
      <t>If passwords/passphrases are used as the only authentication factor for customer user access to cardholder data (i.e., in any single-factor authentication implementation), then guidance is provided to customer users including:
•	Guidance for customers to change their user passwords/passphrases periodically.
•	Guidance as to when, and under what circumstances, passwords/passphras</t>
    </r>
    <r>
      <rPr>
        <sz val="10"/>
        <rFont val="Arial"/>
        <family val="2"/>
      </rPr>
      <t>es are to be</t>
    </r>
    <r>
      <rPr>
        <sz val="10"/>
        <color theme="1"/>
        <rFont val="Arial"/>
        <family val="2"/>
      </rPr>
      <t xml:space="preserve"> changed.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This requirement does not apply to accounts of consumer users accessing their own payment card information.
This requirement for service providers will be superseded by Requirement 8.3.10.1 once 8.3.10.1 becomes effective.</t>
    </r>
  </si>
  <si>
    <r>
      <rPr>
        <b/>
        <sz val="10"/>
        <color theme="1"/>
        <rFont val="Arial"/>
        <family val="2"/>
      </rPr>
      <t xml:space="preserve">8.3.10.1 </t>
    </r>
    <r>
      <rPr>
        <b/>
        <i/>
        <sz val="10"/>
        <color theme="1"/>
        <rFont val="Arial"/>
        <family val="2"/>
      </rPr>
      <t>Additional requirement for service providers only:</t>
    </r>
    <r>
      <rPr>
        <sz val="10"/>
        <color theme="1"/>
        <rFont val="Arial"/>
        <family val="2"/>
      </rPr>
      <t xml:space="preserve"> If passwords/passphrases are used as the only authentication factor for customer user access (i.e., in any single-factor authentication implementation) then either:
•	 Passwords/passphrases are changed at least once every 90 days, 
</t>
    </r>
    <r>
      <rPr>
        <b/>
        <sz val="10"/>
        <color theme="1"/>
        <rFont val="Arial"/>
        <family val="2"/>
      </rPr>
      <t>OR</t>
    </r>
    <r>
      <rPr>
        <sz val="10"/>
        <color theme="1"/>
        <rFont val="Arial"/>
        <family val="2"/>
      </rPr>
      <t xml:space="preserve">
•	 The security posture of accounts is dynamically analyzed, and real-time access to resources is automatically determined accordingly.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This requirement does not apply to accounts of consumer users accessing their own payment card information.</t>
    </r>
    <r>
      <rPr>
        <i/>
        <sz val="10"/>
        <color rgb="FFC00000"/>
        <rFont val="Arial"/>
        <family val="2"/>
      </rPr>
      <t xml:space="preserve">
This requirement is a best practice until 31 March 2025, after which it will be required and must be fully considered during a PCI DSS assessment.</t>
    </r>
    <r>
      <rPr>
        <sz val="10"/>
        <color theme="1"/>
        <rFont val="Arial"/>
        <family val="2"/>
      </rPr>
      <t xml:space="preserve">
Until this requirement is effective on 31 March 2025, service providers may meet either Requirement 8.3.10 or 8.3.10.1. </t>
    </r>
  </si>
  <si>
    <r>
      <rPr>
        <b/>
        <sz val="10"/>
        <color theme="1"/>
        <rFont val="Arial"/>
        <family val="2"/>
      </rPr>
      <t xml:space="preserve">8.3.11 </t>
    </r>
    <r>
      <rPr>
        <sz val="10"/>
        <color theme="1"/>
        <rFont val="Arial"/>
        <family val="2"/>
      </rPr>
      <t>Where authentication factors such as physical or logical security tokens, smart cards, or certificates are used: 
•	 Factors are assigned to an individual user and not shared among multiple users. 
•	 Physical and/or logical controls ensure only the intended user can use that factor to gain access.</t>
    </r>
  </si>
  <si>
    <t>8.4 Multi-factor authentication (MFA) systems are configured to prevent misuse.</t>
  </si>
  <si>
    <r>
      <rPr>
        <b/>
        <sz val="10"/>
        <color theme="1"/>
        <rFont val="Arial"/>
        <family val="2"/>
      </rPr>
      <t xml:space="preserve">8.4.1 </t>
    </r>
    <r>
      <rPr>
        <sz val="10"/>
        <color theme="1"/>
        <rFont val="Arial"/>
        <family val="2"/>
      </rPr>
      <t xml:space="preserve">MFA is implemented for all non-console access into the CDE for personnel with administrative access. 
</t>
    </r>
    <r>
      <rPr>
        <b/>
        <sz val="10"/>
        <color theme="1"/>
        <rFont val="Arial"/>
        <family val="2"/>
      </rPr>
      <t>Applicability Notes</t>
    </r>
    <r>
      <rPr>
        <sz val="10"/>
        <color theme="1"/>
        <rFont val="Arial"/>
        <family val="2"/>
      </rPr>
      <t xml:space="preserve">
The requirement for MFA for non-console administrative access applies to all personnel with elevated or increased privileges accessing the CDE via a non-console connection—that is, via logical access occurring over a network interface rather than via a direct, physical connection. 
MFA is considered a best practice for non-console administrative access to in-scope system components that are not part of the CDE.</t>
    </r>
  </si>
  <si>
    <r>
      <rPr>
        <b/>
        <sz val="10"/>
        <color theme="1"/>
        <rFont val="Arial"/>
        <family val="2"/>
      </rPr>
      <t xml:space="preserve">8.4.2 </t>
    </r>
    <r>
      <rPr>
        <sz val="10"/>
        <color theme="1"/>
        <rFont val="Arial"/>
        <family val="2"/>
      </rPr>
      <t xml:space="preserve">MFA is implemented for all access into the CDE.
</t>
    </r>
    <r>
      <rPr>
        <b/>
        <sz val="10"/>
        <color theme="1"/>
        <rFont val="Arial"/>
        <family val="2"/>
      </rPr>
      <t>Applicability Notes</t>
    </r>
    <r>
      <rPr>
        <sz val="10"/>
        <color theme="1"/>
        <rFont val="Arial"/>
        <family val="2"/>
      </rPr>
      <t xml:space="preserve">
This requirement does not apply to: 
•	 Application or system accounts performing automated functions.
•	 User accounts on point-of-sale terminals that have access to only one card number at a time to facilitate a single transaction (such as IDs used by cashiers on point-of-sale terminals).
MFA is required for both types of access specified in Requirements 8.4.2 and 8.4.3. Therefore, applying MFA to one type of access does not replace the need to apply another instance of MFA to the other type of access. If an individual first connects to the entity’s network via remote access, and then later initiates a connection into the CDE from within the network, per this requirement the individual would authenticate using MFA twice, once when connecting via remote access to the entity’s network and once when connecting via non-console administrative access from the entity’s network into the CDE.
(continued on next page)
The MFA requirements apply for all types of system components, including cloud, hosted systems, and on-premises applications, network security devices, workstations, servers, and endpoints, and includes access directly to an entity’s networks or systems as well as web-based access to an application or function. 
MFA for remote access into the CDE can be implemented at the network or system/application level; it does not have to be applied at both levels. For example, if MFA is used when a user connects to the CDE network, it does not have to be used when the user logs into each system or application within the CDE.
</t>
    </r>
    <r>
      <rPr>
        <i/>
        <sz val="10"/>
        <color rgb="FFC00000"/>
        <rFont val="Arial"/>
        <family val="2"/>
      </rPr>
      <t>This requirement is a best practice until 31 March 2025, after which it will be required and must be fully considered during a PCI DSS assessment</t>
    </r>
    <r>
      <rPr>
        <sz val="10"/>
        <color theme="1"/>
        <rFont val="Arial"/>
        <family val="2"/>
      </rPr>
      <t>.</t>
    </r>
  </si>
  <si>
    <r>
      <rPr>
        <b/>
        <sz val="10"/>
        <color theme="1"/>
        <rFont val="Arial"/>
        <family val="2"/>
      </rPr>
      <t xml:space="preserve">8.4.3 </t>
    </r>
    <r>
      <rPr>
        <sz val="10"/>
        <color theme="1"/>
        <rFont val="Arial"/>
        <family val="2"/>
      </rPr>
      <t xml:space="preserve">MFA is implemented for all remote network access originating from outside the entity’s network that could access or impact the CDE as follows:
•	 All remote access by all personnel, both users and administrators, originating from outside the entity’s network.
•	 All remote access by third parties and vendors.
</t>
    </r>
    <r>
      <rPr>
        <b/>
        <sz val="10"/>
        <color theme="1"/>
        <rFont val="Arial"/>
        <family val="2"/>
      </rPr>
      <t>Applicability Notes</t>
    </r>
    <r>
      <rPr>
        <sz val="10"/>
        <color theme="1"/>
        <rFont val="Arial"/>
        <family val="2"/>
      </rPr>
      <t xml:space="preserve">
The requirement for MFA for remote access originating from outside the entity’s network applies to all user accounts that can access the network remotely, where that remote access leads to or could lead to access into the CDE.
If remote access is to a part of the entity’s network that is properly segmented from the CDE, such that remote users cannot access or impact the CDE, MFA for remote access to that part of the network is not required. However, MFA is required for any remote access to networks with access to the CDE and is recommended for all remote access to the entity’s networks.
The MFA requirements apply for all types of system components, including cloud, hosted systems, and on-premises applications, network security devices, workstations, servers, and endpoints, and includes access directly to an entity’s networks or systems as well as web-based access to an application or function.
</t>
    </r>
  </si>
  <si>
    <t>8.5 Multi-factor authentication is implemented to secure access to the CDE.</t>
  </si>
  <si>
    <r>
      <rPr>
        <b/>
        <sz val="10"/>
        <color theme="1"/>
        <rFont val="Arial"/>
        <family val="2"/>
      </rPr>
      <t xml:space="preserve">8.5.1 </t>
    </r>
    <r>
      <rPr>
        <sz val="10"/>
        <color theme="1"/>
        <rFont val="Arial"/>
        <family val="2"/>
      </rPr>
      <t xml:space="preserve">MFA systems are implemented as follows:
•	The MFA system is not susceptible to replay attacks.
•	MFA systems cannot be bypassed by any users, including administrative users unless specifically documented, and authorized by management on an exception basis, for a limited time period. 
•	At least two different types of authentication factors are used.
•	Success of all authentication factors is required before access is granted.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</si>
  <si>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8.6 Use of application and system accounts and associated authentication factors are strictly managed.</t>
  </si>
  <si>
    <r>
      <rPr>
        <b/>
        <sz val="10"/>
        <color theme="1"/>
        <rFont val="Arial"/>
        <family val="2"/>
      </rPr>
      <t xml:space="preserve">8.6.1 </t>
    </r>
    <r>
      <rPr>
        <sz val="10"/>
        <color theme="1"/>
        <rFont val="Arial"/>
        <family val="2"/>
      </rPr>
      <t xml:space="preserve">If accounts used by systems or applications can be used for interactive login, they are managed as follows: 
•	 Interactive use is prevented unless needed for an exceptional circumstance.
•	 Interactive use is limited to the time needed for the exceptional circumstance.
•	 Business justification for interactive use is documented.
•	 Interactive use is explicitly approved by management. 
•	 Individual user identity is confirmed before access to account is granted.
•	 Every action taken is attributable to an individual user.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</si>
  <si>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8.6.2 </t>
    </r>
    <r>
      <rPr>
        <sz val="10"/>
        <color theme="1"/>
        <rFont val="Arial"/>
        <family val="2"/>
      </rPr>
      <t xml:space="preserve">Passwords/passphrases for any application and system accounts that can be used for interactive login are not hard coded in scripts, configuration/property files, or bespoke and custom source code. Note: stored passwords/ passphrases are required to be encrypted in accordance with PCI DSS Requirement 8.3.2.
</t>
    </r>
    <r>
      <rPr>
        <b/>
        <sz val="10"/>
        <color theme="1"/>
        <rFont val="Arial"/>
        <family val="2"/>
      </rPr>
      <t>Applicability Notes</t>
    </r>
    <r>
      <rPr>
        <sz val="10"/>
        <color theme="1"/>
        <rFont val="Arial"/>
        <family val="2"/>
      </rPr>
      <t xml:space="preserve">
Stored passwords/passphrases are required to be encrypted in accordance with PCI DSS Requirement 8.3.2.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</si>
  <si>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8.6.3 </t>
    </r>
    <r>
      <rPr>
        <sz val="10"/>
        <color theme="1"/>
        <rFont val="Arial"/>
        <family val="2"/>
      </rPr>
      <t xml:space="preserve">Passwords/passphrases for any application and system accounts are protected against misuse as follows: 
•	 Passwords/passphrases are changed periodically (at the frequency defined in the entity’s targeted risk analysis, which is performed according to all elements specified in Requirement 12.3.1) and upon suspicion or confirmation of compromise.
•	 Passwords/passphrases are constructed with sufficient complexity appropriate for how frequently the entity changes the passwords/passphrases.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</si>
  <si>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Requirement 9: Restrict Physical Access to Cardholder Data</t>
  </si>
  <si>
    <t>9.1 Processes and mechanisms for performing activities in Requirement 9 are defined and understood.</t>
  </si>
  <si>
    <r>
      <rPr>
        <b/>
        <sz val="10"/>
        <color theme="1"/>
        <rFont val="Arial"/>
        <family val="2"/>
      </rPr>
      <t xml:space="preserve">9.1.1 </t>
    </r>
    <r>
      <rPr>
        <sz val="10"/>
        <color theme="1"/>
        <rFont val="Arial"/>
        <family val="2"/>
      </rPr>
      <t>All security policies and operational procedures that are identified in Requirement 9 are:
•	 Documented. 
•	 Kept up to date. 
•	 In use.
•	 Known to all affected parties.</t>
    </r>
  </si>
  <si>
    <r>
      <rPr>
        <b/>
        <sz val="10"/>
        <color theme="1"/>
        <rFont val="Arial"/>
        <family val="2"/>
      </rPr>
      <t xml:space="preserve">9.1.2 </t>
    </r>
    <r>
      <rPr>
        <sz val="10"/>
        <color theme="1"/>
        <rFont val="Arial"/>
        <family val="2"/>
      </rPr>
      <t xml:space="preserve">Roles and responsibilities for performing activities in Requirement 9 are documented, assigned, and understood.
</t>
    </r>
    <r>
      <rPr>
        <i/>
        <sz val="10"/>
        <color rgb="FFC00000"/>
        <rFont val="Arial"/>
        <family val="2"/>
      </rPr>
      <t>New requirement - effective immediately</t>
    </r>
  </si>
  <si>
    <t>9.2 Physical access controls manage entry into the cardholder data environment.</t>
  </si>
  <si>
    <r>
      <rPr>
        <b/>
        <sz val="10"/>
        <color theme="1"/>
        <rFont val="Arial"/>
        <family val="2"/>
      </rPr>
      <t xml:space="preserve">9.2.1 </t>
    </r>
    <r>
      <rPr>
        <sz val="10"/>
        <color theme="1"/>
        <rFont val="Arial"/>
        <family val="2"/>
      </rPr>
      <t>Appropriate facility entry controls are in place to restrict physical access to systems in the CDE.</t>
    </r>
  </si>
  <si>
    <r>
      <rPr>
        <b/>
        <sz val="10"/>
        <color theme="1"/>
        <rFont val="Arial"/>
        <family val="2"/>
      </rPr>
      <t xml:space="preserve">9.2.1.1 </t>
    </r>
    <r>
      <rPr>
        <sz val="10"/>
        <color theme="1"/>
        <rFont val="Arial"/>
        <family val="2"/>
      </rPr>
      <t>Individual physical access to sensitive areas within the CDE is monitored with either video cameras or physical access control mechanisms (or both) as follows:
•	 Entry and exit points to/from sensitive areas within the CDE are monitored. 
•	 Monitoring devices or mechanisms are protected from tampering or disabling.
•	 Collected data is reviewed and correlated with other entries.
•	 Collected data is stored for at least three months, unless otherwise restricted by law.</t>
    </r>
  </si>
  <si>
    <r>
      <rPr>
        <b/>
        <sz val="10"/>
        <color theme="1"/>
        <rFont val="Arial"/>
        <family val="2"/>
      </rPr>
      <t xml:space="preserve">9.2.2 </t>
    </r>
    <r>
      <rPr>
        <sz val="10"/>
        <color theme="1"/>
        <rFont val="Arial"/>
        <family val="2"/>
      </rPr>
      <t>Physical and/or logical controls are implemented to restrict use of publicly accessible network jacks within the facility.</t>
    </r>
  </si>
  <si>
    <r>
      <rPr>
        <b/>
        <sz val="10"/>
        <color theme="1"/>
        <rFont val="Arial"/>
        <family val="2"/>
      </rPr>
      <t xml:space="preserve">9.2.3 </t>
    </r>
    <r>
      <rPr>
        <sz val="10"/>
        <color theme="1"/>
        <rFont val="Arial"/>
        <family val="2"/>
      </rPr>
      <t>Physical access to wireless access points, gateways, networking/communications hardware, and telecommunication lines within the facility is restricted.</t>
    </r>
  </si>
  <si>
    <r>
      <rPr>
        <b/>
        <sz val="10"/>
        <color theme="1"/>
        <rFont val="Arial"/>
        <family val="2"/>
      </rPr>
      <t xml:space="preserve">9.2.4 </t>
    </r>
    <r>
      <rPr>
        <sz val="10"/>
        <color theme="1"/>
        <rFont val="Arial"/>
        <family val="2"/>
      </rPr>
      <t>Access to consoles in sensitive areas is restricted via locking when not in use.</t>
    </r>
  </si>
  <si>
    <t>9.3 Physical access to the cardholder data environment for personnel and visitors is authorized and managed.</t>
  </si>
  <si>
    <r>
      <rPr>
        <b/>
        <sz val="10"/>
        <color theme="1"/>
        <rFont val="Arial"/>
        <family val="2"/>
      </rPr>
      <t xml:space="preserve">9.3.1 </t>
    </r>
    <r>
      <rPr>
        <sz val="10"/>
        <color theme="1"/>
        <rFont val="Arial"/>
        <family val="2"/>
      </rPr>
      <t>Procedures are implemented for authorizing and managing physical access of personnel to the CDE, including:
•	  Identifying personnel.
•	 Managing changes to an individual’s physical access requirements.
•	  Revoking or terminating personnel identification.
•	  Limiting access to the identification process or system to authorized personnel.</t>
    </r>
  </si>
  <si>
    <r>
      <rPr>
        <b/>
        <sz val="10"/>
        <color theme="1"/>
        <rFont val="Arial"/>
        <family val="2"/>
      </rPr>
      <t xml:space="preserve">9.3.1.1 </t>
    </r>
    <r>
      <rPr>
        <sz val="10"/>
        <color theme="1"/>
        <rFont val="Arial"/>
        <family val="2"/>
      </rPr>
      <t>Physical access to sensitive areas within the CDE for personnel is controlled as follows:
•	 Access is authorized and based on individual job function.
•	 Access is revoked immediately upon termination.
•	 All physical access mechanisms, such as keys, access cards, etc., are returned or disabled upon termination.</t>
    </r>
  </si>
  <si>
    <r>
      <rPr>
        <b/>
        <sz val="10"/>
        <color theme="1"/>
        <rFont val="Arial"/>
        <family val="2"/>
      </rPr>
      <t xml:space="preserve">9.3.2 </t>
    </r>
    <r>
      <rPr>
        <sz val="10"/>
        <color theme="1"/>
        <rFont val="Arial"/>
        <family val="2"/>
      </rPr>
      <t>Procedures are implemented for authorizing and managing visitor access to the CDE, including:
•	 Visitors are authorized before entering.
•	 Visitors are escorted at all times.
•	 Visitors are clearly identified and given a badge or other identification that expires.
•	 Visitor badges or other identification visibly distinguishes visitors from  personnel.</t>
    </r>
  </si>
  <si>
    <r>
      <rPr>
        <b/>
        <sz val="10"/>
        <color theme="1"/>
        <rFont val="Arial"/>
        <family val="2"/>
      </rPr>
      <t xml:space="preserve">9.3.3 </t>
    </r>
    <r>
      <rPr>
        <sz val="10"/>
        <color theme="1"/>
        <rFont val="Arial"/>
        <family val="2"/>
      </rPr>
      <t>Visitor badges or identification are surrendered or deactivated before visitors leave the facility or at the date of expiration.</t>
    </r>
  </si>
  <si>
    <r>
      <rPr>
        <b/>
        <sz val="10"/>
        <color theme="1"/>
        <rFont val="Arial"/>
        <family val="2"/>
      </rPr>
      <t>9.3.4</t>
    </r>
    <r>
      <rPr>
        <sz val="10"/>
        <color theme="1"/>
        <rFont val="Arial"/>
        <family val="2"/>
      </rPr>
      <t xml:space="preserve"> A visitor log is used to maintain a physical record of visitor activity within the facility and within sensitive areas, including: 
•	 The visitor’s name and the organization represented.
•	 The date and time of the visit.
•	 The name of the personnel authorizing physical access. 
•	 Retaining the log for at least three months, unless otherwise restricted by law.</t>
    </r>
  </si>
  <si>
    <t>9.4 Media with cardholder data is securely stored, accessed, distributed, and destroyed.</t>
  </si>
  <si>
    <r>
      <rPr>
        <b/>
        <sz val="10"/>
        <color theme="1"/>
        <rFont val="Arial"/>
        <family val="2"/>
      </rPr>
      <t xml:space="preserve">9.4.1 </t>
    </r>
    <r>
      <rPr>
        <sz val="10"/>
        <color theme="1"/>
        <rFont val="Arial"/>
        <family val="2"/>
      </rPr>
      <t xml:space="preserve">All media with cardholder data is physically secured. </t>
    </r>
  </si>
  <si>
    <r>
      <rPr>
        <b/>
        <sz val="10"/>
        <color theme="1"/>
        <rFont val="Arial"/>
        <family val="2"/>
      </rPr>
      <t xml:space="preserve">9.4.1.1 </t>
    </r>
    <r>
      <rPr>
        <sz val="10"/>
        <color theme="1"/>
        <rFont val="Arial"/>
        <family val="2"/>
      </rPr>
      <t xml:space="preserve">Offline media backups with cardholder data are stored in a secure location. </t>
    </r>
  </si>
  <si>
    <r>
      <rPr>
        <b/>
        <sz val="10"/>
        <color theme="1"/>
        <rFont val="Arial"/>
        <family val="2"/>
      </rPr>
      <t xml:space="preserve">9.4.1.2 </t>
    </r>
    <r>
      <rPr>
        <sz val="10"/>
        <color theme="1"/>
        <rFont val="Arial"/>
        <family val="2"/>
      </rPr>
      <t>The security of the offline media backup location(s) with cardholder data is reviewed at least once every 12 months.</t>
    </r>
  </si>
  <si>
    <r>
      <rPr>
        <b/>
        <sz val="10"/>
        <color theme="1"/>
        <rFont val="Arial"/>
        <family val="2"/>
      </rPr>
      <t xml:space="preserve">9.4.2 </t>
    </r>
    <r>
      <rPr>
        <sz val="10"/>
        <color theme="1"/>
        <rFont val="Arial"/>
        <family val="2"/>
      </rPr>
      <t>All media with cardholder data is classified in accordance with the sensitivity of the data.</t>
    </r>
  </si>
  <si>
    <r>
      <rPr>
        <b/>
        <sz val="10"/>
        <color theme="1"/>
        <rFont val="Arial"/>
        <family val="2"/>
      </rPr>
      <t xml:space="preserve">9.4.3 </t>
    </r>
    <r>
      <rPr>
        <sz val="10"/>
        <color theme="1"/>
        <rFont val="Arial"/>
        <family val="2"/>
      </rPr>
      <t>Media with cardholder data sent outside the facility is secured as follows:
• Media sent outside the facility is logged.
• Media is sent by secured courier or other delivery method that can be accurately tracked.
• Offsite tracking logs include details about media location.</t>
    </r>
  </si>
  <si>
    <r>
      <rPr>
        <b/>
        <sz val="10"/>
        <color theme="1"/>
        <rFont val="Arial"/>
        <family val="2"/>
      </rPr>
      <t xml:space="preserve">9.4.4 </t>
    </r>
    <r>
      <rPr>
        <sz val="10"/>
        <color theme="1"/>
        <rFont val="Arial"/>
        <family val="2"/>
      </rPr>
      <t xml:space="preserve">Management approves all media with cardholder data that is moved outside the facility (including when media is distributed to individuals).
</t>
    </r>
    <r>
      <rPr>
        <b/>
        <sz val="10"/>
        <color theme="1"/>
        <rFont val="Arial"/>
        <family val="2"/>
      </rPr>
      <t xml:space="preserve">Applicability Notes
</t>
    </r>
    <r>
      <rPr>
        <sz val="10"/>
        <color theme="1"/>
        <rFont val="Arial"/>
        <family val="2"/>
      </rPr>
      <t>Individuals approving media movements should have the appropriate level of management authority to grant this approval. However, it is not specifically required that such individuals have “manager” as part of their title.</t>
    </r>
  </si>
  <si>
    <r>
      <rPr>
        <b/>
        <sz val="10"/>
        <color theme="1"/>
        <rFont val="Arial"/>
        <family val="2"/>
      </rPr>
      <t xml:space="preserve">9.4.5 </t>
    </r>
    <r>
      <rPr>
        <sz val="10"/>
        <color theme="1"/>
        <rFont val="Arial"/>
        <family val="2"/>
      </rPr>
      <t xml:space="preserve">Inventory logs of all electronic media with cardholder data are maintained. </t>
    </r>
  </si>
  <si>
    <r>
      <rPr>
        <b/>
        <sz val="10"/>
        <color theme="1"/>
        <rFont val="Arial"/>
        <family val="2"/>
      </rPr>
      <t xml:space="preserve">9.4.5.1 </t>
    </r>
    <r>
      <rPr>
        <sz val="10"/>
        <color theme="1"/>
        <rFont val="Arial"/>
        <family val="2"/>
      </rPr>
      <t>Inventories of electronic media with cardholder data are conducted at least once every 12 months.</t>
    </r>
    <r>
      <rPr>
        <i/>
        <sz val="10"/>
        <color rgb="FFFF0000"/>
        <rFont val="Arial"/>
        <family val="2"/>
      </rPr>
      <t xml:space="preserve"> </t>
    </r>
  </si>
  <si>
    <r>
      <rPr>
        <b/>
        <sz val="10"/>
        <color theme="1"/>
        <rFont val="Arial"/>
        <family val="2"/>
      </rPr>
      <t xml:space="preserve">9.4.6 </t>
    </r>
    <r>
      <rPr>
        <sz val="10"/>
        <color theme="1"/>
        <rFont val="Arial"/>
        <family val="2"/>
      </rPr>
      <t xml:space="preserve">Hard-copy materials with cardholder data are destroyed when no longer needed for business or legal reasons, as follows:
•	 Materials are cross-cut shredded, incinerated, or pulped so that cardholder data cannot be reconstructed. 
•	 Materials are stored in secure storage containers prior to destruction. 
</t>
    </r>
    <r>
      <rPr>
        <b/>
        <sz val="10"/>
        <color theme="1"/>
        <rFont val="Arial"/>
        <family val="2"/>
      </rPr>
      <t xml:space="preserve">Applicability Notes
</t>
    </r>
    <r>
      <rPr>
        <sz val="10"/>
        <color theme="1"/>
        <rFont val="Arial"/>
        <family val="2"/>
      </rPr>
      <t>These requirements for media destruction when that media is no longer needed for business or legal reasons are separate and distinct from PCI DSS Requirement 3.2.1, which is for securely deleting cardholder data when no longer needed per the entity’s cardholder data retention policies.</t>
    </r>
  </si>
  <si>
    <r>
      <rPr>
        <b/>
        <sz val="10"/>
        <color theme="1"/>
        <rFont val="Arial"/>
        <family val="2"/>
      </rPr>
      <t xml:space="preserve">9.4.7 </t>
    </r>
    <r>
      <rPr>
        <sz val="10"/>
        <color theme="1"/>
        <rFont val="Arial"/>
        <family val="2"/>
      </rPr>
      <t xml:space="preserve">Electronic media with cardholder data is destroyed when no longer needed for business or legal reasons via one of the following: 
•	 The electronic media is destroyed.
•	 The cardholder data is rendered unrecoverable so that it cannot be reconstructed. 
</t>
    </r>
    <r>
      <rPr>
        <b/>
        <sz val="10"/>
        <color theme="1"/>
        <rFont val="Arial"/>
        <family val="2"/>
      </rPr>
      <t>Applicability Notes</t>
    </r>
    <r>
      <rPr>
        <sz val="10"/>
        <color theme="1"/>
        <rFont val="Arial"/>
        <family val="2"/>
      </rPr>
      <t xml:space="preserve">
These requirements for media destruction when that media is no longer needed for business or legal reasons are separate and distinct from PCI DSS Requirement 3.2.1, which is for securely deleting cardholder data when no longer needed per the entity’s cardholder data retention policies.</t>
    </r>
  </si>
  <si>
    <t>9.5 Point-of-interaction (POI) devices are protected from tampering and unauthorized substitution.</t>
  </si>
  <si>
    <r>
      <rPr>
        <b/>
        <sz val="10"/>
        <color theme="1"/>
        <rFont val="Arial"/>
        <family val="2"/>
      </rPr>
      <t xml:space="preserve">9.5.1 </t>
    </r>
    <r>
      <rPr>
        <sz val="10"/>
        <color theme="1"/>
        <rFont val="Arial"/>
        <family val="2"/>
      </rPr>
      <t xml:space="preserve">POI devices that capture payment card data via direct physical interaction with the payment card form factor are protected from tampering and unauthorized substitution, including the following:
•	 Maintaining a list of POI devices. 
•	 Periodically inspecting POI devices to look for tampering or unauthorized substitution. 
•	 Training personnel to be aware of suspicious behavior and to report tampering or unauthorized substitution of devices.
</t>
    </r>
    <r>
      <rPr>
        <b/>
        <sz val="10"/>
        <color theme="1"/>
        <rFont val="Arial"/>
        <family val="2"/>
      </rPr>
      <t>Applicability Notes</t>
    </r>
    <r>
      <rPr>
        <sz val="10"/>
        <color theme="1"/>
        <rFont val="Arial"/>
        <family val="2"/>
      </rPr>
      <t xml:space="preserve">
These requirements apply to deployed POI devices used in card-present transactions (that is, a payment card form factor such as a card that is swiped, tapped, or dipped). This requirement is not intended to apply to manual PAN key-entry components such as computer keyboards.
This requirement is recommended, but not required, for manual PAN key-entry components such as computer keyboards. 
This requirement does not apply to commercial off-the-shelf (COTS) devices (for example, smartphones or tablets), which are mobile merchant-owned devices designed for mass-market distribution.</t>
    </r>
  </si>
  <si>
    <r>
      <rPr>
        <b/>
        <sz val="10"/>
        <color theme="1"/>
        <rFont val="Arial"/>
        <family val="2"/>
      </rPr>
      <t xml:space="preserve">9.5.1.1 </t>
    </r>
    <r>
      <rPr>
        <sz val="10"/>
        <color theme="1"/>
        <rFont val="Arial"/>
        <family val="2"/>
      </rPr>
      <t>An up-to-date list of POI devices is maintained, including:
•	 Make and model of the device. 
•	 Location of device. 
•	 Device serial number or other methods of unique identification.</t>
    </r>
  </si>
  <si>
    <r>
      <rPr>
        <b/>
        <sz val="10"/>
        <color theme="1"/>
        <rFont val="Arial"/>
        <family val="2"/>
      </rPr>
      <t xml:space="preserve">9.5.1.2 </t>
    </r>
    <r>
      <rPr>
        <sz val="10"/>
        <color theme="1"/>
        <rFont val="Arial"/>
        <family val="2"/>
      </rPr>
      <t xml:space="preserve">POI device surfaces are periodically inspected to detect tampering and unauthorized substitution. </t>
    </r>
  </si>
  <si>
    <r>
      <rPr>
        <b/>
        <sz val="10"/>
        <color theme="1"/>
        <rFont val="Arial"/>
        <family val="2"/>
      </rPr>
      <t xml:space="preserve">9.5.1.2.1 </t>
    </r>
    <r>
      <rPr>
        <sz val="10"/>
        <color theme="1"/>
        <rFont val="Arial"/>
        <family val="2"/>
      </rPr>
      <t xml:space="preserve">The frequency of periodic POI device inspections and the type of inspections performed is defined in the entity’s targeted risk analysis, which is performed according to all elements specified in Requirement 12.3.1.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</si>
  <si>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9.5.1.3 </t>
    </r>
    <r>
      <rPr>
        <sz val="10"/>
        <color theme="1"/>
        <rFont val="Arial"/>
        <family val="2"/>
      </rPr>
      <t>Training is provided for personnel in POI environments to be aware of attempted tampering or replacement of POI devices, and includes:
•	 Verifying the identity of any third-party persons claiming to be repair or maintenance personnel, before granting them access to modify or troubleshoot devices.
•	 Procedures to ensure devices are not installed, replaced, or returned without verification. 
•	 Being aware of suspicious behavior around devices.
•	 Reporting suspicious behavior and indications of device tampering or substitution to appropriate personnel.</t>
    </r>
  </si>
  <si>
    <t>Requirement 10: Log and Monitor All Access to System Components and Cardholder Data</t>
  </si>
  <si>
    <t>10.1 Processes and mechanisms for performing activities in Requirement 10 are defined and documented.</t>
  </si>
  <si>
    <r>
      <rPr>
        <b/>
        <sz val="10"/>
        <color theme="1"/>
        <rFont val="Arial"/>
        <family val="2"/>
      </rPr>
      <t xml:space="preserve">10.1.1 </t>
    </r>
    <r>
      <rPr>
        <sz val="10"/>
        <color theme="1"/>
        <rFont val="Arial"/>
        <family val="2"/>
      </rPr>
      <t xml:space="preserve">All security policies and operational procedures that are identified in Requirement 10 are: 
•	 Documented.
•	 Kept up to date.
•	 In use.
•	 Known to all affected parties.
</t>
    </r>
  </si>
  <si>
    <r>
      <rPr>
        <b/>
        <sz val="10"/>
        <color theme="1"/>
        <rFont val="Arial"/>
        <family val="2"/>
      </rPr>
      <t>10.1.2</t>
    </r>
    <r>
      <rPr>
        <sz val="10"/>
        <color theme="1"/>
        <rFont val="Arial"/>
        <family val="2"/>
      </rPr>
      <t xml:space="preserve"> Roles and responsibilities for performing activities in Requirement 10 are documented, assigned, and understood.
</t>
    </r>
    <r>
      <rPr>
        <i/>
        <sz val="10"/>
        <color rgb="FFC00000"/>
        <rFont val="Arial"/>
        <family val="2"/>
      </rPr>
      <t>New requirement - effective immediately</t>
    </r>
    <r>
      <rPr>
        <sz val="10"/>
        <color rgb="FFFF0000"/>
        <rFont val="Arial"/>
        <family val="2"/>
      </rPr>
      <t xml:space="preserve">
</t>
    </r>
  </si>
  <si>
    <t>10.2 Audit logs are implemented to support the detection of anomalies and suspicious activity, and the forensic analysis of events.</t>
  </si>
  <si>
    <r>
      <rPr>
        <b/>
        <sz val="10"/>
        <color theme="1"/>
        <rFont val="Arial"/>
        <family val="2"/>
      </rPr>
      <t xml:space="preserve">10.2.1 </t>
    </r>
    <r>
      <rPr>
        <sz val="10"/>
        <color theme="1"/>
        <rFont val="Arial"/>
        <family val="2"/>
      </rPr>
      <t>Audit logs are enabled and active for all system components and cardholder data.</t>
    </r>
  </si>
  <si>
    <r>
      <rPr>
        <b/>
        <sz val="10"/>
        <color theme="1"/>
        <rFont val="Arial"/>
        <family val="2"/>
      </rPr>
      <t xml:space="preserve">10.2.1.1 </t>
    </r>
    <r>
      <rPr>
        <sz val="10"/>
        <color theme="1"/>
        <rFont val="Arial"/>
        <family val="2"/>
      </rPr>
      <t>Audit logs capture all individual user access to cardholder data.</t>
    </r>
  </si>
  <si>
    <r>
      <rPr>
        <b/>
        <sz val="10"/>
        <color theme="1"/>
        <rFont val="Arial"/>
        <family val="2"/>
      </rPr>
      <t>10.2.1.2</t>
    </r>
    <r>
      <rPr>
        <sz val="10"/>
        <color theme="1"/>
        <rFont val="Arial"/>
        <family val="2"/>
      </rPr>
      <t xml:space="preserve"> Audit logs capture all actions taken by any individual with administrative access, including any interactive use of application or system accounts.</t>
    </r>
  </si>
  <si>
    <r>
      <rPr>
        <b/>
        <sz val="10"/>
        <color theme="1"/>
        <rFont val="Arial"/>
        <family val="2"/>
      </rPr>
      <t>10.2.1.3</t>
    </r>
    <r>
      <rPr>
        <sz val="10"/>
        <color theme="1"/>
        <rFont val="Arial"/>
        <family val="2"/>
      </rPr>
      <t xml:space="preserve"> Audit logs capture all access to audit logs.</t>
    </r>
  </si>
  <si>
    <r>
      <rPr>
        <b/>
        <sz val="10"/>
        <color theme="1"/>
        <rFont val="Arial"/>
        <family val="2"/>
      </rPr>
      <t xml:space="preserve">10.2.1.4 </t>
    </r>
    <r>
      <rPr>
        <sz val="10"/>
        <color theme="1"/>
        <rFont val="Arial"/>
        <family val="2"/>
      </rPr>
      <t>Audit logs capture all invalid logical access attempts.</t>
    </r>
  </si>
  <si>
    <r>
      <rPr>
        <b/>
        <sz val="10"/>
        <color theme="1"/>
        <rFont val="Arial"/>
        <family val="2"/>
      </rPr>
      <t xml:space="preserve">10.2.1.5 </t>
    </r>
    <r>
      <rPr>
        <sz val="10"/>
        <color theme="1"/>
        <rFont val="Arial"/>
        <family val="2"/>
      </rPr>
      <t>Audit logs capture all changes to identification and authentication credentials including, but not limited to:
•	 Creation of new accounts.
•	 Elevation of privileges.
•	 All changes, additions, or deletions to accounts with administrative access.</t>
    </r>
  </si>
  <si>
    <r>
      <rPr>
        <b/>
        <sz val="10"/>
        <color theme="1"/>
        <rFont val="Arial"/>
        <family val="2"/>
      </rPr>
      <t xml:space="preserve">10.2.1.6 </t>
    </r>
    <r>
      <rPr>
        <sz val="10"/>
        <color theme="1"/>
        <rFont val="Arial"/>
        <family val="2"/>
      </rPr>
      <t>Audit logs capture the following: 
•	 All initialization of new audit logs, and 
•	 All starting, stopping, or pausing of the existing audit logs.</t>
    </r>
  </si>
  <si>
    <r>
      <rPr>
        <b/>
        <sz val="10"/>
        <color theme="1"/>
        <rFont val="Arial"/>
        <family val="2"/>
      </rPr>
      <t xml:space="preserve">10.2.1.7 </t>
    </r>
    <r>
      <rPr>
        <sz val="10"/>
        <color theme="1"/>
        <rFont val="Arial"/>
        <family val="2"/>
      </rPr>
      <t>Audit logs capture all creation and deletion of system-level objects.</t>
    </r>
  </si>
  <si>
    <r>
      <rPr>
        <b/>
        <sz val="10"/>
        <color theme="1"/>
        <rFont val="Arial"/>
        <family val="2"/>
      </rPr>
      <t xml:space="preserve">10.2.2 </t>
    </r>
    <r>
      <rPr>
        <sz val="10"/>
        <color theme="1"/>
        <rFont val="Arial"/>
        <family val="2"/>
      </rPr>
      <t>Audit logs record the following details for each auditable event:
•	 User identification.
•	 Type of event.
•	 Date and time.
•	 Success and failure indication.
•	 Origination of event.
•	 Identity or name of affected data, system component, resource, or service (for example, name and protocol).</t>
    </r>
  </si>
  <si>
    <t>10.3 Audit logs are protected from destruction and unauthorized modifications.</t>
  </si>
  <si>
    <r>
      <rPr>
        <b/>
        <sz val="10"/>
        <color theme="1"/>
        <rFont val="Arial"/>
        <family val="2"/>
      </rPr>
      <t xml:space="preserve">10.3.1 </t>
    </r>
    <r>
      <rPr>
        <sz val="10"/>
        <color theme="1"/>
        <rFont val="Arial"/>
        <family val="2"/>
      </rPr>
      <t>Read access to audit logs files is limited to those with a job-related need.</t>
    </r>
  </si>
  <si>
    <r>
      <rPr>
        <b/>
        <sz val="10"/>
        <color theme="1"/>
        <rFont val="Arial"/>
        <family val="2"/>
      </rPr>
      <t xml:space="preserve">10.3.2 </t>
    </r>
    <r>
      <rPr>
        <sz val="10"/>
        <color theme="1"/>
        <rFont val="Arial"/>
        <family val="2"/>
      </rPr>
      <t>Audit log files are protected to prevent modifications by individuals.</t>
    </r>
  </si>
  <si>
    <r>
      <rPr>
        <b/>
        <sz val="10"/>
        <color theme="1"/>
        <rFont val="Arial"/>
        <family val="2"/>
      </rPr>
      <t xml:space="preserve">10.3.3 </t>
    </r>
    <r>
      <rPr>
        <sz val="10"/>
        <color theme="1"/>
        <rFont val="Arial"/>
        <family val="2"/>
      </rPr>
      <t>Audit log files, including those for external-facing technologies, are promptly backed up to a secure, central, internal log server(s) or other media that is difficult to modify.</t>
    </r>
  </si>
  <si>
    <r>
      <rPr>
        <b/>
        <sz val="10"/>
        <color theme="1"/>
        <rFont val="Arial"/>
        <family val="2"/>
      </rPr>
      <t xml:space="preserve">10.3.4 </t>
    </r>
    <r>
      <rPr>
        <sz val="10"/>
        <color theme="1"/>
        <rFont val="Arial"/>
        <family val="2"/>
      </rPr>
      <t>File integrity monitoring or change-detection mechanisms is used on audit logs to ensure that existing log data cannot be changed without generating alerts.</t>
    </r>
  </si>
  <si>
    <t>10.4 Audit logs are reviewed to identify anomalies or suspicious activity.</t>
  </si>
  <si>
    <r>
      <rPr>
        <b/>
        <sz val="10"/>
        <color theme="1"/>
        <rFont val="Arial"/>
        <family val="2"/>
      </rPr>
      <t xml:space="preserve">10.4.1 </t>
    </r>
    <r>
      <rPr>
        <sz val="10"/>
        <color theme="1"/>
        <rFont val="Arial"/>
        <family val="2"/>
      </rPr>
      <t>The following audit logs are reviewed at least once daily:
•	 All security events. 
•	 Logs of all system components that store, process, or transmit CHD and/or SAD.
•	 Logs of all critical system components.
•	 Logs of all servers and system components that perform security functions (for example, network security controls, intrusion-detection systems/intrusion-prevention systems (IDS/IPS), authentication servers).</t>
    </r>
  </si>
  <si>
    <r>
      <rPr>
        <b/>
        <sz val="10"/>
        <color theme="1"/>
        <rFont val="Arial"/>
        <family val="2"/>
      </rPr>
      <t xml:space="preserve">10.4.1.1 </t>
    </r>
    <r>
      <rPr>
        <sz val="10"/>
        <color theme="1"/>
        <rFont val="Arial"/>
        <family val="2"/>
      </rPr>
      <t xml:space="preserve">Automated mechanisms are used to perform audit log reviews.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</si>
  <si>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10.4.2 </t>
    </r>
    <r>
      <rPr>
        <sz val="10"/>
        <color theme="1"/>
        <rFont val="Arial"/>
        <family val="2"/>
      </rPr>
      <t xml:space="preserve">Logs of all other system components (those not specified in Requirement 10.4.1) are reviewed periodically.
</t>
    </r>
    <r>
      <rPr>
        <b/>
        <sz val="10"/>
        <color theme="1"/>
        <rFont val="Arial"/>
        <family val="2"/>
      </rPr>
      <t>Applicability Notes</t>
    </r>
    <r>
      <rPr>
        <sz val="10"/>
        <color theme="1"/>
        <rFont val="Arial"/>
        <family val="2"/>
      </rPr>
      <t xml:space="preserve">
This requirement is applicable to all other in-scope system components not included in Requirement 10.4.1.</t>
    </r>
  </si>
  <si>
    <r>
      <rPr>
        <b/>
        <sz val="10"/>
        <color theme="1"/>
        <rFont val="Arial"/>
        <family val="2"/>
      </rPr>
      <t xml:space="preserve">10.4.2.1 </t>
    </r>
    <r>
      <rPr>
        <sz val="10"/>
        <color theme="1"/>
        <rFont val="Arial"/>
        <family val="2"/>
      </rPr>
      <t xml:space="preserve">The frequency of periodic log reviews for all other system components (not defined in Requirement 10.4.1) is defined in the entity’s targeted risk analysis, which is performed according to all elements specified in Requirement 12.3.1.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</si>
  <si>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10.4.3 </t>
    </r>
    <r>
      <rPr>
        <sz val="10"/>
        <color theme="1"/>
        <rFont val="Arial"/>
        <family val="2"/>
      </rPr>
      <t>Exceptions and anomalies identified during the review process are addressed.</t>
    </r>
  </si>
  <si>
    <t>10.5 Audit log history is retained and available for analysis.</t>
  </si>
  <si>
    <r>
      <rPr>
        <b/>
        <sz val="10"/>
        <color theme="1"/>
        <rFont val="Arial"/>
        <family val="2"/>
      </rPr>
      <t xml:space="preserve">10.5.1 </t>
    </r>
    <r>
      <rPr>
        <sz val="10"/>
        <color theme="1"/>
        <rFont val="Arial"/>
        <family val="2"/>
      </rPr>
      <t>Retain audit log history for at least 12 months, with at least the most recent three months immediately available for analysis.</t>
    </r>
  </si>
  <si>
    <t>10.6 Time-synchronization mechanisms support consistent time settings across all systems.</t>
  </si>
  <si>
    <r>
      <rPr>
        <b/>
        <sz val="10"/>
        <color theme="1"/>
        <rFont val="Arial"/>
        <family val="2"/>
      </rPr>
      <t xml:space="preserve">10.6.2 </t>
    </r>
    <r>
      <rPr>
        <sz val="10"/>
        <color theme="1"/>
        <rFont val="Arial"/>
        <family val="2"/>
      </rPr>
      <t>Systems are configured to the correct and consistent time as follows:
•	 One or more designated time servers are in use.
•	 Only the designated central time server(s) receives time from external sources.
•	 Time received from external sources is based on International Atomic Time or Coordinated Universal Time (UTC).
•	 The designated time server(s) accept time updates only from specific industry-accepted external sources.
•	 Where there is more than one designated time server, the time servers peer with one another to keep accurate time.
•	 Internal systems receive time information only from designated central time server(s).</t>
    </r>
  </si>
  <si>
    <r>
      <rPr>
        <b/>
        <sz val="10"/>
        <color theme="1"/>
        <rFont val="Arial"/>
        <family val="2"/>
      </rPr>
      <t xml:space="preserve">10.6.3 </t>
    </r>
    <r>
      <rPr>
        <sz val="10"/>
        <color theme="1"/>
        <rFont val="Arial"/>
        <family val="2"/>
      </rPr>
      <t>Time synchronization settings and data are protected as follows: 
•	 Access to time data is restricted to only personnel with a business need.
•	 Any changes to time settings on critical systems are logged, monitored, and reviewed.</t>
    </r>
  </si>
  <si>
    <t>10.7 Failures of critical security control systems are detected, reported, and responded to promptly.</t>
  </si>
  <si>
    <r>
      <rPr>
        <b/>
        <sz val="10"/>
        <color theme="1"/>
        <rFont val="Arial"/>
        <family val="2"/>
      </rPr>
      <t xml:space="preserve">10.7.1 </t>
    </r>
    <r>
      <rPr>
        <b/>
        <i/>
        <sz val="10"/>
        <color theme="1"/>
        <rFont val="Arial"/>
        <family val="2"/>
      </rPr>
      <t xml:space="preserve">Additional requirement for service providers only: </t>
    </r>
    <r>
      <rPr>
        <sz val="10"/>
        <color theme="1"/>
        <rFont val="Arial"/>
        <family val="2"/>
      </rPr>
      <t xml:space="preserve">Failures of critical security control systems are detected, alerted, and addressed promptly, including but not limited to failure of the following critical security control systems:
•	 Network security controls 
•	 IDS/IPS 
•	 FIM 
•	 Anti-malware solutions 
•	 Physical access controls 
•	 Logical access controls 
•	 Audit logging mechanisms 
•	 Segmentation controls (if used)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rgb="FF7030A0"/>
        <rFont val="Arial"/>
        <family val="2"/>
      </rPr>
      <t xml:space="preserve">
This requirement will be superseded by Requirement 10.7.2 as of 31 March 2025.</t>
    </r>
  </si>
  <si>
    <r>
      <rPr>
        <b/>
        <sz val="10"/>
        <color theme="1"/>
        <rFont val="Arial"/>
        <family val="2"/>
      </rPr>
      <t>10.7.2</t>
    </r>
    <r>
      <rPr>
        <sz val="10"/>
        <color theme="1"/>
        <rFont val="Arial"/>
        <family val="2"/>
      </rPr>
      <t xml:space="preserve"> Failures of critical security control systems are detected, alerted, and addressed promptly, including but not limited to failure of the following critical security control systems:
•	 Network security controls.
•	 IDS/IPS.
•	 Change-detection mechanisms.
•	 Anti-malware solutions.
•	 Physical access controls.
•	 Logical access controls.
•	 Audit logging mechanisms.
•	 Segmentation controls (if used).
•	 Audit log review mechanisms.
•	 Automated security testing tools (if used).
</t>
    </r>
    <r>
      <rPr>
        <b/>
        <sz val="10"/>
        <color theme="1"/>
        <rFont val="Arial"/>
        <family val="2"/>
      </rPr>
      <t>Applicability Notes</t>
    </r>
    <r>
      <rPr>
        <sz val="10"/>
        <color theme="1"/>
        <rFont val="Arial"/>
        <family val="2"/>
      </rPr>
      <t xml:space="preserve">
</t>
    </r>
    <r>
      <rPr>
        <sz val="10"/>
        <rFont val="Arial"/>
        <family val="2"/>
      </rPr>
      <t>This requirement applies to all entities, including service providers, and</t>
    </r>
    <r>
      <rPr>
        <sz val="10"/>
        <color theme="1"/>
        <rFont val="Arial"/>
        <family val="2"/>
      </rPr>
      <t xml:space="preserve"> will supersede Requirement 10.7.1 as of 31 March 2025. It includes two additional critical security control systems not in Requirement 10.7.1.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</si>
  <si>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10.7.3 </t>
    </r>
    <r>
      <rPr>
        <sz val="10"/>
        <color theme="1"/>
        <rFont val="Arial"/>
        <family val="2"/>
      </rPr>
      <t xml:space="preserve">Failures of any critical security controls systems are responded to promptly, including but not limited to: 
•	 Restoring security functions. 
•	 Identifying and documenting the duration (date and time from start to end) of the security failure. 
•	 Identifying and documenting the cause(s) of failure, and documenting required remediation. 
•	 Identifying and addressing any security issues that arose during the failure. 
•	 Determining whether further actions are required as a result of the security failure. 
•	 Implementing controls to prevent the cause of failure from reoccurring. 
•	 Resuming monitoring of security controls.
</t>
    </r>
    <r>
      <rPr>
        <b/>
        <sz val="10"/>
        <color theme="1"/>
        <rFont val="Arial"/>
        <family val="2"/>
      </rPr>
      <t>Applicability Notes</t>
    </r>
    <r>
      <rPr>
        <sz val="10"/>
        <color theme="1"/>
        <rFont val="Arial"/>
        <family val="2"/>
      </rPr>
      <t xml:space="preserve">
This requirement applies only when the entity being assessed is a service provider, until the 31 March 2025, after which this requirement will apply to all entities.
</t>
    </r>
    <r>
      <rPr>
        <i/>
        <sz val="10"/>
        <color rgb="FFC00000"/>
        <rFont val="Arial"/>
        <family val="2"/>
      </rPr>
      <t>This is a current v3.2.1 requirement that applies to service providers only. However, this requirement is a best practice for all other entities until 31 March 2025, after which it will be required and must be fully considered during a PCI DSS assessment.</t>
    </r>
  </si>
  <si>
    <t>Requirement 11: Test Security of Systems and Networks Regularly</t>
  </si>
  <si>
    <t>11.1 Processes and mechanisms for performing activities in Requirement 11 are defined and understood.</t>
  </si>
  <si>
    <r>
      <rPr>
        <b/>
        <sz val="10"/>
        <color theme="1"/>
        <rFont val="Arial"/>
        <family val="2"/>
      </rPr>
      <t xml:space="preserve">11.1.1 </t>
    </r>
    <r>
      <rPr>
        <sz val="10"/>
        <color theme="1"/>
        <rFont val="Arial"/>
        <family val="2"/>
      </rPr>
      <t>All security policies and operational procedures that are identified in Requirement 11 are: 
•	 Documented. 
•	 Kept up to date.
•	 In use.
•	 Known to all affected parties.</t>
    </r>
  </si>
  <si>
    <r>
      <rPr>
        <b/>
        <sz val="10"/>
        <color theme="1"/>
        <rFont val="Arial"/>
        <family val="2"/>
      </rPr>
      <t xml:space="preserve">11.1.2 </t>
    </r>
    <r>
      <rPr>
        <sz val="10"/>
        <color theme="1"/>
        <rFont val="Arial"/>
        <family val="2"/>
      </rPr>
      <t xml:space="preserve">Roles and responsibilities for performing activities in Requirement 11 are documented, assigned, and understood.
</t>
    </r>
    <r>
      <rPr>
        <i/>
        <sz val="10"/>
        <color rgb="FFC00000"/>
        <rFont val="Arial"/>
        <family val="2"/>
      </rPr>
      <t>New requirement - effective immediately</t>
    </r>
  </si>
  <si>
    <t>11.2 Wireless access points are identified and monitored, and unauthorized wireless access points are addressed.</t>
  </si>
  <si>
    <r>
      <rPr>
        <b/>
        <sz val="10"/>
        <color theme="1"/>
        <rFont val="Arial"/>
        <family val="2"/>
      </rPr>
      <t xml:space="preserve">11.2.1 </t>
    </r>
    <r>
      <rPr>
        <sz val="10"/>
        <color theme="1"/>
        <rFont val="Arial"/>
        <family val="2"/>
      </rPr>
      <t xml:space="preserve">Authorized and unauthorized wireless access points are managed as follows:
•	 The presence of wireless (Wi-Fi) access points is tested for, 
•	 All authorized and unauthorized wireless access points are detected and identified, 
•	 Testing, detection, and identification occurs at least once every three months. 
•	 If automated monitoring is used, personnel are notified via generated alerts.
</t>
    </r>
    <r>
      <rPr>
        <b/>
        <sz val="10"/>
        <color theme="1"/>
        <rFont val="Arial"/>
        <family val="2"/>
      </rPr>
      <t>Applicability Notes</t>
    </r>
    <r>
      <rPr>
        <sz val="10"/>
        <color theme="1"/>
        <rFont val="Arial"/>
        <family val="2"/>
      </rPr>
      <t xml:space="preserve">
The requirement applies even when a policy exists that prohibits the use of wireless technology since attackers do not read and follow company policy.
Methods used to meet this requirement must be sufficient to detect and identify both authorized and unauthorized devices, including unauthorized devices attached to devices that themselves are authorized.</t>
    </r>
  </si>
  <si>
    <r>
      <rPr>
        <b/>
        <sz val="10"/>
        <color theme="1"/>
        <rFont val="Arial"/>
        <family val="2"/>
      </rPr>
      <t xml:space="preserve">11.2 2 </t>
    </r>
    <r>
      <rPr>
        <sz val="10"/>
        <color theme="1"/>
        <rFont val="Arial"/>
        <family val="2"/>
      </rPr>
      <t>An inventory of authorized wireless access points is maintained, including a documented business justification.</t>
    </r>
  </si>
  <si>
    <t>11.3 External and internal vulnerabilities are regularly identified, prioritized, and addressed.</t>
  </si>
  <si>
    <r>
      <rPr>
        <b/>
        <sz val="10"/>
        <color theme="1"/>
        <rFont val="Arial"/>
        <family val="2"/>
      </rPr>
      <t xml:space="preserve">11.3.1 </t>
    </r>
    <r>
      <rPr>
        <sz val="10"/>
        <color theme="1"/>
        <rFont val="Arial"/>
        <family val="2"/>
      </rPr>
      <t xml:space="preserve">Internal vulnerability scans are performed as follows: 
•	 At least once every three months.
•	 High-risk and critical vulnerabilities (per the entity’s vulnerability risk rankings defined at Requirement 6.3.1) are resolved.
•	 Rescans are performed that confirm all high-risk and critical vulnerabilities (as noted above) have been resolved.
•	 Scan tool is kept up to date with latest vulnerability information.
•	 Scans are performed by qualified personnel and organizational independence of the tester exists.
</t>
    </r>
    <r>
      <rPr>
        <b/>
        <sz val="10"/>
        <color theme="1"/>
        <rFont val="Arial"/>
        <family val="2"/>
      </rPr>
      <t>Applicability Notes</t>
    </r>
    <r>
      <rPr>
        <sz val="10"/>
        <color theme="1"/>
        <rFont val="Arial"/>
        <family val="2"/>
      </rPr>
      <t xml:space="preserve">
</t>
    </r>
    <r>
      <rPr>
        <sz val="10"/>
        <rFont val="Arial"/>
        <family val="2"/>
      </rPr>
      <t>It is not required to use a QSA or ASV to conduct internal vulnerability scans.
Internal vulnerability scans can be performed by qualified, internal staff that are reasonably independent of the system component(s) being scanned (for example, a network administrator should not be responsible for scanning the network), or an entity may choose to have internal vulnerability scans performed by a firm specializing in vulnerability scanning.</t>
    </r>
  </si>
  <si>
    <r>
      <rPr>
        <b/>
        <sz val="10"/>
        <color theme="1"/>
        <rFont val="Arial"/>
        <family val="2"/>
      </rPr>
      <t xml:space="preserve">11.3.1.1 </t>
    </r>
    <r>
      <rPr>
        <sz val="10"/>
        <color theme="1"/>
        <rFont val="Arial"/>
        <family val="2"/>
      </rPr>
      <t xml:space="preserve">All other applicable vulnerabilities (those not ranked as high-risk or critical (per the entity’s vulnerability risk rankings defined at Requirement 6.3.1) are managed as follows: 
•	 Addressed based on the risk defined in the entity’s targeted risk analysis, which is performed according to all elements specified in Requirement 12.3.1.
•	 Rescans are conducted as needed.
</t>
    </r>
    <r>
      <rPr>
        <b/>
        <sz val="10"/>
        <color theme="1"/>
        <rFont val="Arial"/>
        <family val="2"/>
      </rPr>
      <t>Applicability Notes</t>
    </r>
    <r>
      <rPr>
        <sz val="10"/>
        <color theme="1"/>
        <rFont val="Arial"/>
        <family val="2"/>
      </rPr>
      <t xml:space="preserve">
The timeframe for addressing lower-risk vulnerabilities is subject to the results of a risk analysis per Requirement 12.3.1 that includes (minimally) identification of assets being protected, threats, and likelihood and/or impact of a threat being realized.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</si>
  <si>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11.3.1.2 </t>
    </r>
    <r>
      <rPr>
        <sz val="10"/>
        <color theme="1"/>
        <rFont val="Arial"/>
        <family val="2"/>
      </rPr>
      <t xml:space="preserve">Internal vulnerability scans are performed via authenticated scanning as follows:
•	 Systems that are unable to accept credentials for authenticated scanning are documented.
•	 Sufficient privileges are used, for those systems that accept credentials for scanning. 
•	 If accounts used for authenticated scanning can be used for interactive login, they are managed in accordance with Requirement 8.2.2. 
</t>
    </r>
    <r>
      <rPr>
        <b/>
        <sz val="10"/>
        <color theme="1"/>
        <rFont val="Arial"/>
        <family val="2"/>
      </rPr>
      <t>Applicability Notes</t>
    </r>
    <r>
      <rPr>
        <sz val="10"/>
        <color theme="1"/>
        <rFont val="Arial"/>
        <family val="2"/>
      </rPr>
      <t xml:space="preserve">
The authenticated scanning tools can be either host-based or network-based. 
“Sufficient” privileges are those needed to access system resources such that a thorough scan can be conducted that detects known vulnerabilities. 
This requirement does not apply to system components that cannot accept credentials for scanning. Examples of systems that may not accept credentials for scanning include some network and security appliances, mainframes, and containers.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</si>
  <si>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11.3.1.3 </t>
    </r>
    <r>
      <rPr>
        <sz val="10"/>
        <color theme="1"/>
        <rFont val="Arial"/>
        <family val="2"/>
      </rPr>
      <t xml:space="preserve">Internal vulnerability scans are performed after any significant change as follows:
•	 High-risk and critical vulnerabilities (per the entity’s vulnerability risk rankings defined at Requirement 6.3.1 are resolved.
•	 Rescans are conducted as needed.
•	 Scans are performed by qualified personnel and organizational independence of the tester exists (not required to be a QSA or ASV). 
</t>
    </r>
    <r>
      <rPr>
        <b/>
        <sz val="10"/>
        <color theme="1"/>
        <rFont val="Arial"/>
        <family val="2"/>
      </rPr>
      <t>Applicability Notes</t>
    </r>
    <r>
      <rPr>
        <sz val="10"/>
        <color theme="1"/>
        <rFont val="Arial"/>
        <family val="2"/>
      </rPr>
      <t xml:space="preserve">
Authenticated internal vulnerability scanning per Requirement 11.3.1.2 is not required for scans performed after significant changes.</t>
    </r>
  </si>
  <si>
    <r>
      <rPr>
        <b/>
        <sz val="10"/>
        <color theme="1"/>
        <rFont val="Arial"/>
        <family val="2"/>
      </rPr>
      <t xml:space="preserve">11.3.2 </t>
    </r>
    <r>
      <rPr>
        <sz val="10"/>
        <color theme="1"/>
        <rFont val="Arial"/>
        <family val="2"/>
      </rPr>
      <t xml:space="preserve">External vulnerability scans are performed as follows:
•	 At least once every three months.
•	 By a PCI SSC Approved Scanning Vendor (ASV). 
•	 Vulnerabilities are resolved and </t>
    </r>
    <r>
      <rPr>
        <i/>
        <sz val="10"/>
        <color theme="1"/>
        <rFont val="Arial"/>
        <family val="2"/>
      </rPr>
      <t>ASV Program Guide</t>
    </r>
    <r>
      <rPr>
        <sz val="10"/>
        <color theme="1"/>
        <rFont val="Arial"/>
        <family val="2"/>
      </rPr>
      <t xml:space="preserve"> requirements for a passing scan are met.
•	 Rescans are performed as needed to confirm that vulnerabilities are resolved per the </t>
    </r>
    <r>
      <rPr>
        <i/>
        <sz val="10"/>
        <color theme="1"/>
        <rFont val="Arial"/>
        <family val="2"/>
      </rPr>
      <t>ASV Program Guide</t>
    </r>
    <r>
      <rPr>
        <sz val="10"/>
        <color theme="1"/>
        <rFont val="Arial"/>
        <family val="2"/>
      </rPr>
      <t xml:space="preserve"> requirements for a passing scan.
</t>
    </r>
    <r>
      <rPr>
        <b/>
        <sz val="10"/>
        <color theme="1"/>
        <rFont val="Arial"/>
        <family val="2"/>
      </rPr>
      <t>Applicability Notes</t>
    </r>
    <r>
      <rPr>
        <sz val="10"/>
        <color theme="1"/>
        <rFont val="Arial"/>
        <family val="2"/>
      </rPr>
      <t xml:space="preserve">
For initial PCI DSS compliance, it is not required that four passing scans be completed within 12 months if the assessor verifies: 1) the most recent scan result was a passing scan, 2) the entity has documented policies and procedures requiring scanning at least once every three months, and 3) vulnerabilities noted in the scan results have been corrected as shown in a re-scan(s). 
(continued on next page)
However, for subsequent years after the initial PCI DSS assessment, passing scans at least every three months must have occurred.
ASV scanning tools can scan a vast array of network types and topologies. Any specifics about the target environment (for example, load balancers, third-party providers, ISPs, specific configurations, protocols in use, scan interference) should be worked out between the ASV and scan customer.
Refer to the </t>
    </r>
    <r>
      <rPr>
        <i/>
        <sz val="10"/>
        <color theme="1"/>
        <rFont val="Arial"/>
        <family val="2"/>
      </rPr>
      <t>ASV Program Guide</t>
    </r>
    <r>
      <rPr>
        <sz val="10"/>
        <color theme="1"/>
        <rFont val="Arial"/>
        <family val="2"/>
      </rPr>
      <t xml:space="preserve"> published on the PCI SSC website for scan customer responsibilities, scan preparation, etc. </t>
    </r>
  </si>
  <si>
    <r>
      <rPr>
        <b/>
        <sz val="10"/>
        <rFont val="Arial"/>
        <family val="2"/>
      </rPr>
      <t xml:space="preserve">11.3.2.1 </t>
    </r>
    <r>
      <rPr>
        <sz val="10"/>
        <rFont val="Arial"/>
        <family val="2"/>
      </rPr>
      <t xml:space="preserve">External vulnerability scans are performed after any significant change as follows:
•	 Vulnerabilities that are scored 4.0 or higher by the CVSS are resolved.
•	 Rescans are conducted as needed.
•	 Scans are performed by qualified personnel and organizational independence of the tester exists (not required to be a QSA or ASV). </t>
    </r>
  </si>
  <si>
    <t>11.4 External and internal penetration testing is regularly performed, and exploitable vulnerabilities and security weaknesses are corrected.</t>
  </si>
  <si>
    <r>
      <rPr>
        <b/>
        <sz val="10"/>
        <color theme="1"/>
        <rFont val="Arial"/>
        <family val="2"/>
      </rPr>
      <t xml:space="preserve">11.4.1 </t>
    </r>
    <r>
      <rPr>
        <sz val="10"/>
        <color theme="1"/>
        <rFont val="Arial"/>
        <family val="2"/>
      </rPr>
      <t xml:space="preserve">A penetration testing methodology is defined, documented, and implemented by the entity, and includes: 
•	 Industry-accepted penetration testing approaches.
•	 Coverage for the entire CDE perimeter and critical systems. 
•	 Testing from both inside and outside the network. 
•	 Testing to validate any segmentation and scope-reduction controls. 
•	 Application-layer penetration testing to identify, at a minimum, the vulnerabilities listed in Requirement 6.2.4. 
•	 Network-layer penetration tests that encompass all components that support network functions as well as operating systems. 
•	 Review and consideration of threats and vulnerabilities experienced in the last 12 months. 
•	 Documented approach to assessing and addressing the risk posed by exploitable vulnerabilities and security weaknesses found during penetration testing. 
•	 Retention of penetration testing results and remediation activities results for at least 12 months.
</t>
    </r>
    <r>
      <rPr>
        <b/>
        <sz val="10"/>
        <color theme="1"/>
        <rFont val="Arial"/>
        <family val="2"/>
      </rPr>
      <t>Applicability Notes</t>
    </r>
    <r>
      <rPr>
        <sz val="10"/>
        <color theme="1"/>
        <rFont val="Arial"/>
        <family val="2"/>
      </rPr>
      <t xml:space="preserve">
Testing from inside the network (or “internal penetration testing”) means testing from both inside the CDE and into the CDE from trusted and untrusted internal networks. 
Testing from outside the network (or “external” penetration testing” means testing the exposed external perimeter of trusted networks, and critical systems connected to or accessible to public network infrastructures.
</t>
    </r>
  </si>
  <si>
    <r>
      <rPr>
        <b/>
        <sz val="10"/>
        <color theme="1"/>
        <rFont val="Arial"/>
        <family val="2"/>
      </rPr>
      <t xml:space="preserve">11.4.2 </t>
    </r>
    <r>
      <rPr>
        <sz val="10"/>
        <color theme="1"/>
        <rFont val="Arial"/>
        <family val="2"/>
      </rPr>
      <t>Internal penetration testing is performed:
•	 Per the entity’s defined methodology 
•	 At least once every 12 months 
•	 After any significant infrastructure or application upgrade or change
•	 By a qualified internal resource or qualified external third-party
•	 Organizational independence of the tester exists (not required to be a QSA or ASV).</t>
    </r>
  </si>
  <si>
    <r>
      <rPr>
        <b/>
        <sz val="10"/>
        <color theme="1"/>
        <rFont val="Arial"/>
        <family val="2"/>
      </rPr>
      <t xml:space="preserve">11.4.3 </t>
    </r>
    <r>
      <rPr>
        <sz val="10"/>
        <color theme="1"/>
        <rFont val="Arial"/>
        <family val="2"/>
      </rPr>
      <t>External penetration testing is performed: 
•	 Per the entity’s defined methodology 
•	 At least once every 12 months 
•	 After any significant infrastructure or application upgrade or change
•	 By a qualified internal resource or qualified external third party
•	 Organizational independence of the tester exists (not required to be a QSA or ASV).</t>
    </r>
  </si>
  <si>
    <r>
      <rPr>
        <b/>
        <sz val="10"/>
        <color theme="1"/>
        <rFont val="Arial"/>
        <family val="2"/>
      </rPr>
      <t xml:space="preserve">11.4.4 </t>
    </r>
    <r>
      <rPr>
        <sz val="10"/>
        <color theme="1"/>
        <rFont val="Arial"/>
        <family val="2"/>
      </rPr>
      <t>Exploitable vulnerabilities and security weaknesses found during penetration testing are corrected as follows:
•	 In accordance with the entity’s assessment of the risk posed by the security issue as defined in Require ment 6.3.1.
•	 Penetration testing is repeated to verify the corrections.</t>
    </r>
  </si>
  <si>
    <r>
      <rPr>
        <b/>
        <sz val="10"/>
        <color theme="1"/>
        <rFont val="Arial"/>
        <family val="2"/>
      </rPr>
      <t xml:space="preserve">11.4.5 </t>
    </r>
    <r>
      <rPr>
        <sz val="10"/>
        <color theme="1"/>
        <rFont val="Arial"/>
        <family val="2"/>
      </rPr>
      <t>If segmentation is used to isolate the CDE from other networks, penetration tests are performed on segmentation controls as follows:
•	 At least once every 12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t>
    </r>
    <r>
      <rPr>
        <i/>
        <sz val="10"/>
        <color rgb="FFFF0000"/>
        <rFont val="Arial"/>
        <family val="2"/>
      </rPr>
      <t xml:space="preserve">
</t>
    </r>
  </si>
  <si>
    <r>
      <rPr>
        <b/>
        <sz val="10"/>
        <color theme="1"/>
        <rFont val="Arial"/>
        <family val="2"/>
      </rPr>
      <t xml:space="preserve">11.4.6 </t>
    </r>
    <r>
      <rPr>
        <b/>
        <i/>
        <sz val="10"/>
        <color theme="1"/>
        <rFont val="Arial"/>
        <family val="2"/>
      </rPr>
      <t>Additional requirement for service providers only:</t>
    </r>
    <r>
      <rPr>
        <sz val="10"/>
        <color theme="1"/>
        <rFont val="Arial"/>
        <family val="2"/>
      </rPr>
      <t xml:space="preserve"> If segmentation is used to isolate the CDE from other networks, penetration tests are performed on segmentation controls as follows: 
•	 At least once every six months and after any changes to segmentation controls/methods. 
•	 Covering all segmentation controls/methods in use.
•	 According to the entity’s defined penetration testing methodology.
•	 Confirming that the segmentation controls/methods are operational and effective, and isolate the CDE from all out-of-scope systems.
•	 Confirming effectiveness of any use of isolation to separate systems with differing security levels (see Requirement 2.2.3).
•	 Performed by a qualified internal resource or qualified external third party.
•	 Organizational independence of the tester exists (not required to be a QSA or ASV).
</t>
    </r>
    <r>
      <rPr>
        <b/>
        <sz val="10"/>
        <color theme="1"/>
        <rFont val="Arial"/>
        <family val="2"/>
      </rPr>
      <t>Applicability Notes</t>
    </r>
    <r>
      <rPr>
        <i/>
        <sz val="10"/>
        <color rgb="FF00B0F0"/>
        <rFont val="Arial"/>
        <family val="2"/>
      </rPr>
      <t xml:space="preserve">
</t>
    </r>
    <r>
      <rPr>
        <sz val="10"/>
        <color rgb="FF00B0F0"/>
        <rFont val="Arial"/>
        <family val="2"/>
      </rPr>
      <t>This requirement applies only when the entity being assessed is a service provider.</t>
    </r>
  </si>
  <si>
    <r>
      <rPr>
        <b/>
        <sz val="10"/>
        <color theme="1"/>
        <rFont val="Arial"/>
        <family val="2"/>
      </rPr>
      <t xml:space="preserve">11.4.7 </t>
    </r>
    <r>
      <rPr>
        <b/>
        <i/>
        <sz val="10"/>
        <color theme="1"/>
        <rFont val="Arial"/>
        <family val="2"/>
      </rPr>
      <t>Additional requirement for third-party hosted/cloud service providers only:</t>
    </r>
    <r>
      <rPr>
        <sz val="10"/>
        <color theme="1"/>
        <rFont val="Arial"/>
        <family val="2"/>
      </rPr>
      <t xml:space="preserve"> Third-party hosted/cloud service providers support to their customers for external penetration testing per Requirement 11.4.3 and 11.4.4.
</t>
    </r>
    <r>
      <rPr>
        <b/>
        <sz val="10"/>
        <color theme="1"/>
        <rFont val="Arial"/>
        <family val="2"/>
      </rPr>
      <t>Applicability Notes</t>
    </r>
    <r>
      <rPr>
        <sz val="10"/>
        <color theme="1"/>
        <rFont val="Arial"/>
        <family val="2"/>
      </rPr>
      <t xml:space="preserve">
To meet this requirement, third-party hosted/cloud service providers may either: 
•	Provide evidence to its customers to show that penetration testing has been performed according to Requirements 11.4.3 and 11.4.4 on the customers’ subscribed infrastructure, or 
•	Provide prompt access to each of their customers, so customers can perform their own penetration testing.
Evidence provided to customers can include redacted penetration testing results but needs to include sufficient information to prove that all elements of Requirements 11.4.3 and 11.4.4 have been met on the customer’s behalf. 
</t>
    </r>
    <r>
      <rPr>
        <sz val="10"/>
        <color rgb="FF00B0F0"/>
        <rFont val="Arial"/>
        <family val="2"/>
      </rPr>
      <t>This requirement applies only when the entity being assessed is a service provider managing third-party hosted/cloud environments.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</si>
  <si>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11.5 Network intrusions and unexpected file changes are detected and responded to.</t>
  </si>
  <si>
    <r>
      <rPr>
        <b/>
        <sz val="10"/>
        <color theme="1"/>
        <rFont val="Arial"/>
        <family val="2"/>
      </rPr>
      <t xml:space="preserve">11.5.1 </t>
    </r>
    <r>
      <rPr>
        <sz val="10"/>
        <color theme="1"/>
        <rFont val="Arial"/>
        <family val="2"/>
      </rPr>
      <t>Intrusion-detection and/or intrusion-prevention techniques are used to detect and/or prevent intrusions into the network as follows: 
•	 All traffic is monitored at the perimeter of the CDE. 
•	 All traffic is monitored at critical points in the CDE. 
•	 Personnel are alerted to suspected compromises. 
•	 All intrusion-detection and prevention engines, baselines, and signatures are kept up to date.</t>
    </r>
  </si>
  <si>
    <r>
      <rPr>
        <b/>
        <sz val="10"/>
        <color theme="1"/>
        <rFont val="Arial"/>
        <family val="2"/>
      </rPr>
      <t xml:space="preserve">11.5.1.1 </t>
    </r>
    <r>
      <rPr>
        <b/>
        <i/>
        <sz val="10"/>
        <color theme="1"/>
        <rFont val="Arial"/>
        <family val="2"/>
      </rPr>
      <t>Additional requirement for service providers only:</t>
    </r>
    <r>
      <rPr>
        <sz val="10"/>
        <color theme="1"/>
        <rFont val="Arial"/>
        <family val="2"/>
      </rPr>
      <t xml:space="preserve"> Intrusion-detection and/or intrusion-prevention techniques detect, alert on/prevent, and address covert malware communication channels.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</si>
  <si>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11.5.2</t>
    </r>
    <r>
      <rPr>
        <sz val="10"/>
        <color theme="1"/>
        <rFont val="Arial"/>
        <family val="2"/>
      </rPr>
      <t xml:space="preserve"> A change-detection mechanism (for example, file integrity monitoring tools) is deployed as follows:
•	 To alert personnel to unauthorized modification (including changes, additions, and deletions) of critical files 
•	 To perform critical file comparisons at least once weekly.
</t>
    </r>
    <r>
      <rPr>
        <b/>
        <sz val="10"/>
        <color theme="1"/>
        <rFont val="Arial"/>
        <family val="2"/>
      </rPr>
      <t>Applicability Notes</t>
    </r>
    <r>
      <rPr>
        <sz val="10"/>
        <color theme="1"/>
        <rFont val="Arial"/>
        <family val="2"/>
      </rPr>
      <t xml:space="preserve">
For change-detection purposes, critical files are usually those that do not regularly change, but the modification of which could indicate a system compromise or risk of compromise. Change-detection mechanisms such as file integrity monitoring products usually come pre-configured with critical files for the related operating system. Other critical files, such as those for custom applications, must be evaluated and defined by the entity (that is, the merchant or service provider).</t>
    </r>
  </si>
  <si>
    <t>11.6 Unauthorized changes on payment pages are detected and responded to.</t>
  </si>
  <si>
    <r>
      <rPr>
        <b/>
        <sz val="10"/>
        <color theme="1"/>
        <rFont val="Arial"/>
        <family val="2"/>
      </rPr>
      <t xml:space="preserve">11.6.1 </t>
    </r>
    <r>
      <rPr>
        <sz val="10"/>
        <color theme="1"/>
        <rFont val="Arial"/>
        <family val="2"/>
      </rPr>
      <t xml:space="preserve">A change- and tamper-detection mechanism is deployed as follows:
•	 To alert personnel to unauthorized modification (including indicators of compromise, changes, additions, and deletions) to the HTTP headers and the contents of payment pages as received by the consumer browser.
•	 The mechanism is configured to evaluate the received HTTP header and payment page. 
•	 The mechanism functions are performed as follows:
- At least once every seven days 
</t>
    </r>
    <r>
      <rPr>
        <b/>
        <sz val="10"/>
        <color theme="1"/>
        <rFont val="Arial"/>
        <family val="2"/>
      </rPr>
      <t>OR</t>
    </r>
    <r>
      <rPr>
        <sz val="10"/>
        <color theme="1"/>
        <rFont val="Arial"/>
        <family val="2"/>
      </rPr>
      <t xml:space="preserve">
- Periodically (at the frequency defined in the entity’s targeted risk analysis, which is performed according to all elements specified in Requirement 12.3.1). 
</t>
    </r>
    <r>
      <rPr>
        <b/>
        <sz val="10"/>
        <color theme="1"/>
        <rFont val="Arial"/>
        <family val="2"/>
      </rPr>
      <t xml:space="preserve">Applicability Notes
</t>
    </r>
    <r>
      <rPr>
        <sz val="10"/>
        <color theme="1"/>
        <rFont val="Arial"/>
        <family val="2"/>
      </rPr>
      <t>The intention of this requirement is not that an entity install</t>
    </r>
    <r>
      <rPr>
        <sz val="10"/>
        <color rgb="FF7030A0"/>
        <rFont val="Arial"/>
        <family val="2"/>
      </rPr>
      <t>s</t>
    </r>
    <r>
      <rPr>
        <sz val="10"/>
        <color theme="1"/>
        <rFont val="Arial"/>
        <family val="2"/>
      </rPr>
      <t xml:space="preserve"> software in the systems or browsers of its consumers, but rather that the entity uses tec</t>
    </r>
    <r>
      <rPr>
        <sz val="10"/>
        <rFont val="Arial"/>
        <family val="2"/>
      </rPr>
      <t>hniques such as those described under E</t>
    </r>
    <r>
      <rPr>
        <sz val="10"/>
        <color theme="1"/>
        <rFont val="Arial"/>
        <family val="2"/>
      </rPr>
      <t>xamples</t>
    </r>
    <r>
      <rPr>
        <sz val="10"/>
        <rFont val="Arial"/>
        <family val="2"/>
      </rPr>
      <t xml:space="preserve"> in the PCI DSS Guidance to</t>
    </r>
    <r>
      <rPr>
        <sz val="10"/>
        <color theme="1"/>
        <rFont val="Arial"/>
        <family val="2"/>
      </rPr>
      <t xml:space="preserve"> prevent and detect unexpected script activities.
</t>
    </r>
    <r>
      <rPr>
        <i/>
        <sz val="10"/>
        <color rgb="FFC00000"/>
        <rFont val="Arial"/>
        <family val="2"/>
      </rPr>
      <t>This requirement is a best practice until 31 March 2025, after which it will be required and must be fully considered during a PCI DSS assessment.</t>
    </r>
  </si>
  <si>
    <t>Requirement 12: Support information security with organizational policies and programs</t>
  </si>
  <si>
    <t>12.1 A comprehensive information security policy that governs and provides direction for protection of the entity’s information assets is known and current.</t>
  </si>
  <si>
    <r>
      <rPr>
        <b/>
        <sz val="10"/>
        <color theme="1"/>
        <rFont val="Arial"/>
        <family val="2"/>
      </rPr>
      <t xml:space="preserve">12.1.1 </t>
    </r>
    <r>
      <rPr>
        <sz val="10"/>
        <color theme="1"/>
        <rFont val="Arial"/>
        <family val="2"/>
      </rPr>
      <t>An overall information security policy is: 
•	 Established.
•	 Published.
•	 Maintained.
•	 Disseminated to all relevant personnel, as well as to relevant vendors and business partners.</t>
    </r>
  </si>
  <si>
    <r>
      <rPr>
        <b/>
        <sz val="10"/>
        <color theme="1"/>
        <rFont val="Arial"/>
        <family val="2"/>
      </rPr>
      <t xml:space="preserve">12.1.2 </t>
    </r>
    <r>
      <rPr>
        <sz val="10"/>
        <color theme="1"/>
        <rFont val="Arial"/>
        <family val="2"/>
      </rPr>
      <t xml:space="preserve">The information security policy is:
•	 Reviewed at least once every 12 months.
•	 Updated as needed to reflect changes to business objectives or risks to the environment.
</t>
    </r>
  </si>
  <si>
    <r>
      <rPr>
        <b/>
        <sz val="10"/>
        <color theme="1"/>
        <rFont val="Arial"/>
        <family val="2"/>
      </rPr>
      <t xml:space="preserve">12.1.3 </t>
    </r>
    <r>
      <rPr>
        <sz val="10"/>
        <color theme="1"/>
        <rFont val="Arial"/>
        <family val="2"/>
      </rPr>
      <t>The security policy clearly defines information security roles and responsibilities for all personnel, and all personnel are aware and acknowledge their information security responsibilities.</t>
    </r>
  </si>
  <si>
    <r>
      <rPr>
        <b/>
        <sz val="10"/>
        <color theme="1"/>
        <rFont val="Arial"/>
        <family val="2"/>
      </rPr>
      <t xml:space="preserve">12.1.4 </t>
    </r>
    <r>
      <rPr>
        <sz val="10"/>
        <color theme="1"/>
        <rFont val="Arial"/>
        <family val="2"/>
      </rPr>
      <t xml:space="preserve">Responsibility for information security is formally assigned to a Chief Information Security Officer or other information security knowledgeable member of executive management. </t>
    </r>
  </si>
  <si>
    <t>12.2 Acceptable use policies for end-user technologies are defined and implemented.</t>
  </si>
  <si>
    <r>
      <rPr>
        <b/>
        <sz val="10"/>
        <rFont val="Arial"/>
        <family val="2"/>
      </rPr>
      <t xml:space="preserve">12.2.1 </t>
    </r>
    <r>
      <rPr>
        <sz val="10"/>
        <rFont val="Arial"/>
        <family val="2"/>
      </rPr>
      <t xml:space="preserve">Acceptable use policies for end-user technologies are documented and implemented, including:
•	 Explicit approval by authorized parties.
•	 Acceptable uses of the technology.
•	 List of products approved by the company for employee use, including hardware and software.
</t>
    </r>
    <r>
      <rPr>
        <b/>
        <sz val="10"/>
        <rFont val="Arial"/>
        <family val="2"/>
      </rPr>
      <t>Applicability Notes</t>
    </r>
    <r>
      <rPr>
        <sz val="10"/>
        <rFont val="Arial"/>
        <family val="2"/>
      </rPr>
      <t xml:space="preserve">
Examples of end-user technologies for which acceptable use policies are expected, include but are not limited to, remote access and wireless technologies, laptops, tablets, mobile phones, and removable electronic media, email usage, and Internet usage.</t>
    </r>
  </si>
  <si>
    <t>12.3 Targeted risks to the cardholder data environment are formally identified, evaluated, and managed.</t>
  </si>
  <si>
    <r>
      <rPr>
        <b/>
        <sz val="10"/>
        <color theme="1"/>
        <rFont val="Arial"/>
        <family val="2"/>
      </rPr>
      <t xml:space="preserve">12.3.1 </t>
    </r>
    <r>
      <rPr>
        <sz val="10"/>
        <color theme="1"/>
        <rFont val="Arial"/>
        <family val="2"/>
      </rPr>
      <t xml:space="preserve">Each PCI DSS requirement that provides flexibility for how frequently it is performed (for example, requirements to be performed periodically) is supported by a targeted risk analysis that is documented and includes: 
•	 Identification of the assets being protected. 
•	 Identification of the threat(s) that the requirement is protecting against.
•	 Identification of factors that contribute to the likelihood and/or impact of a threat being realized. 
•	 Resulting analysis that determines, and includes justification for, how frequently the requirement must be performed to minimize the likelihood of the threat being realized.
•	 Review of each targeted risk analysis at least once every 12 months to determine whether the results are still valid or if an updated risk analysis is needed.
•	 Performance of updated risk analyses when needed, as determined by the annual review.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</si>
  <si>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12.3.2</t>
    </r>
    <r>
      <rPr>
        <sz val="10"/>
        <color theme="1"/>
        <rFont val="Arial"/>
        <family val="2"/>
      </rPr>
      <t xml:space="preserve"> A targeted risk analysis is performed for each PCI DSS requirement that the entity meets with the customized approach, to include:
•	 Documented evidence detailing each element specified in Appendix B: Guidance and Instructions for Using Customized Approach (including, at a minimum, a controls matrix and risk analysis).
•	 Approval of documented evidence by senior management.
•	 Performance of the targeted analysis of risk at least once every 12 months.
</t>
    </r>
    <r>
      <rPr>
        <i/>
        <sz val="10"/>
        <color rgb="FFC00000"/>
        <rFont val="Arial"/>
        <family val="2"/>
      </rPr>
      <t>New requirement - effective immediately</t>
    </r>
    <r>
      <rPr>
        <sz val="10"/>
        <color theme="1"/>
        <rFont val="Arial"/>
        <family val="2"/>
      </rPr>
      <t xml:space="preserve">
</t>
    </r>
    <r>
      <rPr>
        <b/>
        <sz val="10"/>
        <color theme="1"/>
        <rFont val="Arial"/>
        <family val="2"/>
      </rPr>
      <t>Applicability Notes</t>
    </r>
    <r>
      <rPr>
        <sz val="10"/>
        <color theme="1"/>
        <rFont val="Arial"/>
        <family val="2"/>
      </rPr>
      <t xml:space="preserve">
This   only applies to entities using a Customized Approach.
</t>
    </r>
  </si>
  <si>
    <r>
      <rPr>
        <b/>
        <sz val="10"/>
        <color theme="1"/>
        <rFont val="Arial"/>
        <family val="2"/>
      </rPr>
      <t>12.3.3</t>
    </r>
    <r>
      <rPr>
        <sz val="10"/>
        <color theme="1"/>
        <rFont val="Arial"/>
        <family val="2"/>
      </rPr>
      <t xml:space="preserve"> Cryptographic cipher suites and protocols in use are documented and reviewed at least once every 12 months, including at least the following:
•	 An up-to-date inventory of all cryptographic cipher suites and protocols in use, including purpose and where used.
•	 Active monitoring of industry trends regarding continued viability of all cryptographic cipher suites and protocols in use.
•	 A documented strategy to respond to anticipated changes in cryptographic vulnerabilities.
</t>
    </r>
    <r>
      <rPr>
        <b/>
        <sz val="10"/>
        <color theme="1"/>
        <rFont val="Arial"/>
        <family val="2"/>
      </rPr>
      <t>Applicability Notes</t>
    </r>
    <r>
      <rPr>
        <sz val="10"/>
        <color theme="1"/>
        <rFont val="Arial"/>
        <family val="2"/>
      </rPr>
      <t xml:space="preserve">
The requirement applies to all cryptographic suites and protocols used to meet PCI DSS requirements.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</si>
  <si>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12.3.4 </t>
    </r>
    <r>
      <rPr>
        <sz val="10"/>
        <color theme="1"/>
        <rFont val="Arial"/>
        <family val="2"/>
      </rPr>
      <t xml:space="preserve">Hardware and software technologies in use are reviewed at least once every 12 months, including at least the following:
•	 Analysis that the technologies continue to receive security fixes from vendors promptly.
•	 Analysis that the technologies continue to support (and do not preclude) the entity’s PCI DSS compliance.
•	 Documentation of any industry announcements or trends related to a technology, such as when a vendor has announced “end of life” plans for a technology.
•	 Documentation of a plan, approved by senior management, to remediate outdated technologies, including those for which vendors have announced “end of life” plans.
</t>
    </r>
    <r>
      <rPr>
        <b/>
        <sz val="10"/>
        <color theme="1"/>
        <rFont val="Arial"/>
        <family val="2"/>
      </rPr>
      <t xml:space="preserve">Applicability Notes
</t>
    </r>
    <r>
      <rPr>
        <i/>
        <sz val="10"/>
        <color rgb="FFC00000"/>
        <rFont val="Arial"/>
        <family val="2"/>
      </rPr>
      <t>This requirement is a best practice until 31 March 2025, after which it will be required and must be fully considered during a PCI DSS assessment.</t>
    </r>
  </si>
  <si>
    <t>12.4 PCI DSS compliance is managed.</t>
  </si>
  <si>
    <r>
      <rPr>
        <b/>
        <sz val="10"/>
        <color theme="1"/>
        <rFont val="Arial"/>
        <family val="2"/>
      </rPr>
      <t xml:space="preserve">12.4.1 </t>
    </r>
    <r>
      <rPr>
        <b/>
        <i/>
        <sz val="10"/>
        <color theme="1"/>
        <rFont val="Arial"/>
        <family val="2"/>
      </rPr>
      <t xml:space="preserve">Additional requirement for service providers only: </t>
    </r>
    <r>
      <rPr>
        <sz val="10"/>
        <color theme="1"/>
        <rFont val="Arial"/>
        <family val="2"/>
      </rPr>
      <t xml:space="preserve">Responsibility is established by executive management for the protection of cardholder data and a PCI DSS compliance program to include: 
•	 Overall accountability for maintaining PCI DSS compliance.
•	 Defining a charter for a PCI DSS compliance program and communication to executive management.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Executive management may include C-level positions, board of directors, or equivalent. The specific titles will depend on the particular organizational structure.
Responsibility for the PCI DSS compliance program may be assigned to individual roles and/or to business units within the organization.</t>
    </r>
  </si>
  <si>
    <r>
      <rPr>
        <b/>
        <sz val="10"/>
        <color theme="1"/>
        <rFont val="Arial"/>
        <family val="2"/>
      </rPr>
      <t xml:space="preserve">12.4.2 </t>
    </r>
    <r>
      <rPr>
        <b/>
        <i/>
        <sz val="10"/>
        <color theme="1"/>
        <rFont val="Arial"/>
        <family val="2"/>
      </rPr>
      <t>Additional requirement for service providers only:</t>
    </r>
    <r>
      <rPr>
        <sz val="10"/>
        <color theme="1"/>
        <rFont val="Arial"/>
        <family val="2"/>
      </rPr>
      <t xml:space="preserve"> Reviews are performed at least once every three months to confirm personnel are performing their tasks in accordance with all security policies and all operational procedures. Reviews are performed by personnel other than those responsible for performing the given task and include, but not limited to, the following tasks: 
• 	Daily log reviews. 
• 	Configuration reviews for network security controls. 
• 	 Applying configuration standards to new systems. 
• 	 Responding to security alerts. 
•  	Change-management processes.
</t>
    </r>
    <r>
      <rPr>
        <b/>
        <sz val="10"/>
        <color theme="1"/>
        <rFont val="Arial"/>
        <family val="2"/>
      </rPr>
      <t>Applicability Notes</t>
    </r>
    <r>
      <rPr>
        <sz val="10"/>
        <color rgb="FF00B0F0"/>
        <rFont val="Arial"/>
        <family val="2"/>
      </rPr>
      <t xml:space="preserve">
This requirement applies only when the entity being assessed is a service provider</t>
    </r>
    <r>
      <rPr>
        <i/>
        <sz val="10"/>
        <color rgb="FF00B0F0"/>
        <rFont val="Arial"/>
        <family val="2"/>
      </rPr>
      <t>.</t>
    </r>
  </si>
  <si>
    <r>
      <rPr>
        <b/>
        <sz val="10"/>
        <color theme="1"/>
        <rFont val="Arial"/>
        <family val="2"/>
      </rPr>
      <t xml:space="preserve">12.4.2.1 Additional requirement for service providers only: </t>
    </r>
    <r>
      <rPr>
        <sz val="10"/>
        <color theme="1"/>
        <rFont val="Arial"/>
        <family val="2"/>
      </rPr>
      <t xml:space="preserve">Reviews conducted in accordance with Requirement 12.4.2 are documented to include: 
•	 Results of the reviews. 
•	 Documented remediation actions taken for any tasks that were found to not be performed at Requirement 12.4.2.
•	 Review and sign-off of results by personnel assigned responsibility for the PCI DSS compliance program.
</t>
    </r>
    <r>
      <rPr>
        <b/>
        <sz val="10"/>
        <color theme="1"/>
        <rFont val="Arial"/>
        <family val="2"/>
      </rPr>
      <t>Applicability Notes</t>
    </r>
    <r>
      <rPr>
        <sz val="10"/>
        <color rgb="FF00B0F0"/>
        <rFont val="Arial"/>
        <family val="2"/>
      </rPr>
      <t xml:space="preserve">
This requirement applies only when the entity being assessed is a service provider.</t>
    </r>
  </si>
  <si>
    <t>12.5 PCI DSS scope is documented and validated.</t>
  </si>
  <si>
    <r>
      <rPr>
        <b/>
        <sz val="10"/>
        <color theme="1"/>
        <rFont val="Arial"/>
        <family val="2"/>
      </rPr>
      <t xml:space="preserve">12.5.1 </t>
    </r>
    <r>
      <rPr>
        <sz val="10"/>
        <color theme="1"/>
        <rFont val="Arial"/>
        <family val="2"/>
      </rPr>
      <t>An inventory of system components that are in scope for PCI DSS, including a description of function/use, is maintained and kept current.</t>
    </r>
  </si>
  <si>
    <r>
      <rPr>
        <b/>
        <sz val="10"/>
        <color theme="1"/>
        <rFont val="Arial"/>
        <family val="2"/>
      </rPr>
      <t xml:space="preserve">12.5.2 </t>
    </r>
    <r>
      <rPr>
        <sz val="10"/>
        <color theme="1"/>
        <rFont val="Arial"/>
        <family val="2"/>
      </rPr>
      <t xml:space="preserve">PCI DSS scope is documented and confirmed by the entity at least once every 12 months and upon significant change to the in-scope environment. At a minimum, the scoping validation includes:
•	 Identifying all data flows for the various payment stages (for example, authorization, capture settlement, chargebacks, and refunds) and acceptance channels (for example, card-present, card-not-present, and e-commerce).
•	 Updating all data-flow diagrams per Requirement 1.2.4.
•	 Identifying all locations where account data is stored, processed, and transmitted, including but not limited to: 1) any locations outside of the currently defined CDE, 2) applications that process CHD, 3) transmissions between systems and networks, and 4) file backups.
•	 Identifying all system components in the CDE, connected to the CDE, or that could impact security of the CDE.
•	 Identifying all segmentation controls in use and the environment(s) from which the CDE is segmented, including justification for environments being out of scope.
•	 Identifying all connections from third-party entities with access to the CDE.
•	 Confirming that all identified data flows, account data, system components, segmentation controls, and connections from third parties with access to the CDE are included in scope.
</t>
    </r>
    <r>
      <rPr>
        <i/>
        <sz val="10"/>
        <color rgb="FFC00000"/>
        <rFont val="Arial"/>
        <family val="2"/>
      </rPr>
      <t>New requirement - effective immediately</t>
    </r>
    <r>
      <rPr>
        <sz val="10"/>
        <color theme="1"/>
        <rFont val="Arial"/>
        <family val="2"/>
      </rPr>
      <t xml:space="preserve">
</t>
    </r>
    <r>
      <rPr>
        <b/>
        <sz val="10"/>
        <color theme="1"/>
        <rFont val="Arial"/>
        <family val="2"/>
      </rPr>
      <t>Applicability Notes</t>
    </r>
    <r>
      <rPr>
        <sz val="10"/>
        <color theme="1"/>
        <rFont val="Arial"/>
        <family val="2"/>
      </rPr>
      <t xml:space="preserve">
This annual confirmation of PCI DSS scope is an activity expected to be performed by the entity under assessment, and is not the same, nor is it intended to be replaced by, the scoping confirmation performed by the entity’s assessor during the annual assessment.</t>
    </r>
  </si>
  <si>
    <r>
      <rPr>
        <b/>
        <sz val="10"/>
        <color theme="1"/>
        <rFont val="Arial"/>
        <family val="2"/>
      </rPr>
      <t xml:space="preserve">12.5.2.1 </t>
    </r>
    <r>
      <rPr>
        <b/>
        <i/>
        <sz val="10"/>
        <color theme="1"/>
        <rFont val="Arial"/>
        <family val="2"/>
      </rPr>
      <t xml:space="preserve">Additional requirement for service providers only: </t>
    </r>
    <r>
      <rPr>
        <sz val="10"/>
        <color theme="1"/>
        <rFont val="Arial"/>
        <family val="2"/>
      </rPr>
      <t xml:space="preserve">PCI DSS scope is documented and confirmed by the entity at least once every six months and after significant changes. At a minimum, the scoping validation includes all the elements specified in Requirement 12.5.2.
</t>
    </r>
    <r>
      <rPr>
        <b/>
        <sz val="10"/>
        <color theme="1"/>
        <rFont val="Arial"/>
        <family val="2"/>
      </rPr>
      <t>Applicability Notes</t>
    </r>
    <r>
      <rPr>
        <sz val="10"/>
        <color theme="1"/>
        <rFont val="Arial"/>
        <family val="2"/>
      </rPr>
      <t xml:space="preserve">
</t>
    </r>
    <r>
      <rPr>
        <sz val="10"/>
        <color rgb="FF00B0F0"/>
        <rFont val="Arial"/>
        <family val="2"/>
      </rPr>
      <t xml:space="preserve"> This requirement applies only when the entity being assessed is a service provider.</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r>
      <rPr>
        <sz val="10"/>
        <color theme="1"/>
        <rFont val="Arial"/>
        <family val="2"/>
      </rPr>
      <t>.</t>
    </r>
  </si>
  <si>
    <r>
      <rPr>
        <b/>
        <sz val="10"/>
        <color theme="1"/>
        <rFont val="Arial"/>
        <family val="2"/>
      </rPr>
      <t xml:space="preserve">12.5.3 </t>
    </r>
    <r>
      <rPr>
        <b/>
        <i/>
        <sz val="10"/>
        <color theme="1"/>
        <rFont val="Arial"/>
        <family val="2"/>
      </rPr>
      <t xml:space="preserve">Additional requirement for service providers only: </t>
    </r>
    <r>
      <rPr>
        <sz val="10"/>
        <color theme="1"/>
        <rFont val="Arial"/>
        <family val="2"/>
      </rPr>
      <t xml:space="preserve">Significant changes to organizational structure result in a documented (internal) review of the impact to PCI DSS scope and applicability of controls, with results communicated to executive management.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</si>
  <si>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12.6 Security awareness education is an ongoing activity</t>
  </si>
  <si>
    <r>
      <rPr>
        <b/>
        <sz val="10"/>
        <color theme="1"/>
        <rFont val="Arial"/>
        <family val="2"/>
      </rPr>
      <t xml:space="preserve">12.6.1 </t>
    </r>
    <r>
      <rPr>
        <sz val="10"/>
        <color theme="1"/>
        <rFont val="Arial"/>
        <family val="2"/>
      </rPr>
      <t>A formal security awareness program is implemented to make all personnel aware of the entity’s information security policy and procedures and their role in protecting the cardholder data.</t>
    </r>
  </si>
  <si>
    <r>
      <rPr>
        <b/>
        <sz val="10"/>
        <color theme="1"/>
        <rFont val="Arial"/>
        <family val="2"/>
      </rPr>
      <t xml:space="preserve">12.6.2 </t>
    </r>
    <r>
      <rPr>
        <sz val="10"/>
        <color theme="1"/>
        <rFont val="Arial"/>
        <family val="2"/>
      </rPr>
      <t xml:space="preserve">The security awareness program is: 
•	 Reviewed at least once every 12 months, and 
•	 Updated as needed to address any new threats and vulnerabilities that may impact the security of the entity’s CDE, or the information provided to personnel about their role in protecting cardholder data.
</t>
    </r>
    <r>
      <rPr>
        <b/>
        <sz val="10"/>
        <color theme="1"/>
        <rFont val="Arial"/>
        <family val="2"/>
      </rPr>
      <t xml:space="preserve">Applicability Notes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</si>
  <si>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12.6.3 </t>
    </r>
    <r>
      <rPr>
        <sz val="10"/>
        <color theme="1"/>
        <rFont val="Arial"/>
        <family val="2"/>
      </rPr>
      <t xml:space="preserve">Personnel receive security awareness training as follows: 
•	 Upon hire and at least once every 12 months.
•	 Multiple methods of communication are used.
•	 Personnel acknowledge at least once every 12 months that they have read and understood the information security policy and procedures. </t>
    </r>
  </si>
  <si>
    <r>
      <rPr>
        <b/>
        <sz val="10"/>
        <color theme="1"/>
        <rFont val="Arial"/>
        <family val="2"/>
      </rPr>
      <t xml:space="preserve">12.6.3.1 </t>
    </r>
    <r>
      <rPr>
        <sz val="10"/>
        <color theme="1"/>
        <rFont val="Arial"/>
        <family val="2"/>
      </rPr>
      <t xml:space="preserve">Security awareness training includes awareness of threats and vulnerabilities that could impact the security of the CDE, including but not limited to:
•	 Phishing and related attacks. 
•	 Social engineering.
</t>
    </r>
    <r>
      <rPr>
        <b/>
        <sz val="10"/>
        <color theme="1"/>
        <rFont val="Arial"/>
        <family val="2"/>
      </rPr>
      <t>Applicability Notes</t>
    </r>
    <r>
      <rPr>
        <sz val="10"/>
        <color theme="1"/>
        <rFont val="Arial"/>
        <family val="2"/>
      </rPr>
      <t xml:space="preserve">
See Requirement 5.4.1 for guidance on the difference between technical and automated controls to detect and protect users from phishing attacks, and this requirement for providing users security awareness training about phishing and social engineering. These are two separate and distinct requirements, and one is not met by implementing controls required by the other one.
</t>
    </r>
    <r>
      <rPr>
        <i/>
        <sz val="10"/>
        <color rgb="FFC00000"/>
        <rFont val="Arial"/>
        <family val="2"/>
      </rPr>
      <t>This requirement is a best practice until 31 March 2025, after which it will be required and must be fully considered during a PCI DSS assessment.</t>
    </r>
  </si>
  <si>
    <r>
      <rPr>
        <b/>
        <sz val="10"/>
        <color theme="1"/>
        <rFont val="Arial"/>
        <family val="2"/>
      </rPr>
      <t xml:space="preserve">12.6.3.2 </t>
    </r>
    <r>
      <rPr>
        <sz val="10"/>
        <color theme="1"/>
        <rFont val="Arial"/>
        <family val="2"/>
      </rPr>
      <t xml:space="preserve">Security awareness training includes awareness about the acceptable use of end-user technologies in accordance with Requirement 12.2.1.
</t>
    </r>
    <r>
      <rPr>
        <b/>
        <sz val="10"/>
        <color theme="1"/>
        <rFont val="Arial"/>
        <family val="2"/>
      </rPr>
      <t>Applicability Notes</t>
    </r>
    <r>
      <rPr>
        <sz val="10"/>
        <color theme="1"/>
        <rFont val="Arial"/>
        <family val="2"/>
      </rPr>
      <t xml:space="preserve">
</t>
    </r>
    <r>
      <rPr>
        <i/>
        <sz val="10"/>
        <color rgb="FFC00000"/>
        <rFont val="Arial"/>
        <family val="2"/>
      </rPr>
      <t>This requirement is a best practice until 31 March 2025, after which it will be required and must be fully considered during a PCI DSS assessment.</t>
    </r>
  </si>
  <si>
    <t>12.7 Personnel are screened to reduce risks from insider threats.</t>
  </si>
  <si>
    <r>
      <rPr>
        <b/>
        <sz val="10"/>
        <color theme="1"/>
        <rFont val="Arial"/>
        <family val="2"/>
      </rPr>
      <t xml:space="preserve">12.7.1 </t>
    </r>
    <r>
      <rPr>
        <sz val="10"/>
        <color theme="1"/>
        <rFont val="Arial"/>
        <family val="2"/>
      </rPr>
      <t xml:space="preserve">Potential personnel who will have access to the CDE are screened, within the constraints of local laws, prior to hire to minimize the risk of attacks from internal sources. 
</t>
    </r>
    <r>
      <rPr>
        <b/>
        <sz val="10"/>
        <color theme="1"/>
        <rFont val="Arial"/>
        <family val="2"/>
      </rPr>
      <t>Applicability Notes</t>
    </r>
    <r>
      <rPr>
        <sz val="10"/>
        <color theme="1"/>
        <rFont val="Arial"/>
        <family val="2"/>
      </rPr>
      <t xml:space="preserve">
For those potential personnel to be hired for positions such as store cashiers, who only have access to one card number at a time when facilitating a transaction, this requirement is a recommendation only.</t>
    </r>
  </si>
  <si>
    <t>12.8 Risk to information assets associated with third-party service provider (TPSP) relationships is managed.</t>
  </si>
  <si>
    <r>
      <rPr>
        <b/>
        <sz val="10"/>
        <color theme="1"/>
        <rFont val="Arial"/>
        <family val="2"/>
      </rPr>
      <t xml:space="preserve">12.8.1 </t>
    </r>
    <r>
      <rPr>
        <sz val="10"/>
        <color theme="1"/>
        <rFont val="Arial"/>
        <family val="2"/>
      </rPr>
      <t xml:space="preserve">A list of all third-party service providers (TPSPs) with which account data is shared or that could affect the security of account data is maintained, including a description for each of the services provided.
</t>
    </r>
    <r>
      <rPr>
        <b/>
        <sz val="10"/>
        <color theme="1"/>
        <rFont val="Arial"/>
        <family val="2"/>
      </rPr>
      <t>Applicability Notes</t>
    </r>
    <r>
      <rPr>
        <sz val="10"/>
        <color theme="1"/>
        <rFont val="Arial"/>
        <family val="2"/>
      </rPr>
      <t xml:space="preserve">
The use of a PCI DSS compliant TPSP does not make an entity PCI DSS compliant, nor does it remove the entity’s responsibility for its own PCI DSS compliance.</t>
    </r>
  </si>
  <si>
    <r>
      <rPr>
        <b/>
        <sz val="10"/>
        <color theme="1"/>
        <rFont val="Arial"/>
        <family val="2"/>
      </rPr>
      <t xml:space="preserve">12.8.2 </t>
    </r>
    <r>
      <rPr>
        <sz val="10"/>
        <color theme="1"/>
        <rFont val="Arial"/>
        <family val="2"/>
      </rPr>
      <t xml:space="preserve">Written agreements with TPSPs are maintained as follows: 
•	 Written agreements are maintained with all TPSPs with which account data is shared or that could affect the security of the CDE.
•	 Written agreements include acknowledgements from TPSPs that they are responsible for the security of account data the TPSPs possess or otherwise store, process, or transmit on behalf of the entity, or to the extent that they could impact the security of the entity’s CDE. 
</t>
    </r>
    <r>
      <rPr>
        <b/>
        <sz val="10"/>
        <color theme="1"/>
        <rFont val="Arial"/>
        <family val="2"/>
      </rPr>
      <t>Applicability Notes</t>
    </r>
    <r>
      <rPr>
        <sz val="10"/>
        <color theme="1"/>
        <rFont val="Arial"/>
        <family val="2"/>
      </rPr>
      <t xml:space="preserve">
The exact wording of an acknowledgment will depend on the agreement between the two parties, the details of the service being provided, and the responsibilities assigned to each party. The acknowledgment does not have to include the exact wording provided in this requirement.
Evidence that a TPSP is meeting PCI DSS requirements (for example, a PCI DSS Attestation of Compliance (AOC) or a declaration on a company’s website) is not the same as a written agreement specified in this requirement. </t>
    </r>
  </si>
  <si>
    <r>
      <rPr>
        <b/>
        <sz val="10"/>
        <color theme="1"/>
        <rFont val="Arial"/>
        <family val="2"/>
      </rPr>
      <t xml:space="preserve">12.8.3 </t>
    </r>
    <r>
      <rPr>
        <sz val="10"/>
        <color theme="1"/>
        <rFont val="Arial"/>
        <family val="2"/>
      </rPr>
      <t>An established process is implemented for engaging TPSPs, including proper due diligence prior to engagement.</t>
    </r>
  </si>
  <si>
    <r>
      <rPr>
        <b/>
        <sz val="10"/>
        <color theme="1"/>
        <rFont val="Arial"/>
        <family val="2"/>
      </rPr>
      <t xml:space="preserve">12.8.4 </t>
    </r>
    <r>
      <rPr>
        <sz val="10"/>
        <color theme="1"/>
        <rFont val="Arial"/>
        <family val="2"/>
      </rPr>
      <t xml:space="preserve">A program is implemented to monitor TPSPs’ PCI DSS compliance status at least once every 12 months. 
</t>
    </r>
    <r>
      <rPr>
        <b/>
        <sz val="10"/>
        <color theme="1"/>
        <rFont val="Arial"/>
        <family val="2"/>
      </rPr>
      <t>Applicability Notes</t>
    </r>
    <r>
      <rPr>
        <sz val="10"/>
        <color theme="1"/>
        <rFont val="Arial"/>
        <family val="2"/>
      </rPr>
      <t xml:space="preserve">
Where an entity has an agreement with a TPSP for meeting PCI DSS requirements on behalf of the entity (for example, via a firewall service), the entity must work with the TPSP to make sure the applicable PCI DSS requirements are met. If the TPSP does not meet those applicable PCI DSS requirements, then those requirements are also “not in place” for the entity.</t>
    </r>
  </si>
  <si>
    <r>
      <rPr>
        <b/>
        <sz val="10"/>
        <color theme="1"/>
        <rFont val="Arial"/>
        <family val="2"/>
      </rPr>
      <t xml:space="preserve">12.8.5 </t>
    </r>
    <r>
      <rPr>
        <sz val="10"/>
        <color theme="1"/>
        <rFont val="Arial"/>
        <family val="2"/>
      </rPr>
      <t>Information is maintained about which PCI DSS requirements are managed by each TPSP, which are managed by the entity, and any that are shared between the TPSP and the entity.</t>
    </r>
  </si>
  <si>
    <t>12.9 Third-party service providers (TPSPs) support their customers’ PCI DSS compliance.</t>
  </si>
  <si>
    <r>
      <rPr>
        <b/>
        <sz val="10"/>
        <color theme="1"/>
        <rFont val="Arial"/>
        <family val="2"/>
      </rPr>
      <t xml:space="preserve">12.9.1 </t>
    </r>
    <r>
      <rPr>
        <b/>
        <i/>
        <sz val="10"/>
        <color theme="1"/>
        <rFont val="Arial"/>
        <family val="2"/>
      </rPr>
      <t>Additional requirement for service providers only:</t>
    </r>
    <r>
      <rPr>
        <sz val="10"/>
        <color theme="1"/>
        <rFont val="Arial"/>
        <family val="2"/>
      </rPr>
      <t xml:space="preserve"> TPSPs acknowledge in writing to customers that they are responsible for the security of account data the TPSP possesses or otherwise stores, processes, or transmits on behalf of the customer, or to the extent that they could impact the security of the customer’s CDE. 
</t>
    </r>
    <r>
      <rPr>
        <b/>
        <sz val="10"/>
        <rFont val="Arial"/>
        <family val="2"/>
      </rPr>
      <t xml:space="preserve">Applicability Notes
</t>
    </r>
    <r>
      <rPr>
        <sz val="10"/>
        <color rgb="FF00B0F0"/>
        <rFont val="Arial"/>
        <family val="2"/>
      </rPr>
      <t xml:space="preserve">This requirement applies only when the entity being assessed is a service provider.
</t>
    </r>
    <r>
      <rPr>
        <sz val="10"/>
        <rFont val="Arial"/>
        <family val="2"/>
      </rPr>
      <t>The exact wording of an acknowledgment will depend on the agreement between the two parties, the details of the service being provided, and the responsibilities assigned to each party. The acknowledgment does not have to include the exact wording provided in this requirement.</t>
    </r>
  </si>
  <si>
    <r>
      <rPr>
        <b/>
        <sz val="10"/>
        <color theme="1"/>
        <rFont val="Arial"/>
        <family val="2"/>
      </rPr>
      <t xml:space="preserve">12.9.2 Additional requirement for service providers only: </t>
    </r>
    <r>
      <rPr>
        <sz val="10"/>
        <color theme="1"/>
        <rFont val="Arial"/>
        <family val="2"/>
      </rPr>
      <t xml:space="preserve">TPSPs support their customers’ requests for information to meet Requirements 12.8.4 and 12.8.5 by providing the following upon customer request:
•	 PCI DSS compliance status information for any service the TPSP performs on behalf of customers (Requirement 12.8.4).
•	 Information about which PCI DSS requirements are the responsibility of the TPSP and which are the responsibility of the customer, including any shared responsibilities (Requirement 12.8.5). 
</t>
    </r>
    <r>
      <rPr>
        <i/>
        <sz val="10"/>
        <color rgb="FFC00000"/>
        <rFont val="Arial"/>
        <family val="2"/>
      </rPr>
      <t>New requirement - effective immediately</t>
    </r>
    <r>
      <rPr>
        <sz val="10"/>
        <color theme="1"/>
        <rFont val="Arial"/>
        <family val="2"/>
      </rPr>
      <t xml:space="preserve">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</si>
  <si>
    <t>12.10 Suspected and confirmed security incidents that could impact the CDE are responded to immediately.</t>
  </si>
  <si>
    <r>
      <rPr>
        <b/>
        <sz val="10"/>
        <color theme="1"/>
        <rFont val="Arial"/>
        <family val="2"/>
      </rPr>
      <t xml:space="preserve">12.10.1 </t>
    </r>
    <r>
      <rPr>
        <sz val="10"/>
        <color theme="1"/>
        <rFont val="Arial"/>
        <family val="2"/>
      </rPr>
      <t xml:space="preserve">An incident response plan exists and is ready to be activated in the event of a suspected or confirmed security incident. The plan includes, but is not limited to: 
•	 Roles, responsibilities, and communication and contact strategies in the event of a suspected or confirmed security incident, including notification of payment brands and acquirers, at a minimum.
•	 Incident response procedures with specific containment and mitigation activities for different types of incidents.
•	 Business recovery and continuity procedures.
•	 Data backup processes.
•	 Analysis of legal requirements for reporting compromises.
•	 Coverage and responses of all critical system components.
•	 Reference or inclusion of incident response procedures from the payment brands. </t>
    </r>
  </si>
  <si>
    <r>
      <rPr>
        <b/>
        <sz val="10"/>
        <color theme="1"/>
        <rFont val="Arial"/>
        <family val="2"/>
      </rPr>
      <t xml:space="preserve">12.10.2 </t>
    </r>
    <r>
      <rPr>
        <sz val="10"/>
        <color theme="1"/>
        <rFont val="Arial"/>
        <family val="2"/>
      </rPr>
      <t>At least once every 12 months, the security incident response plan is: 
•	 Reviewed and the content is updated as needed.
•	 Tested, including all elements listed in Requirement 12.10.1.</t>
    </r>
  </si>
  <si>
    <r>
      <rPr>
        <b/>
        <sz val="10"/>
        <color theme="1"/>
        <rFont val="Arial"/>
        <family val="2"/>
      </rPr>
      <t xml:space="preserve">12.10.3 </t>
    </r>
    <r>
      <rPr>
        <sz val="10"/>
        <color theme="1"/>
        <rFont val="Arial"/>
        <family val="2"/>
      </rPr>
      <t>Specific personnel are designated to be available on a 24/7 basis to respond to suspected or confirmed security incidents.</t>
    </r>
  </si>
  <si>
    <r>
      <rPr>
        <b/>
        <sz val="10"/>
        <color theme="1"/>
        <rFont val="Arial"/>
        <family val="2"/>
      </rPr>
      <t xml:space="preserve">12.10.4 </t>
    </r>
    <r>
      <rPr>
        <sz val="10"/>
        <color theme="1"/>
        <rFont val="Arial"/>
        <family val="2"/>
      </rPr>
      <t>Personnel responsible for responding to suspected and confirmed security incidents are appropriately and periodically trained on their incident response responsibilities.</t>
    </r>
  </si>
  <si>
    <r>
      <rPr>
        <b/>
        <sz val="10"/>
        <color theme="1"/>
        <rFont val="Arial"/>
        <family val="2"/>
      </rPr>
      <t xml:space="preserve">12.10.4.1 </t>
    </r>
    <r>
      <rPr>
        <sz val="10"/>
        <color theme="1"/>
        <rFont val="Arial"/>
        <family val="2"/>
      </rPr>
      <t xml:space="preserve">The frequency of periodic training for incident response personnel is defined in the entity’s targeted risk analysis which is performed according to all elements specified in Requirement 12.3.1.
</t>
    </r>
    <r>
      <rPr>
        <b/>
        <sz val="10"/>
        <rFont val="Arial"/>
        <family val="2"/>
      </rPr>
      <t>Applicability Notes</t>
    </r>
    <r>
      <rPr>
        <i/>
        <sz val="10"/>
        <color rgb="FFC00000"/>
        <rFont val="Arial"/>
        <family val="2"/>
      </rPr>
      <t xml:space="preserve">
This requirement is a best practice until 31 March 2025, after which it will be required and must be fully considered during a PCI DSS assessment.</t>
    </r>
  </si>
  <si>
    <r>
      <rPr>
        <b/>
        <sz val="10"/>
        <color theme="1"/>
        <rFont val="Arial"/>
        <family val="2"/>
      </rPr>
      <t xml:space="preserve">12.10.5 </t>
    </r>
    <r>
      <rPr>
        <sz val="10"/>
        <color theme="1"/>
        <rFont val="Arial"/>
        <family val="2"/>
      </rPr>
      <t xml:space="preserve">The security incident response plan includes monitoring and responding to alerts from security monitoring systems, including but not limited to: 
•	 Intrusion-detection and intrusion-prevention systems. 
•	 Network security controls.
•	 Change-detection mechanisms for critical files.
•	 The change-and tamper-detection mechanism for payment pages. </t>
    </r>
    <r>
      <rPr>
        <i/>
        <sz val="10"/>
        <color rgb="FFC00000"/>
        <rFont val="Arial"/>
        <family val="2"/>
      </rPr>
      <t xml:space="preserve">This bullet is a best practice until its effective date; refer to Applicability Notes below for details. </t>
    </r>
    <r>
      <rPr>
        <sz val="10"/>
        <color theme="1"/>
        <rFont val="Arial"/>
        <family val="2"/>
      </rPr>
      <t xml:space="preserve">
•	 Detection of unauthorized wireless access points.
</t>
    </r>
    <r>
      <rPr>
        <b/>
        <sz val="10"/>
        <color theme="1"/>
        <rFont val="Arial"/>
        <family val="2"/>
      </rPr>
      <t>Applicability Notes</t>
    </r>
    <r>
      <rPr>
        <sz val="10"/>
        <color theme="1"/>
        <rFont val="Arial"/>
        <family val="2"/>
      </rPr>
      <t xml:space="preserve">
</t>
    </r>
    <r>
      <rPr>
        <i/>
        <sz val="10"/>
        <color rgb="FFC00000"/>
        <rFont val="Arial"/>
        <family val="2"/>
      </rPr>
      <t>The bullet above (for monitoring and responding to alerts from a change- and tamper-detection mechanism for payment pages) is a best practice until 31 March 2025, after which it will be required as part of Requirement 12.10.5 and must be fully considered during a PCI DSS assessment.</t>
    </r>
    <r>
      <rPr>
        <sz val="10"/>
        <color theme="1"/>
        <rFont val="Arial"/>
        <family val="2"/>
      </rPr>
      <t xml:space="preserve">
</t>
    </r>
  </si>
  <si>
    <r>
      <rPr>
        <b/>
        <sz val="10"/>
        <color theme="1"/>
        <rFont val="Arial"/>
        <family val="2"/>
      </rPr>
      <t xml:space="preserve">12.10.6 </t>
    </r>
    <r>
      <rPr>
        <sz val="10"/>
        <color theme="1"/>
        <rFont val="Arial"/>
        <family val="2"/>
      </rPr>
      <t>The security incident response plan is modified and evolved according to lessons learned and to incorporate industry developments.</t>
    </r>
  </si>
  <si>
    <r>
      <rPr>
        <b/>
        <sz val="10"/>
        <color theme="1"/>
        <rFont val="Arial"/>
        <family val="2"/>
      </rPr>
      <t xml:space="preserve">12.10.7 </t>
    </r>
    <r>
      <rPr>
        <sz val="10"/>
        <color theme="1"/>
        <rFont val="Arial"/>
        <family val="2"/>
      </rPr>
      <t xml:space="preserve">Incident response procedures are in place, to be initiated upon the detection of stored PAN anywhere it is not expected, and include:
•	 Determining what to do if PAN is discovered outside the CDE, including its retrieval, secure deletion, and/or migration into the currently defined CDE, as applicable.
•	 Identifying whether sensitive authentication data is stored with PAN. 
•	 Determining where the account data came from and how it ended up where it was not expected.
•	 Remediating data leaks or process gaps that resulted in the account data being where it was not expected. 
</t>
    </r>
    <r>
      <rPr>
        <b/>
        <sz val="10"/>
        <color theme="1"/>
        <rFont val="Arial"/>
        <family val="2"/>
      </rPr>
      <t>Applicability Notes</t>
    </r>
    <r>
      <rPr>
        <i/>
        <sz val="10"/>
        <color rgb="FFC00000"/>
        <rFont val="Arial"/>
        <family val="2"/>
      </rPr>
      <t xml:space="preserve">
This requirement is a best practice until 31 March 2025, after which it will be required and must be fully considered during a PCI DSS assessment.</t>
    </r>
  </si>
  <si>
    <t>Appendix A1: Additional PCI DSS Requirements for Shared Hosting Providers</t>
  </si>
  <si>
    <t>A1.1 Multi-tenant service providers protect and segregate all customer environments and data.</t>
  </si>
  <si>
    <r>
      <t xml:space="preserve">A1.1.1 </t>
    </r>
    <r>
      <rPr>
        <sz val="9"/>
        <rFont val="Arial"/>
        <family val="2"/>
      </rPr>
      <t xml:space="preserve">Logical separation is implemented as follows:
•	 The provider cannot access its customers’ environments without authorization.
•	 Customers cannot access the provider’s environment without authorization.
</t>
    </r>
    <r>
      <rPr>
        <b/>
        <sz val="9"/>
        <color theme="1"/>
        <rFont val="Arial"/>
        <family val="2"/>
      </rPr>
      <t>Applicability Notes</t>
    </r>
    <r>
      <rPr>
        <i/>
        <sz val="9"/>
        <color rgb="FFC00000"/>
        <rFont val="Arial"/>
        <family val="2"/>
      </rPr>
      <t xml:space="preserve">
This requirement is a best practice until 31 March 2025, after which it will be required and must be fully considered during a PCI DSS assessment.
</t>
    </r>
  </si>
  <si>
    <r>
      <t xml:space="preserve">A1.1.2 </t>
    </r>
    <r>
      <rPr>
        <sz val="9"/>
        <rFont val="Arial"/>
        <family val="2"/>
      </rPr>
      <t>Controls are implemented such that each customer only has permission to access its own cardholder data and CDE.</t>
    </r>
  </si>
  <si>
    <r>
      <rPr>
        <b/>
        <sz val="9"/>
        <rFont val="Arial"/>
        <family val="2"/>
      </rPr>
      <t xml:space="preserve">A1.1.3 </t>
    </r>
    <r>
      <rPr>
        <sz val="9"/>
        <rFont val="Arial"/>
        <family val="2"/>
      </rPr>
      <t>Controls are implemented such that each customer can only access resources allocated to them.</t>
    </r>
  </si>
  <si>
    <r>
      <t xml:space="preserve">A1.1.4 </t>
    </r>
    <r>
      <rPr>
        <sz val="9"/>
        <rFont val="Arial"/>
        <family val="2"/>
      </rPr>
      <t xml:space="preserve">The effectiveness of logical separation controls used to separate customer environments is confirmed at least once every six months via penetration testing. 
</t>
    </r>
    <r>
      <rPr>
        <b/>
        <sz val="9"/>
        <rFont val="Arial"/>
        <family val="2"/>
      </rPr>
      <t>Applicability Notes</t>
    </r>
    <r>
      <rPr>
        <sz val="9"/>
        <rFont val="Arial"/>
        <family val="2"/>
      </rPr>
      <t xml:space="preserve">
The testing of adequate separation between customers in a multi-tenant service provider environment is in addition to the penetration tests specified in Requirement 11.4.6.
</t>
    </r>
    <r>
      <rPr>
        <i/>
        <sz val="9"/>
        <color rgb="FFC00000"/>
        <rFont val="Arial"/>
        <family val="2"/>
      </rPr>
      <t>This requirement is a best practice until 31 March 2025, after which it will be required and must be fully considered during a PCI DSS assessment.</t>
    </r>
  </si>
  <si>
    <t>A1.2 Multi-tenant service providers facilitate logging and incident response for all customers.</t>
  </si>
  <si>
    <r>
      <t xml:space="preserve">A1.2.1 </t>
    </r>
    <r>
      <rPr>
        <sz val="9"/>
        <rFont val="Arial"/>
        <family val="2"/>
      </rPr>
      <t>Audit log capability is enabled for each customer’s environment that is consistent with PCI DSS Requirement 10, including:
•	 Logs are enabled for common third-party applications.
•	 Logs are active by default.
•	 Logs are available for review only by the owning customer.
•	 Log locations are clearly communicated to the owning customer.
•	 Log data and availability is consistent with PCI DSS Requirement 10</t>
    </r>
  </si>
  <si>
    <r>
      <rPr>
        <b/>
        <sz val="9"/>
        <rFont val="Arial"/>
        <family val="2"/>
      </rPr>
      <t xml:space="preserve">A1.2.2 </t>
    </r>
    <r>
      <rPr>
        <sz val="9"/>
        <rFont val="Arial"/>
        <family val="2"/>
      </rPr>
      <t>Processes or mechanisms are implemented to support and/or facilitate prompt forensic investigations in the event of a suspected or confirmed security incident for any customer.</t>
    </r>
  </si>
  <si>
    <r>
      <t xml:space="preserve">A1.2.3 </t>
    </r>
    <r>
      <rPr>
        <sz val="9"/>
        <rFont val="Arial"/>
        <family val="2"/>
      </rPr>
      <t xml:space="preserve">Processes or mechanisms are implemented for reporting and addressing suspected or confirmed security incidents and vulnerabilities, including:
•	 Customers can securely report security incidents and vulnerabilities to the provider. 
•	 The provider addresses and remediates suspected or confirmed security incidents and vulnerabilities according to Requirement 6.3.1.
</t>
    </r>
    <r>
      <rPr>
        <b/>
        <sz val="9"/>
        <color theme="1"/>
        <rFont val="Arial"/>
        <family val="2"/>
      </rPr>
      <t>Applicability Notes</t>
    </r>
    <r>
      <rPr>
        <i/>
        <sz val="9"/>
        <color rgb="FFC00000"/>
        <rFont val="Arial"/>
        <family val="2"/>
      </rPr>
      <t xml:space="preserve">
This requirement is a best practice until 31 March 2025, after which it will be required and must be fully considered during a PCI DSS assessment.</t>
    </r>
  </si>
  <si>
    <r>
      <t>A2.1.1</t>
    </r>
    <r>
      <rPr>
        <sz val="9"/>
        <rFont val="Arial"/>
        <family val="2"/>
      </rPr>
      <t xml:space="preserve"> Where POS POI terminals at the merchant or payment acceptance location use SSL and/or early TLS, the entity confirms the devices are not susceptible to any known exploits for those protocols.
</t>
    </r>
    <r>
      <rPr>
        <b/>
        <sz val="9"/>
        <rFont val="Arial"/>
        <family val="2"/>
      </rPr>
      <t>Applicability Notes</t>
    </r>
    <r>
      <rPr>
        <sz val="9"/>
        <rFont val="Arial"/>
        <family val="2"/>
      </rPr>
      <t xml:space="preserve">
This requirement is intended to apply to the entity with the POS POI terminal, such as a merchant. This requirement is not intended for service providers who serve as the termination or connection point to those POS POI terminals. Requirements A2.1.2 and A2.1.3 apply to POS POI service providers.
The allowance for POS POI terminals that are not currently susceptible to exploits is based on currently known risks. If new exploits are introduced to which POS POI terminals are susceptible, the POS POI terminals will need to be updated immediately.</t>
    </r>
  </si>
  <si>
    <r>
      <t>A2.1.2</t>
    </r>
    <r>
      <rPr>
        <sz val="9"/>
        <rFont val="Arial"/>
        <family val="2"/>
      </rPr>
      <t xml:space="preserve"> </t>
    </r>
    <r>
      <rPr>
        <b/>
        <i/>
        <sz val="9"/>
        <rFont val="Arial"/>
        <family val="2"/>
      </rPr>
      <t>Additional r</t>
    </r>
    <r>
      <rPr>
        <b/>
        <i/>
        <sz val="9"/>
        <color theme="1"/>
        <rFont val="Arial"/>
        <family val="2"/>
      </rPr>
      <t>equirement for service providers only:</t>
    </r>
    <r>
      <rPr>
        <sz val="9"/>
        <rFont val="Arial"/>
        <family val="2"/>
      </rPr>
      <t xml:space="preserve"> All service providers with existing connection points to POS POI terminals that use SSL and/or early TLS as defined in A2.1 have a formal Risk Mitigation and Migration Plan in place that includes:
•	 Description of usage, including what data is being transmitted, types and number of systems that use and/or support SSL/early TLS, and type of environment. 
•	 Risk-assessment results and risk-reduction controls in place.
•	 Description of processes to monitor for new vulnerabilities associated with SSL/early TLS.
•	 Description of change control processes that are implemented to ensure SSL/early TLS is not implemented into new environments.
•	 Overview of migration project plan to replace SSL/early TLS at a future date.
</t>
    </r>
    <r>
      <rPr>
        <b/>
        <sz val="9"/>
        <color theme="1"/>
        <rFont val="Arial"/>
        <family val="2"/>
      </rPr>
      <t>Applicability Notes</t>
    </r>
    <r>
      <rPr>
        <i/>
        <sz val="9"/>
        <color rgb="FF00B0F0"/>
        <rFont val="Arial"/>
        <family val="2"/>
      </rPr>
      <t xml:space="preserve">
</t>
    </r>
    <r>
      <rPr>
        <sz val="9"/>
        <color rgb="FF00B0F0"/>
        <rFont val="Arial"/>
        <family val="2"/>
      </rPr>
      <t>This requirement applies only when the entity being assessed is a service provider</t>
    </r>
    <r>
      <rPr>
        <i/>
        <sz val="9"/>
        <color rgb="FF00B0F0"/>
        <rFont val="Arial"/>
        <family val="2"/>
      </rPr>
      <t>.</t>
    </r>
  </si>
  <si>
    <r>
      <rPr>
        <b/>
        <sz val="9"/>
        <rFont val="Arial"/>
        <family val="2"/>
      </rPr>
      <t>A2.1.3 Additional requirement for service providers only:</t>
    </r>
    <r>
      <rPr>
        <sz val="9"/>
        <rFont val="Arial"/>
        <family val="2"/>
      </rPr>
      <t xml:space="preserve"> All service providers provide a secure service offering.
</t>
    </r>
    <r>
      <rPr>
        <b/>
        <sz val="9"/>
        <color theme="1"/>
        <rFont val="Arial"/>
        <family val="2"/>
      </rPr>
      <t>Applicability Notes</t>
    </r>
    <r>
      <rPr>
        <i/>
        <sz val="9"/>
        <color rgb="FF00B0F0"/>
        <rFont val="Arial"/>
        <family val="2"/>
      </rPr>
      <t xml:space="preserve">
</t>
    </r>
    <r>
      <rPr>
        <sz val="9"/>
        <color rgb="FF00B0F0"/>
        <rFont val="Arial"/>
        <family val="2"/>
      </rPr>
      <t>This requirement applies only when the entity being assessed is a service provider</t>
    </r>
    <r>
      <rPr>
        <i/>
        <sz val="9"/>
        <color rgb="FF00B0F0"/>
        <rFont val="Arial"/>
        <family val="2"/>
      </rPr>
      <t>.</t>
    </r>
  </si>
  <si>
    <t>1</t>
  </si>
  <si>
    <t>2</t>
  </si>
  <si>
    <t>3</t>
  </si>
  <si>
    <t>4</t>
  </si>
  <si>
    <t>5</t>
  </si>
  <si>
    <t>6</t>
  </si>
  <si>
    <t>Total</t>
  </si>
  <si>
    <t>1 - n/a</t>
  </si>
  <si>
    <t>2 - n/a</t>
  </si>
  <si>
    <t>3 - n/a</t>
  </si>
  <si>
    <t>4 - n/a</t>
  </si>
  <si>
    <t>5 - n/a</t>
  </si>
  <si>
    <t>6 - n/a</t>
  </si>
  <si>
    <t>Date Value Detector re: Milestone 1</t>
  </si>
  <si>
    <t>Date Value Detector re: Milestone 2</t>
  </si>
  <si>
    <t>Date Value Detector re: Milestone 3</t>
  </si>
  <si>
    <t>Date Value Detector re: Milestone 4</t>
  </si>
  <si>
    <t>Date Value Detector re: Milestone 5</t>
  </si>
  <si>
    <t>Date Value Detector re: Milestone 6</t>
  </si>
  <si>
    <t>Milestone 1 Outstanding</t>
  </si>
  <si>
    <t>Milestone 2 Outstanding</t>
  </si>
  <si>
    <t>Milestone 3 Outstanding</t>
  </si>
  <si>
    <t>Milestone 4 Outstanding</t>
  </si>
  <si>
    <t>Milestone 5 Outstanding</t>
  </si>
  <si>
    <t>Milestone 6 Outstanding</t>
  </si>
  <si>
    <t>Input Error Checker - "Yes" but still a date - Milestone 1</t>
  </si>
  <si>
    <t>Input Error Checker - "Yes" but still a date - Milestone 2</t>
  </si>
  <si>
    <t>Input Error Checker - "Yes" but still a date - Milestone 3</t>
  </si>
  <si>
    <t>Input Error Checker - "Yes" but still a date - Milestone 4</t>
  </si>
  <si>
    <t>Input Error Checker - "Yes" but still a date - Milestone 5</t>
  </si>
  <si>
    <t>Input Error Checker - "Yes" but still a date - Milestone 6</t>
  </si>
  <si>
    <t>Input Error Checker - "No" but no date - Milestone 1</t>
  </si>
  <si>
    <t>Input Error Checker - "No" but no date - Milestone 2</t>
  </si>
  <si>
    <t>Input Error Checker - "No" but no date - Milestone 3</t>
  </si>
  <si>
    <t>Input Error Checker - "No" but no date - Milestone 4</t>
  </si>
  <si>
    <t>Input Error Checker - "No" but no date - Milestone 5</t>
  </si>
  <si>
    <t>Input Error Checker - "No" but no date - Milestone 6</t>
  </si>
  <si>
    <r>
      <t xml:space="preserve">Status
</t>
    </r>
    <r>
      <rPr>
        <b/>
        <i/>
        <sz val="10"/>
        <rFont val="Arial"/>
        <family val="2"/>
      </rPr>
      <t>Please enter "yes" 
if fully compliant with the requirement</t>
    </r>
  </si>
  <si>
    <t>Yes</t>
  </si>
  <si>
    <t>Planning</t>
  </si>
  <si>
    <t>No</t>
  </si>
  <si>
    <t>Implementation In Progress</t>
  </si>
  <si>
    <t>N/A</t>
  </si>
  <si>
    <t>Implemented But Not Validated</t>
  </si>
  <si>
    <t>Row Labels</t>
  </si>
  <si>
    <t>Count of 1</t>
  </si>
  <si>
    <t>Count of 2</t>
  </si>
  <si>
    <t>Count of 3</t>
  </si>
  <si>
    <t>Count of 4</t>
  </si>
  <si>
    <t>Count of 5</t>
  </si>
  <si>
    <t>Count of 6</t>
  </si>
  <si>
    <t>(blank)</t>
  </si>
  <si>
    <t>Grand Total</t>
  </si>
  <si>
    <t>MS 1</t>
  </si>
  <si>
    <t>MS 2</t>
  </si>
  <si>
    <t>MS 3</t>
  </si>
  <si>
    <t>MS 4</t>
  </si>
  <si>
    <t>MS 5</t>
  </si>
  <si>
    <t>MS 6</t>
  </si>
  <si>
    <t>Completion Date</t>
  </si>
  <si>
    <t>List facilities and locations included in PCI DSS Assessment:</t>
  </si>
  <si>
    <t xml:space="preserve">          Back-Office Services </t>
  </si>
  <si>
    <t xml:space="preserve">          Billing Management </t>
  </si>
  <si>
    <t xml:space="preserve">         Clearing and Settlement </t>
  </si>
  <si>
    <t xml:space="preserve">          Network Provider</t>
  </si>
  <si>
    <t xml:space="preserve">         Other Hosting (specify):</t>
  </si>
  <si>
    <t xml:space="preserve">          Other services (specify):</t>
  </si>
  <si>
    <t xml:space="preserve">           Other processing (specify):</t>
  </si>
  <si>
    <t xml:space="preserve">          Others (specify):</t>
  </si>
  <si>
    <t>Company Mailing Address</t>
  </si>
  <si>
    <t>Company Main Website</t>
  </si>
  <si>
    <t>Part 1:  Contact Information</t>
  </si>
  <si>
    <r>
      <t xml:space="preserve">Status
</t>
    </r>
    <r>
      <rPr>
        <b/>
        <i/>
        <sz val="10"/>
        <color rgb="FFFFFFFF"/>
        <rFont val="Arial"/>
        <family val="2"/>
      </rPr>
      <t>Please enter "yes" 
if fully compliant with the requirement</t>
    </r>
  </si>
  <si>
    <t>The Prioritized Approach tool is provided to assist organizations seeking to achieve compliance, but it does not, and is not intended in any manner to, modify or abridge PCI DSS or any of its requirements.</t>
  </si>
  <si>
    <r>
      <rPr>
        <b/>
        <sz val="11"/>
        <color theme="1"/>
        <rFont val="Arial"/>
        <family val="2"/>
      </rPr>
      <t>Step 4:</t>
    </r>
    <r>
      <rPr>
        <sz val="11"/>
        <color theme="1"/>
        <rFont val="Arial"/>
        <family val="2"/>
      </rPr>
      <t xml:space="preserve"> When you get to reach 100% for all of the requirement listed in the milestones category, talk to your acquirer or the payment brands about the next steps. Questions about using the Prioritized Approach and how use of the Prioritized Approach may impact an organization’s compliance obligations should be directed to your acquirer or the payment brands to which your organization reports compliance. </t>
    </r>
  </si>
  <si>
    <r>
      <rPr>
        <b/>
        <sz val="12"/>
        <color theme="0"/>
        <rFont val="Arial"/>
        <family val="2"/>
      </rPr>
      <t>Appendix A2: Additional PCI DSS Requirements for Entities using SSL/Early TLS for Card-Present POS POI Terminal Connections</t>
    </r>
    <r>
      <rPr>
        <b/>
        <sz val="9"/>
        <color theme="0"/>
        <rFont val="Arial"/>
        <family val="2"/>
      </rPr>
      <t xml:space="preserve">
</t>
    </r>
    <r>
      <rPr>
        <b/>
        <i/>
        <sz val="9"/>
        <color theme="0"/>
        <rFont val="Arial"/>
        <family val="2"/>
      </rPr>
      <t xml:space="preserve">Note: </t>
    </r>
    <r>
      <rPr>
        <i/>
        <sz val="9"/>
        <color theme="0"/>
        <rFont val="Arial"/>
        <family val="2"/>
      </rPr>
      <t>SSL/early TLS  may not be used as a security control, except by POS POI terminals that are verified as not being susceptible to known exploits and the termination points to which they connect, as defined in this Appendix.</t>
    </r>
  </si>
  <si>
    <t>Requirement 1: Install and Maintain Network Security Controls</t>
  </si>
  <si>
    <r>
      <rPr>
        <b/>
        <sz val="10"/>
        <color theme="1"/>
        <rFont val="Arial"/>
        <family val="2"/>
      </rPr>
      <t xml:space="preserve">10.6.1 </t>
    </r>
    <r>
      <rPr>
        <sz val="10"/>
        <color theme="1"/>
        <rFont val="Arial"/>
        <family val="2"/>
      </rPr>
      <t xml:space="preserve">System clocks and time are synchronized using time-synchronization technology. 
</t>
    </r>
    <r>
      <rPr>
        <b/>
        <sz val="10"/>
        <color theme="1"/>
        <rFont val="Arial"/>
        <family val="2"/>
      </rPr>
      <t xml:space="preserve">Applicability Notes
</t>
    </r>
    <r>
      <rPr>
        <sz val="10"/>
        <color theme="1"/>
        <rFont val="Arial"/>
        <family val="2"/>
      </rPr>
      <t>Keeping time-synchronization technology current includes</t>
    </r>
    <r>
      <rPr>
        <sz val="10"/>
        <rFont val="Arial"/>
        <family val="2"/>
      </rPr>
      <t xml:space="preserve"> managing vulnerabilities and </t>
    </r>
    <r>
      <rPr>
        <sz val="10"/>
        <color theme="1"/>
        <rFont val="Arial"/>
        <family val="2"/>
      </rPr>
      <t>patching the technology according to PCI DSS Requirements 6.3.1 and 6.3.3.</t>
    </r>
  </si>
  <si>
    <t>August 2022</t>
  </si>
  <si>
    <t>·   Change Summary</t>
  </si>
  <si>
    <t>Change Summary</t>
  </si>
  <si>
    <t>Document Changes</t>
  </si>
  <si>
    <t xml:space="preserve">Date </t>
  </si>
  <si>
    <t>Description</t>
  </si>
  <si>
    <t>Prioritized Approach Tool 
 PCI DSS v4.0</t>
  </si>
  <si>
    <t>Initial release for PCI DSS v4.0</t>
  </si>
  <si>
    <t>Revision</t>
  </si>
  <si>
    <r>
      <rPr>
        <b/>
        <sz val="10"/>
        <color theme="1"/>
        <rFont val="Arial"/>
        <family val="2"/>
      </rPr>
      <t xml:space="preserve">3.6.1.1 </t>
    </r>
    <r>
      <rPr>
        <b/>
        <i/>
        <sz val="10"/>
        <color theme="1"/>
        <rFont val="Arial"/>
        <family val="2"/>
      </rPr>
      <t xml:space="preserve">Additional requirement for service providers only: </t>
    </r>
    <r>
      <rPr>
        <sz val="10"/>
        <color theme="1"/>
        <rFont val="Arial"/>
        <family val="2"/>
      </rPr>
      <t xml:space="preserve">A documented description of the cryptographic architecture is maintained that includes: 
•	 Details of all algorithms, protocols, and keys used for the protection of stored account data, including key strength and expiry date.
•	 Preventing the use of the same cryptographic keys in production and test environments. </t>
    </r>
    <r>
      <rPr>
        <i/>
        <sz val="10"/>
        <color rgb="FFC00000"/>
        <rFont val="Arial"/>
        <family val="2"/>
      </rPr>
      <t>This bullet is a best practice until its effective date; refer to Applicability Notes below for details.</t>
    </r>
    <r>
      <rPr>
        <sz val="10"/>
        <color theme="1"/>
        <rFont val="Arial"/>
        <family val="2"/>
      </rPr>
      <t xml:space="preserve">
•	 Description of the key usage for each key. 
•	 Inventory of any hardware security modules (HSMs), key management systems (KMS), and other secure cryptographic devices (SCDs) used for key management, including type and location of devices, as outlined in Requirement 12.3.4.
</t>
    </r>
    <r>
      <rPr>
        <b/>
        <sz val="10"/>
        <color theme="1"/>
        <rFont val="Arial"/>
        <family val="2"/>
      </rPr>
      <t>Applicability Notes</t>
    </r>
    <r>
      <rPr>
        <sz val="10"/>
        <color theme="1"/>
        <rFont val="Arial"/>
        <family val="2"/>
      </rPr>
      <t xml:space="preserve">
</t>
    </r>
    <r>
      <rPr>
        <sz val="10"/>
        <color rgb="FF00B0F0"/>
        <rFont val="Arial"/>
        <family val="2"/>
      </rPr>
      <t>This requirement applies only when the entity being assessed is a service provider</t>
    </r>
    <r>
      <rPr>
        <i/>
        <sz val="10"/>
        <color rgb="FF00B0F0"/>
        <rFont val="Arial"/>
        <family val="2"/>
      </rPr>
      <t>.</t>
    </r>
    <r>
      <rPr>
        <sz val="10"/>
        <color theme="1"/>
        <rFont val="Arial"/>
        <family val="2"/>
      </rPr>
      <t xml:space="preserve">
In cloud HSM implementations, responsibility for the cryptographic architecture according to this Requirement will be shared between the cloud provider and the cloud customer.
</t>
    </r>
    <r>
      <rPr>
        <i/>
        <sz val="10"/>
        <color rgb="FFC00000"/>
        <rFont val="Arial"/>
        <family val="2"/>
      </rPr>
      <t>The bullet above (for including, in the cryptographic architecture, that the use of the same cryptographic keys in production and test is prevented) is a best practice until 31 March 2025, after which it will be required as part of Requirement 3.6.1.1 and must be fully considered during a PCI DSS assessment.</t>
    </r>
  </si>
  <si>
    <t>All elements of the requirement have been met as stated.</t>
  </si>
  <si>
    <t>Some or all elements of the requirement have not been met, or are in the process of being implemented, or require further testing before the merchant can confirm they are in place.</t>
  </si>
  <si>
    <r>
      <rPr>
        <b/>
        <sz val="11"/>
        <color theme="1"/>
        <rFont val="Arial"/>
        <family val="2"/>
      </rPr>
      <t>Purpose:</t>
    </r>
    <r>
      <rPr>
        <sz val="11"/>
        <color theme="1"/>
        <rFont val="Arial"/>
        <family val="2"/>
      </rPr>
      <t xml:space="preserve"> Tool for tracking progress toward compliance with PCI DSS version 4.0 by using the Prioritized Approach. Also provides a sorting tool to analyze progress by PCI DSS requirement, milestone category, or milestone status.</t>
    </r>
  </si>
  <si>
    <t xml:space="preserve"> PCI DSS v4.0 - Prioritized Approach Tool r1</t>
  </si>
  <si>
    <t>Future Dated Requirements: These new requirements are not required to be included in a PCI DSS assessment until the future date has passed. Before that future date, any new requirements with an extended implementation date that the entity has not implemented may be marked as N/A.</t>
  </si>
  <si>
    <t>An organization submitting this form may be required to complete an Action Plan, located in each Attestation of Compliance in Part 4: Action Plan for Non-Compliant Requirements. Check with your acquirer or the payment brand(s), since not all payment brands require completion of an Action Plan.</t>
  </si>
  <si>
    <r>
      <t>Contents:</t>
    </r>
    <r>
      <rPr>
        <sz val="11"/>
        <color theme="1"/>
        <rFont val="Arial"/>
        <family val="2"/>
      </rPr>
      <t xml:space="preserve">  4 spreadsheets (see tabs at bottom of this page)</t>
    </r>
  </si>
  <si>
    <r>
      <rPr>
        <b/>
        <sz val="11"/>
        <color theme="1"/>
        <rFont val="Arial"/>
        <family val="2"/>
      </rPr>
      <t>Step 1:</t>
    </r>
    <r>
      <rPr>
        <sz val="11"/>
        <color theme="1"/>
        <rFont val="Arial"/>
        <family val="2"/>
      </rPr>
      <t xml:space="preserve"> Please indicate "Yes", "No", or "N/A" in Column C of the “Prioritized Approach Milestones” spreadsheet tab. This step will auto-populate the “percentage complete” fields on the “Prioritized Approach Summary” spreadsheet tab.  </t>
    </r>
  </si>
  <si>
    <t>The requirement does not apply to the entity’s environment. For example, a merchant would use N/A for those requirements that apply only if the entity being assessed is a service provider.</t>
  </si>
  <si>
    <r>
      <rPr>
        <b/>
        <sz val="10"/>
        <color theme="1"/>
        <rFont val="Arial"/>
        <family val="2"/>
      </rPr>
      <t xml:space="preserve">Disclaimer: </t>
    </r>
    <r>
      <rPr>
        <sz val="10"/>
        <color theme="1"/>
        <rFont val="Arial"/>
        <family val="2"/>
      </rPr>
      <t>This document does not modify or abridge the PCI DSS or any of its requirements and may be changed without notice. PCI SSC is not responsible for errors or damages of any kind resulting from the use of the information contained therein. PCI SSC makes no warranty, guarantee, or representation as to the accuracy or sufficiency of the information provided as part of the Prioritized Approach, and PCI SSC assumes no responsibility or liability regarding the use or misuse of such information.</t>
    </r>
  </si>
  <si>
    <t>·   Release Notes &amp; Instructions (this tab)</t>
  </si>
  <si>
    <t xml:space="preserve">Updates include:
- Inclusion of a Change Summary tab
- Explanation of "Yes," "No," and "N/A" response options, and how to respond to new PCI DSS v4.0 requirements that are not required until 31 March 2025
- Alignment of title and PCI DSS version
- Spreadsheet formula correction
- Updates to editable cells 
</t>
  </si>
  <si>
    <t xml:space="preserve">          Security services</t>
  </si>
  <si>
    <t>Managed Services:</t>
  </si>
  <si>
    <t>February 2023</t>
  </si>
  <si>
    <t>Prioritized Approach Summary &amp; Acknowledgment</t>
  </si>
  <si>
    <r>
      <rPr>
        <b/>
        <sz val="11"/>
        <color theme="1"/>
        <rFont val="Arial"/>
        <family val="2"/>
      </rPr>
      <t>Step 2:</t>
    </r>
    <r>
      <rPr>
        <sz val="11"/>
        <color theme="1"/>
        <rFont val="Arial"/>
        <family val="2"/>
      </rPr>
      <t xml:space="preserve"> Analyze results. Use the “filter” functions on column headers of the “Prioritized Approach Milestones” spreadsheet tab to select any of the six milestones. </t>
    </r>
  </si>
  <si>
    <r>
      <rPr>
        <b/>
        <sz val="11"/>
        <color theme="1"/>
        <rFont val="Arial"/>
        <family val="2"/>
      </rPr>
      <t>Step 3</t>
    </r>
    <r>
      <rPr>
        <sz val="11"/>
        <color theme="1"/>
        <rFont val="Arial"/>
        <family val="2"/>
      </rPr>
      <t>: Complete the Organization Information on the "Prioritized Approach Summary" tab.  You may share this document with your acquirer or Qualified Security Assessor to provide an assessment of progress your organization has completed toward PCI DSS compliance. You may also manually enter an estimated completion date for each milestone phase.  Check with your acquirer for specific submission instructions.</t>
    </r>
  </si>
  <si>
    <r>
      <t xml:space="preserve">Protect systems and networks and be prepared to respond to a system breach. </t>
    </r>
    <r>
      <rPr>
        <sz val="9"/>
        <color theme="1"/>
        <rFont val="Helvetica Neue"/>
        <family val="2"/>
      </rPr>
      <t>This milestone targets controls for points of access to most compromises and the response processes.</t>
    </r>
  </si>
  <si>
    <r>
      <t xml:space="preserve">Secure payment applications. </t>
    </r>
    <r>
      <rPr>
        <sz val="9"/>
        <color theme="1"/>
        <rFont val="Helvetica Neue"/>
        <family val="2"/>
      </rPr>
      <t>This milestone targets controls for applications, application processes, and application servers. Weaknesses in these areas are easy prey for compromising systems and obtaining access to cardholder data.</t>
    </r>
  </si>
  <si>
    <r>
      <t xml:space="preserve">Monitor and control access to your systems. </t>
    </r>
    <r>
      <rPr>
        <sz val="9"/>
        <color theme="1"/>
        <rFont val="Helvetica Neue"/>
        <family val="2"/>
      </rPr>
      <t>Controls for this milestone allow you to detect the who, what, when, and how concerning access to your network and cardholder data environment.</t>
    </r>
  </si>
  <si>
    <r>
      <t xml:space="preserve">Protect stored cardholder data. </t>
    </r>
    <r>
      <rPr>
        <sz val="9"/>
        <color theme="1"/>
        <rFont val="Helvetica Neue"/>
        <family val="2"/>
      </rPr>
      <t>For those organizations that have analyzed their business processes and determined that they must store Primary Account Numbers, this milestone targets key protection mechanisms for the stored data.</t>
    </r>
  </si>
  <si>
    <r>
      <t xml:space="preserve">Complete remaining compliance efforts, and ensure all controls are in place. </t>
    </r>
    <r>
      <rPr>
        <sz val="9"/>
        <color theme="1"/>
        <rFont val="Helvetica Neue"/>
        <family val="2"/>
      </rPr>
      <t>This milestone completes PCI DSS requirements and finishes all remaining related policies, procedures, and processes needed to protect the cardholder data environment.</t>
    </r>
  </si>
  <si>
    <r>
      <t>Part 6: Organization Acknowledgments</t>
    </r>
    <r>
      <rPr>
        <sz val="11"/>
        <color theme="1"/>
        <rFont val="Calibri"/>
        <family val="2"/>
      </rPr>
      <t xml:space="preserve"> (and QSA if applicable)</t>
    </r>
  </si>
  <si>
    <r>
      <t>Lead QSA Name</t>
    </r>
    <r>
      <rPr>
        <sz val="10"/>
        <color theme="1"/>
        <rFont val="Calibri"/>
        <family val="2"/>
      </rPr>
      <t xml:space="preserve">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</si>
</sst>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m\ d\,\ yyyy;@"/>
    <numFmt numFmtId="166" formatCode="[$-409]d\-mmm\-yyyy;@"/>
    <numFmt numFmtId="167" formatCode="[$-409]d\-mmm\-yy;@"/>
    <numFmt numFmtId="168" formatCode="[$-409]mmm\-yy;@"/>
    <numFmt numFmtId="169" formatCode="yyyy\-mm\-dd"/>
  </numFmts>
  <fonts count="85" x14ac:knownFonts="1">
    <font>
      <sz val="11"/>
      <color theme="1"/>
      <name val="Calibri"/>
      <family val="2"/>
      <scheme val="minor"/>
    </font>
    <font>
      <b/>
      <sz val="11"/>
      <color indexed="8"/>
      <name val="Calibri"/>
      <family val="2"/>
    </font>
    <font>
      <sz val="12"/>
      <color indexed="8"/>
      <name val="Calibri"/>
      <family val="2"/>
    </font>
    <font>
      <sz val="12"/>
      <color indexed="8"/>
      <name val="Times New Roman"/>
      <family val="1"/>
    </font>
    <font>
      <sz val="10"/>
      <color indexed="8"/>
      <name val="Times New Roman"/>
      <family val="1"/>
    </font>
    <font>
      <sz val="10"/>
      <color indexed="8"/>
      <name val="Calibri"/>
      <family val="2"/>
    </font>
    <font>
      <u/>
      <sz val="11"/>
      <color indexed="12"/>
      <name val="Calibri"/>
      <family val="2"/>
    </font>
    <font>
      <b/>
      <sz val="16"/>
      <color indexed="63"/>
      <name val="Helvetica Neue"/>
      <family val="2"/>
    </font>
    <font>
      <b/>
      <sz val="10"/>
      <color indexed="63"/>
      <name val="Calibri"/>
      <family val="2"/>
    </font>
    <font>
      <b/>
      <sz val="10"/>
      <name val="Arial"/>
      <family val="2"/>
    </font>
    <font>
      <b/>
      <sz val="12"/>
      <name val="Arial"/>
      <family val="2"/>
    </font>
    <font>
      <sz val="11"/>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u/>
      <sz val="11"/>
      <color theme="1"/>
      <name val="Calibri"/>
      <family val="2"/>
      <scheme val="minor"/>
    </font>
    <font>
      <b/>
      <sz val="11"/>
      <color theme="1"/>
      <name val="Arial"/>
      <family val="2"/>
    </font>
    <font>
      <sz val="11"/>
      <color theme="1"/>
      <name val="Arial"/>
      <family val="2"/>
    </font>
    <font>
      <b/>
      <sz val="11"/>
      <name val="Arial"/>
      <family val="2"/>
    </font>
    <font>
      <sz val="11"/>
      <color rgb="FFFF0000"/>
      <name val="Arial"/>
      <family val="2"/>
    </font>
    <font>
      <sz val="11"/>
      <color indexed="8"/>
      <name val="Arial"/>
      <family val="2"/>
    </font>
    <font>
      <b/>
      <i/>
      <sz val="10"/>
      <name val="Arial"/>
      <family val="2"/>
    </font>
    <font>
      <b/>
      <sz val="10"/>
      <color rgb="FF000099"/>
      <name val="Arial"/>
      <family val="2"/>
    </font>
    <font>
      <sz val="11"/>
      <color rgb="FF0000CC"/>
      <name val="Arial"/>
      <family val="2"/>
    </font>
    <font>
      <sz val="11"/>
      <name val="Arial"/>
      <family val="2"/>
    </font>
    <font>
      <b/>
      <strike/>
      <sz val="10"/>
      <name val="Arial"/>
      <family val="2"/>
    </font>
    <font>
      <sz val="10"/>
      <name val="Arial"/>
      <family val="2"/>
    </font>
    <font>
      <strike/>
      <sz val="10"/>
      <name val="Arial"/>
      <family val="2"/>
    </font>
    <font>
      <sz val="12"/>
      <name val="Arial"/>
      <family val="2"/>
    </font>
    <font>
      <strike/>
      <sz val="10"/>
      <color indexed="8"/>
      <name val="Calibri"/>
      <family val="2"/>
    </font>
    <font>
      <b/>
      <sz val="12"/>
      <color theme="0"/>
      <name val="Calibri"/>
      <family val="2"/>
      <scheme val="minor"/>
    </font>
    <font>
      <b/>
      <sz val="12"/>
      <color theme="1"/>
      <name val="Calibri"/>
      <family val="2"/>
      <scheme val="minor"/>
    </font>
    <font>
      <sz val="10"/>
      <color theme="1"/>
      <name val="Arial"/>
      <family val="2"/>
    </font>
    <font>
      <b/>
      <sz val="10"/>
      <color theme="1"/>
      <name val="Arial"/>
      <family val="2"/>
    </font>
    <font>
      <i/>
      <sz val="10"/>
      <color rgb="FFC00000"/>
      <name val="Arial"/>
      <family val="2"/>
    </font>
    <font>
      <i/>
      <sz val="10"/>
      <color rgb="FFFF0000"/>
      <name val="Arial"/>
      <family val="2"/>
    </font>
    <font>
      <sz val="10"/>
      <color rgb="FFFF0000"/>
      <name val="Arial"/>
      <family val="2"/>
    </font>
    <font>
      <i/>
      <sz val="10"/>
      <color theme="1"/>
      <name val="Arial"/>
      <family val="2"/>
    </font>
    <font>
      <b/>
      <i/>
      <sz val="10"/>
      <color theme="1"/>
      <name val="Arial"/>
      <family val="2"/>
    </font>
    <font>
      <sz val="10"/>
      <color rgb="FF00B0F0"/>
      <name val="Arial"/>
      <family val="2"/>
    </font>
    <font>
      <sz val="10"/>
      <color rgb="FF73C8FF"/>
      <name val="Arial"/>
      <family val="2"/>
    </font>
    <font>
      <i/>
      <sz val="10"/>
      <color rgb="FF00B0F0"/>
      <name val="Arial"/>
      <family val="2"/>
    </font>
    <font>
      <sz val="10"/>
      <color rgb="FFC00000"/>
      <name val="Arial"/>
      <family val="2"/>
    </font>
    <font>
      <b/>
      <sz val="10"/>
      <color rgb="FFC00000"/>
      <name val="Arial"/>
      <family val="2"/>
    </font>
    <font>
      <b/>
      <sz val="10"/>
      <color rgb="FFFF0000"/>
      <name val="Arial"/>
      <family val="2"/>
    </font>
    <font>
      <sz val="10"/>
      <color rgb="FF7030A0"/>
      <name val="Arial"/>
      <family val="2"/>
    </font>
    <font>
      <b/>
      <sz val="12"/>
      <color theme="0"/>
      <name val="Arial"/>
      <family val="2"/>
    </font>
    <font>
      <sz val="11"/>
      <color rgb="FF000000"/>
      <name val="Arial"/>
      <family val="2"/>
    </font>
    <font>
      <b/>
      <sz val="9"/>
      <color theme="1"/>
      <name val="Helvetica Neue"/>
      <family val="2"/>
    </font>
    <font>
      <sz val="9"/>
      <color theme="1"/>
      <name val="Helvetica Neue"/>
      <family val="2"/>
    </font>
    <font>
      <b/>
      <sz val="10"/>
      <color theme="0"/>
      <name val="Arial"/>
      <family val="2"/>
    </font>
    <font>
      <b/>
      <sz val="10"/>
      <color theme="0"/>
      <name val="Helvetica Neue"/>
      <family val="2"/>
    </font>
    <font>
      <b/>
      <sz val="12"/>
      <color rgb="FFFF0000"/>
      <name val="Calibri"/>
      <family val="2"/>
      <scheme val="minor"/>
    </font>
    <font>
      <sz val="11"/>
      <color theme="1"/>
      <name val="Calibri"/>
      <family val="2"/>
    </font>
    <font>
      <strike/>
      <sz val="11"/>
      <color theme="1"/>
      <name val="Calibri"/>
      <family val="2"/>
    </font>
    <font>
      <sz val="11"/>
      <color indexed="8"/>
      <name val="Calibri"/>
      <family val="2"/>
    </font>
    <font>
      <i/>
      <sz val="11"/>
      <color theme="1"/>
      <name val="Calibri"/>
      <family val="2"/>
    </font>
    <font>
      <b/>
      <sz val="9"/>
      <color theme="1"/>
      <name val="Arial"/>
      <family val="2"/>
    </font>
    <font>
      <b/>
      <sz val="9"/>
      <name val="Arial"/>
      <family val="2"/>
    </font>
    <font>
      <sz val="9"/>
      <name val="Arial"/>
      <family val="2"/>
    </font>
    <font>
      <i/>
      <sz val="9"/>
      <color rgb="FFC00000"/>
      <name val="Arial"/>
      <family val="2"/>
    </font>
    <font>
      <b/>
      <sz val="9"/>
      <color theme="0"/>
      <name val="Arial"/>
      <family val="2"/>
    </font>
    <font>
      <b/>
      <i/>
      <sz val="9"/>
      <color theme="0"/>
      <name val="Arial"/>
      <family val="2"/>
    </font>
    <font>
      <i/>
      <sz val="9"/>
      <color theme="0"/>
      <name val="Arial"/>
      <family val="2"/>
    </font>
    <font>
      <b/>
      <i/>
      <sz val="9"/>
      <name val="Arial"/>
      <family val="2"/>
    </font>
    <font>
      <b/>
      <i/>
      <sz val="9"/>
      <color theme="1"/>
      <name val="Arial"/>
      <family val="2"/>
    </font>
    <font>
      <i/>
      <sz val="9"/>
      <color rgb="FF00B0F0"/>
      <name val="Arial"/>
      <family val="2"/>
    </font>
    <font>
      <sz val="9"/>
      <color rgb="FF00B0F0"/>
      <name val="Arial"/>
      <family val="2"/>
    </font>
    <font>
      <sz val="8"/>
      <color rgb="FF000000"/>
      <name val="Tahoma"/>
      <family val="2"/>
    </font>
    <font>
      <b/>
      <sz val="10"/>
      <color rgb="FFFFFFFF"/>
      <name val="Arial"/>
      <family val="2"/>
    </font>
    <font>
      <b/>
      <i/>
      <sz val="10"/>
      <color rgb="FFFFFFFF"/>
      <name val="Arial"/>
      <family val="2"/>
    </font>
    <font>
      <b/>
      <sz val="12"/>
      <color rgb="FFFFFFFF"/>
      <name val="Calibri"/>
      <family val="2"/>
    </font>
    <font>
      <b/>
      <sz val="16"/>
      <color theme="1"/>
      <name val="Arial"/>
      <family val="2"/>
    </font>
    <font>
      <b/>
      <i/>
      <sz val="14"/>
      <color theme="1"/>
      <name val="Arial"/>
      <family val="2"/>
    </font>
    <font>
      <b/>
      <sz val="13"/>
      <color theme="1"/>
      <name val="Arial"/>
      <family val="2"/>
    </font>
    <font>
      <b/>
      <sz val="14"/>
      <color theme="1"/>
      <name val="Arial"/>
      <family val="2"/>
    </font>
    <font>
      <i/>
      <sz val="11"/>
      <color theme="1"/>
      <name val="Arial"/>
      <family val="2"/>
    </font>
    <font>
      <b/>
      <sz val="16"/>
      <color theme="1"/>
      <name val="Helvetica Neue"/>
      <family val="2"/>
    </font>
    <font>
      <sz val="11"/>
      <color theme="1"/>
      <name val="Helvetica Neue"/>
      <family val="2"/>
    </font>
    <font>
      <b/>
      <sz val="11"/>
      <color theme="1"/>
      <name val="Helvetica Neue"/>
      <family val="2"/>
    </font>
    <font>
      <b/>
      <sz val="11"/>
      <color theme="1"/>
      <name val="Calibri"/>
      <family val="2"/>
    </font>
    <font>
      <b/>
      <sz val="10"/>
      <color theme="1"/>
      <name val="Calibri"/>
      <family val="2"/>
    </font>
    <font>
      <sz val="10"/>
      <color theme="1"/>
      <name val="Calibri"/>
      <family val="2"/>
    </font>
    <font>
      <sz val="11"/>
      <name val="Calibri"/>
      <family val="2"/>
      <scheme val="minor"/>
    </font>
    <font>
      <sz val="11"/>
      <name val="Calibri"/>
      <family val="2"/>
    </font>
  </fonts>
  <fills count="20">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49"/>
        <bgColor indexed="64"/>
      </patternFill>
    </fill>
    <fill>
      <patternFill patternType="solid">
        <fgColor indexed="50"/>
        <bgColor indexed="64"/>
      </patternFill>
    </fill>
    <fill>
      <patternFill patternType="solid">
        <fgColor indexed="42"/>
        <bgColor indexed="64"/>
      </patternFill>
    </fill>
    <fill>
      <patternFill patternType="solid">
        <fgColor indexed="14"/>
        <bgColor indexed="64"/>
      </patternFill>
    </fill>
    <fill>
      <patternFill patternType="solid">
        <fgColor indexed="31"/>
        <bgColor indexed="31"/>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rgb="FF006A72"/>
        <bgColor indexed="64"/>
      </patternFill>
    </fill>
    <fill>
      <patternFill patternType="solid">
        <fgColor theme="0"/>
        <bgColor indexed="64"/>
      </patternFill>
    </fill>
    <fill>
      <patternFill patternType="solid">
        <fgColor rgb="FFBFBFBF"/>
        <bgColor rgb="FF000000"/>
      </patternFill>
    </fill>
    <fill>
      <patternFill patternType="solid">
        <fgColor theme="0" tint="-0.249977111117893"/>
        <bgColor rgb="FF000000"/>
      </patternFill>
    </fill>
    <fill>
      <patternFill patternType="solid">
        <fgColor theme="0" tint="-4.9989318521683403E-2"/>
        <bgColor indexed="64"/>
      </patternFill>
    </fill>
    <fill>
      <patternFill patternType="solid">
        <fgColor rgb="FF0099CC"/>
        <bgColor indexed="64"/>
      </patternFill>
    </fill>
    <fill>
      <patternFill patternType="solid">
        <fgColor rgb="FF006A72"/>
        <bgColor rgb="FF000000"/>
      </patternFill>
    </fill>
    <fill>
      <patternFill patternType="solid">
        <fgColor theme="0" tint="-0.14999847407452621"/>
        <bgColor indexed="64"/>
      </patternFill>
    </fill>
  </fills>
  <borders count="40">
    <border>
      <left/>
      <right/>
      <top/>
      <bottom/>
      <diagonal/>
    </border>
    <border>
      <left/>
      <right/>
      <top/>
      <bottom style="thin">
        <color auto="1"/>
      </bottom>
      <diagonal/>
    </border>
    <border>
      <left style="thin">
        <color indexed="22"/>
      </left>
      <right/>
      <top/>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style="medium">
        <color indexed="22"/>
      </left>
      <right style="medium">
        <color indexed="22"/>
      </right>
      <top/>
      <bottom style="medium">
        <color indexed="22"/>
      </bottom>
      <diagonal/>
    </border>
    <border>
      <left/>
      <right/>
      <top/>
      <bottom style="medium">
        <color indexed="22"/>
      </bottom>
      <diagonal/>
    </border>
    <border>
      <left/>
      <right/>
      <top/>
      <bottom style="thin">
        <color theme="4" tint="0.39997558519241921"/>
      </bottom>
      <diagonal/>
    </border>
    <border>
      <left/>
      <right/>
      <top style="thin">
        <color theme="4" tint="0.39997558519241921"/>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top style="thick">
        <color auto="1"/>
      </top>
      <bottom/>
      <diagonal/>
    </border>
    <border>
      <left/>
      <right style="thin">
        <color indexed="22"/>
      </right>
      <top style="thick">
        <color auto="1"/>
      </top>
      <bottom style="thin">
        <color indexed="22"/>
      </bottom>
      <diagonal/>
    </border>
    <border>
      <left style="thin">
        <color indexed="22"/>
      </left>
      <right style="thin">
        <color indexed="22"/>
      </right>
      <top style="thick">
        <color auto="1"/>
      </top>
      <bottom style="thin">
        <color indexed="22"/>
      </bottom>
      <diagonal/>
    </border>
    <border>
      <left style="thin">
        <color indexed="64"/>
      </left>
      <right style="thin">
        <color indexed="64"/>
      </right>
      <top style="thick">
        <color auto="1"/>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style="thin">
        <color auto="1"/>
      </left>
      <right style="thin">
        <color auto="1"/>
      </right>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diagonal/>
    </border>
    <border>
      <left style="thin">
        <color auto="1"/>
      </left>
      <right/>
      <top/>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medium">
        <color auto="1"/>
      </top>
      <bottom/>
      <diagonal/>
    </border>
    <border>
      <left style="thin">
        <color auto="1"/>
      </left>
      <right/>
      <top/>
      <bottom style="thin">
        <color auto="1"/>
      </bottom>
      <diagonal/>
    </border>
    <border>
      <left style="thin">
        <color auto="1"/>
      </left>
      <right/>
      <top style="medium">
        <color auto="1"/>
      </top>
      <bottom/>
      <diagonal/>
    </border>
  </borders>
  <cellStyleXfs count="3">
    <xf numFmtId="0" fontId="0" fillId="0" borderId="0"/>
    <xf numFmtId="0" fontId="6" fillId="0" borderId="0" applyNumberFormat="0" applyFill="0" applyBorder="0" applyAlignment="0" applyProtection="0">
      <alignment vertical="top"/>
      <protection locked="0"/>
    </xf>
    <xf numFmtId="9" fontId="11" fillId="0" borderId="0" applyFont="0" applyFill="0" applyBorder="0" applyAlignment="0" applyProtection="0"/>
  </cellStyleXfs>
  <cellXfs count="281">
    <xf numFmtId="0" fontId="0" fillId="0" borderId="0" xfId="0"/>
    <xf numFmtId="0" fontId="0" fillId="0" borderId="0" xfId="0" applyProtection="1">
      <protection locked="0"/>
    </xf>
    <xf numFmtId="0" fontId="2" fillId="0" borderId="0" xfId="0" applyFont="1" applyAlignment="1" applyProtection="1">
      <alignment horizontal="center" vertical="center" wrapText="1"/>
      <protection locked="0"/>
    </xf>
    <xf numFmtId="0" fontId="0" fillId="2" borderId="2" xfId="0" applyFill="1" applyBorder="1" applyProtection="1">
      <protection locked="0"/>
    </xf>
    <xf numFmtId="0" fontId="0" fillId="3" borderId="0" xfId="0" applyFill="1" applyProtection="1">
      <protection locked="0"/>
    </xf>
    <xf numFmtId="0" fontId="0" fillId="4" borderId="0" xfId="0" applyFill="1" applyProtection="1">
      <protection locked="0"/>
    </xf>
    <xf numFmtId="0" fontId="0" fillId="5" borderId="0" xfId="0" applyFill="1" applyProtection="1">
      <protection locked="0"/>
    </xf>
    <xf numFmtId="0" fontId="0" fillId="6" borderId="0" xfId="0" applyFill="1" applyProtection="1">
      <protection locked="0"/>
    </xf>
    <xf numFmtId="0" fontId="0" fillId="7" borderId="0" xfId="0" applyFill="1" applyProtection="1">
      <protection locked="0"/>
    </xf>
    <xf numFmtId="0" fontId="14" fillId="0" borderId="0" xfId="0" applyFont="1" applyProtection="1">
      <protection locked="0"/>
    </xf>
    <xf numFmtId="0" fontId="12" fillId="9" borderId="7" xfId="0" applyFont="1" applyFill="1" applyBorder="1"/>
    <xf numFmtId="0" fontId="0" fillId="0" borderId="0" xfId="0" applyAlignment="1">
      <alignment horizontal="left"/>
    </xf>
    <xf numFmtId="0" fontId="12" fillId="9" borderId="8" xfId="0" applyFont="1" applyFill="1" applyBorder="1" applyAlignment="1">
      <alignment horizontal="left"/>
    </xf>
    <xf numFmtId="0" fontId="12" fillId="9" borderId="8" xfId="0" applyFont="1" applyFill="1" applyBorder="1"/>
    <xf numFmtId="165" fontId="0" fillId="0" borderId="0" xfId="0" applyNumberFormat="1"/>
    <xf numFmtId="168" fontId="0" fillId="0" borderId="0" xfId="0" applyNumberFormat="1"/>
    <xf numFmtId="0" fontId="0" fillId="0" borderId="0" xfId="0" applyProtection="1">
      <protection hidden="1"/>
    </xf>
    <xf numFmtId="0" fontId="3" fillId="0" borderId="0" xfId="0" applyFont="1" applyProtection="1">
      <protection hidden="1"/>
    </xf>
    <xf numFmtId="0" fontId="4" fillId="0" borderId="0" xfId="0" applyFont="1" applyProtection="1">
      <protection hidden="1"/>
    </xf>
    <xf numFmtId="0" fontId="1" fillId="0" borderId="0" xfId="0" applyFont="1" applyProtection="1">
      <protection hidden="1"/>
    </xf>
    <xf numFmtId="0" fontId="5" fillId="0" borderId="0" xfId="0" applyFont="1" applyProtection="1">
      <protection hidden="1"/>
    </xf>
    <xf numFmtId="0" fontId="5" fillId="0" borderId="0" xfId="0" applyFont="1" applyAlignment="1" applyProtection="1">
      <alignment horizontal="left"/>
      <protection hidden="1"/>
    </xf>
    <xf numFmtId="0" fontId="7" fillId="0" borderId="0" xfId="0" applyFont="1" applyAlignment="1" applyProtection="1">
      <alignment horizontal="center" wrapText="1"/>
      <protection hidden="1"/>
    </xf>
    <xf numFmtId="164" fontId="8" fillId="0" borderId="0" xfId="2" applyNumberFormat="1" applyFont="1" applyBorder="1" applyAlignment="1" applyProtection="1">
      <alignment horizontal="center" wrapText="1"/>
      <protection hidden="1"/>
    </xf>
    <xf numFmtId="0" fontId="1" fillId="0" borderId="0" xfId="0" applyFont="1" applyAlignment="1">
      <alignment vertical="center"/>
    </xf>
    <xf numFmtId="0" fontId="0" fillId="0" borderId="10" xfId="0" applyBorder="1"/>
    <xf numFmtId="0" fontId="0" fillId="0" borderId="10" xfId="0" applyBorder="1" applyAlignment="1">
      <alignment horizontal="center"/>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3" borderId="0" xfId="0" applyFill="1"/>
    <xf numFmtId="167" fontId="0" fillId="0" borderId="0" xfId="0" applyNumberFormat="1" applyAlignment="1">
      <alignment horizontal="center"/>
    </xf>
    <xf numFmtId="0" fontId="0" fillId="0" borderId="0" xfId="0" applyAlignment="1">
      <alignment horizontal="center"/>
    </xf>
    <xf numFmtId="0" fontId="17" fillId="0" borderId="0" xfId="0" applyFont="1" applyAlignment="1" applyProtection="1">
      <alignment vertical="center"/>
      <protection locked="0"/>
    </xf>
    <xf numFmtId="0" fontId="17" fillId="0" borderId="0" xfId="0" applyFont="1" applyAlignment="1">
      <alignment vertical="center"/>
    </xf>
    <xf numFmtId="0" fontId="17" fillId="0" borderId="0" xfId="0" applyFont="1" applyAlignment="1" applyProtection="1">
      <alignment horizontal="center" vertical="center" wrapText="1"/>
      <protection locked="0"/>
    </xf>
    <xf numFmtId="0" fontId="17" fillId="0" borderId="0" xfId="0" applyFont="1" applyProtection="1">
      <protection locked="0"/>
    </xf>
    <xf numFmtId="0" fontId="17" fillId="0" borderId="0" xfId="0" applyFont="1"/>
    <xf numFmtId="0" fontId="19" fillId="0" borderId="0" xfId="0" applyFont="1"/>
    <xf numFmtId="0" fontId="20" fillId="0" borderId="0" xfId="0" applyFont="1" applyAlignment="1">
      <alignment horizontal="center" vertical="center" wrapText="1"/>
    </xf>
    <xf numFmtId="0" fontId="16" fillId="0" borderId="0" xfId="0" applyFont="1" applyAlignment="1">
      <alignment horizontal="center" vertical="top"/>
    </xf>
    <xf numFmtId="0" fontId="23" fillId="0" borderId="0" xfId="0" applyFont="1"/>
    <xf numFmtId="0" fontId="24" fillId="0" borderId="0" xfId="0" applyFont="1" applyProtection="1">
      <protection locked="0"/>
    </xf>
    <xf numFmtId="0" fontId="24" fillId="0" borderId="0" xfId="0" applyFont="1"/>
    <xf numFmtId="0" fontId="24" fillId="0" borderId="0" xfId="0" applyFont="1" applyAlignment="1" applyProtection="1">
      <alignment horizontal="center" wrapText="1"/>
      <protection locked="0"/>
    </xf>
    <xf numFmtId="1" fontId="24" fillId="0" borderId="0" xfId="0" applyNumberFormat="1" applyFont="1" applyProtection="1">
      <protection locked="0"/>
    </xf>
    <xf numFmtId="49" fontId="17" fillId="0" borderId="0" xfId="0" applyNumberFormat="1" applyFont="1" applyAlignment="1">
      <alignment horizontal="center" vertical="center"/>
    </xf>
    <xf numFmtId="0" fontId="1" fillId="0" borderId="0" xfId="0" applyFont="1" applyAlignment="1" applyProtection="1">
      <alignment vertical="center"/>
      <protection locked="0"/>
    </xf>
    <xf numFmtId="0" fontId="0" fillId="0" borderId="0" xfId="0" applyAlignment="1" applyProtection="1">
      <alignment vertical="center"/>
      <protection locked="0"/>
    </xf>
    <xf numFmtId="167" fontId="0" fillId="0" borderId="0" xfId="0" applyNumberForma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8" borderId="0" xfId="0" applyFill="1" applyAlignment="1">
      <alignment horizontal="center" vertical="top" readingOrder="1"/>
    </xf>
    <xf numFmtId="0" fontId="18" fillId="0" borderId="16" xfId="0" applyFont="1" applyBorder="1" applyAlignment="1" applyProtection="1">
      <alignment horizontal="center" vertical="center" wrapText="1"/>
      <protection locked="0"/>
    </xf>
    <xf numFmtId="0" fontId="9" fillId="0" borderId="0" xfId="0" applyFont="1" applyAlignment="1">
      <alignment vertical="center" wrapText="1"/>
    </xf>
    <xf numFmtId="0" fontId="12" fillId="0" borderId="0" xfId="0" applyFont="1"/>
    <xf numFmtId="0" fontId="26" fillId="0" borderId="0" xfId="0" applyFont="1" applyAlignment="1">
      <alignment vertical="center"/>
    </xf>
    <xf numFmtId="0" fontId="0" fillId="0" borderId="0" xfId="0" applyAlignment="1">
      <alignment vertical="center"/>
    </xf>
    <xf numFmtId="0" fontId="0" fillId="0" borderId="0" xfId="0" applyAlignment="1">
      <alignment horizontal="center" vertical="top" readingOrder="1"/>
    </xf>
    <xf numFmtId="0" fontId="12" fillId="2" borderId="19" xfId="0" applyFont="1" applyFill="1" applyBorder="1"/>
    <xf numFmtId="0" fontId="1" fillId="2" borderId="20" xfId="0" applyFont="1" applyFill="1" applyBorder="1"/>
    <xf numFmtId="0" fontId="12" fillId="8" borderId="21" xfId="0" applyFont="1" applyFill="1" applyBorder="1" applyAlignment="1">
      <alignment horizontal="center" vertical="top" readingOrder="1"/>
    </xf>
    <xf numFmtId="0" fontId="0" fillId="8" borderId="21" xfId="0" applyFill="1" applyBorder="1" applyAlignment="1">
      <alignment horizontal="center" vertical="top" readingOrder="1"/>
    </xf>
    <xf numFmtId="0" fontId="0" fillId="0" borderId="18" xfId="0" applyBorder="1"/>
    <xf numFmtId="0" fontId="0" fillId="0" borderId="21" xfId="0" applyBorder="1" applyAlignment="1">
      <alignment horizontal="center"/>
    </xf>
    <xf numFmtId="0" fontId="0" fillId="0" borderId="21" xfId="0" applyBorder="1"/>
    <xf numFmtId="0" fontId="0" fillId="0" borderId="18" xfId="0" applyBorder="1" applyProtection="1">
      <protection locked="0"/>
    </xf>
    <xf numFmtId="1" fontId="12" fillId="11" borderId="0" xfId="0" applyNumberFormat="1" applyFont="1" applyFill="1"/>
    <xf numFmtId="166" fontId="17" fillId="0" borderId="0" xfId="0" applyNumberFormat="1" applyFont="1" applyAlignment="1">
      <alignment horizontal="center" vertical="center" wrapText="1"/>
    </xf>
    <xf numFmtId="165" fontId="17" fillId="0" borderId="0" xfId="0" applyNumberFormat="1" applyFont="1" applyAlignment="1">
      <alignment horizontal="center" vertical="center"/>
    </xf>
    <xf numFmtId="0" fontId="29" fillId="0" borderId="0" xfId="0" applyFont="1" applyProtection="1">
      <protection hidden="1"/>
    </xf>
    <xf numFmtId="0" fontId="31" fillId="10" borderId="17" xfId="0" applyFont="1" applyFill="1" applyBorder="1" applyAlignment="1">
      <alignment vertical="center" wrapText="1"/>
    </xf>
    <xf numFmtId="49" fontId="32" fillId="0" borderId="22" xfId="0" applyNumberFormat="1" applyFont="1" applyBorder="1" applyAlignment="1">
      <alignment horizontal="left" vertical="top" wrapText="1"/>
    </xf>
    <xf numFmtId="0" fontId="17" fillId="0" borderId="17" xfId="0" applyFont="1" applyBorder="1" applyAlignment="1">
      <alignment horizontal="center" vertical="center" wrapText="1"/>
    </xf>
    <xf numFmtId="0" fontId="30" fillId="12" borderId="17" xfId="0" applyFont="1" applyFill="1" applyBorder="1" applyAlignment="1">
      <alignment vertical="center" wrapText="1"/>
    </xf>
    <xf numFmtId="49" fontId="26" fillId="0" borderId="22" xfId="0" applyNumberFormat="1" applyFont="1" applyBorder="1" applyAlignment="1">
      <alignment horizontal="left" vertical="top" wrapText="1"/>
    </xf>
    <xf numFmtId="49" fontId="33" fillId="0" borderId="22" xfId="0" applyNumberFormat="1" applyFont="1" applyBorder="1" applyAlignment="1">
      <alignment horizontal="left" vertical="top" wrapText="1"/>
    </xf>
    <xf numFmtId="0" fontId="46" fillId="12" borderId="17" xfId="0" applyFont="1" applyFill="1" applyBorder="1" applyAlignment="1">
      <alignment vertical="center" wrapText="1"/>
    </xf>
    <xf numFmtId="49" fontId="32" fillId="13" borderId="22" xfId="0" applyNumberFormat="1" applyFont="1" applyFill="1" applyBorder="1" applyAlignment="1">
      <alignment horizontal="left" vertical="top" wrapText="1"/>
    </xf>
    <xf numFmtId="49" fontId="46" fillId="12" borderId="11" xfId="0" applyNumberFormat="1" applyFont="1" applyFill="1" applyBorder="1" applyAlignment="1">
      <alignment vertical="center" wrapText="1"/>
    </xf>
    <xf numFmtId="0" fontId="47" fillId="14" borderId="17" xfId="0" applyFont="1" applyFill="1" applyBorder="1" applyAlignment="1">
      <alignment horizontal="center" vertical="center" wrapText="1"/>
    </xf>
    <xf numFmtId="0" fontId="24" fillId="10" borderId="17" xfId="0" applyFont="1" applyFill="1" applyBorder="1" applyAlignment="1" applyProtection="1">
      <alignment horizontal="center" vertical="center" wrapText="1"/>
      <protection locked="0"/>
    </xf>
    <xf numFmtId="0" fontId="17" fillId="10" borderId="17" xfId="0" applyFont="1" applyFill="1" applyBorder="1" applyAlignment="1">
      <alignment horizontal="center" vertical="center" wrapText="1"/>
    </xf>
    <xf numFmtId="0" fontId="17" fillId="12" borderId="17" xfId="0" applyFont="1" applyFill="1" applyBorder="1" applyAlignment="1">
      <alignment horizontal="center" vertical="center" wrapText="1"/>
    </xf>
    <xf numFmtId="0" fontId="24" fillId="10" borderId="17" xfId="0" applyFont="1" applyFill="1" applyBorder="1" applyAlignment="1">
      <alignment horizontal="center" vertical="center" wrapText="1"/>
    </xf>
    <xf numFmtId="49" fontId="9" fillId="10" borderId="17" xfId="0" applyNumberFormat="1" applyFont="1" applyFill="1" applyBorder="1" applyAlignment="1">
      <alignment horizontal="center" vertical="center"/>
    </xf>
    <xf numFmtId="0" fontId="51" fillId="12" borderId="3" xfId="0" applyFont="1" applyFill="1" applyBorder="1" applyAlignment="1" applyProtection="1">
      <alignment horizontal="center" vertical="center" wrapText="1"/>
      <protection hidden="1"/>
    </xf>
    <xf numFmtId="0" fontId="51" fillId="12" borderId="4" xfId="0" applyFont="1" applyFill="1" applyBorder="1" applyAlignment="1" applyProtection="1">
      <alignment horizontal="center" vertical="center" wrapText="1"/>
      <protection hidden="1"/>
    </xf>
    <xf numFmtId="0" fontId="52" fillId="0" borderId="0" xfId="0" applyFont="1" applyProtection="1">
      <protection hidden="1"/>
    </xf>
    <xf numFmtId="0" fontId="12" fillId="0" borderId="0" xfId="0" applyFont="1" applyProtection="1">
      <protection hidden="1"/>
    </xf>
    <xf numFmtId="0" fontId="53" fillId="0" borderId="0" xfId="0" applyFont="1" applyProtection="1">
      <protection hidden="1"/>
    </xf>
    <xf numFmtId="0" fontId="54" fillId="0" borderId="0" xfId="0" applyFont="1" applyProtection="1">
      <protection hidden="1"/>
    </xf>
    <xf numFmtId="0" fontId="55" fillId="0" borderId="0" xfId="0" applyFont="1" applyProtection="1">
      <protection hidden="1"/>
    </xf>
    <xf numFmtId="0" fontId="0" fillId="0" borderId="0" xfId="0" applyAlignment="1" applyProtection="1">
      <alignment horizontal="left"/>
      <protection hidden="1"/>
    </xf>
    <xf numFmtId="164" fontId="8" fillId="0" borderId="0" xfId="2" applyNumberFormat="1" applyFont="1" applyFill="1" applyBorder="1" applyAlignment="1" applyProtection="1">
      <alignment horizontal="center" wrapText="1"/>
      <protection hidden="1"/>
    </xf>
    <xf numFmtId="0" fontId="8" fillId="0" borderId="0" xfId="0" applyFont="1" applyAlignment="1" applyProtection="1">
      <alignment horizontal="left" vertical="center" wrapText="1"/>
      <protection hidden="1"/>
    </xf>
    <xf numFmtId="49" fontId="58" fillId="0" borderId="23" xfId="0" applyNumberFormat="1" applyFont="1" applyBorder="1" applyAlignment="1">
      <alignment horizontal="left" vertical="top" wrapText="1"/>
    </xf>
    <xf numFmtId="49" fontId="59" fillId="0" borderId="23" xfId="0" applyNumberFormat="1" applyFont="1" applyBorder="1" applyAlignment="1">
      <alignment horizontal="left" vertical="top" wrapText="1"/>
    </xf>
    <xf numFmtId="49" fontId="61" fillId="12" borderId="15" xfId="0" applyNumberFormat="1" applyFont="1" applyFill="1" applyBorder="1" applyAlignment="1">
      <alignment vertical="center" wrapText="1"/>
    </xf>
    <xf numFmtId="0" fontId="1" fillId="2" borderId="27" xfId="0" applyFont="1" applyFill="1" applyBorder="1" applyAlignment="1" applyProtection="1">
      <alignment vertical="center"/>
      <protection locked="0"/>
    </xf>
    <xf numFmtId="0" fontId="1" fillId="3" borderId="28" xfId="0" applyFont="1" applyFill="1" applyBorder="1" applyAlignment="1" applyProtection="1">
      <alignment vertical="center"/>
      <protection locked="0"/>
    </xf>
    <xf numFmtId="0" fontId="1" fillId="4" borderId="28" xfId="0" applyFont="1" applyFill="1" applyBorder="1" applyAlignment="1" applyProtection="1">
      <alignment vertical="center"/>
      <protection locked="0"/>
    </xf>
    <xf numFmtId="0" fontId="1" fillId="5" borderId="28" xfId="0" applyFont="1" applyFill="1" applyBorder="1" applyAlignment="1" applyProtection="1">
      <alignment vertical="center"/>
      <protection locked="0"/>
    </xf>
    <xf numFmtId="0" fontId="1" fillId="6" borderId="28" xfId="0" applyFont="1" applyFill="1" applyBorder="1" applyAlignment="1" applyProtection="1">
      <alignment vertical="center"/>
      <protection locked="0"/>
    </xf>
    <xf numFmtId="0" fontId="1" fillId="7" borderId="28" xfId="0" applyFont="1" applyFill="1" applyBorder="1" applyAlignment="1" applyProtection="1">
      <alignment vertical="center"/>
      <protection locked="0"/>
    </xf>
    <xf numFmtId="0" fontId="1" fillId="0" borderId="29" xfId="0" applyFont="1" applyBorder="1" applyAlignment="1" applyProtection="1">
      <alignment vertical="center"/>
      <protection locked="0"/>
    </xf>
    <xf numFmtId="0" fontId="0" fillId="0" borderId="30" xfId="0" applyBorder="1" applyAlignment="1" applyProtection="1">
      <alignment horizontal="center" vertical="center"/>
      <protection locked="0"/>
    </xf>
    <xf numFmtId="0" fontId="0" fillId="0" borderId="30" xfId="0" applyBorder="1" applyAlignment="1" applyProtection="1">
      <alignment vertical="center"/>
      <protection locked="0"/>
    </xf>
    <xf numFmtId="0" fontId="0" fillId="0" borderId="31" xfId="0" applyBorder="1" applyAlignment="1">
      <alignment vertical="center"/>
    </xf>
    <xf numFmtId="167" fontId="15" fillId="0" borderId="30" xfId="0" applyNumberFormat="1" applyFont="1" applyBorder="1" applyAlignment="1">
      <alignment horizontal="center" vertical="center"/>
    </xf>
    <xf numFmtId="0" fontId="15" fillId="0" borderId="30" xfId="0" applyFont="1" applyBorder="1" applyAlignment="1">
      <alignment horizontal="center" vertical="center"/>
    </xf>
    <xf numFmtId="0" fontId="15" fillId="0" borderId="32" xfId="0" applyFont="1" applyBorder="1" applyAlignment="1">
      <alignment horizontal="center" vertical="center"/>
    </xf>
    <xf numFmtId="0" fontId="0" fillId="0" borderId="30" xfId="0" applyBorder="1" applyAlignment="1">
      <alignment horizontal="center" vertical="center" wrapText="1"/>
    </xf>
    <xf numFmtId="167" fontId="15" fillId="0" borderId="30" xfId="0" applyNumberFormat="1" applyFont="1" applyBorder="1" applyAlignment="1">
      <alignment horizontal="center"/>
    </xf>
    <xf numFmtId="0" fontId="15" fillId="0" borderId="30" xfId="0" applyFont="1" applyBorder="1" applyAlignment="1">
      <alignment horizontal="center"/>
    </xf>
    <xf numFmtId="0" fontId="15" fillId="0" borderId="32" xfId="0" applyFont="1" applyBorder="1" applyAlignment="1">
      <alignment horizontal="center"/>
    </xf>
    <xf numFmtId="0" fontId="0" fillId="0" borderId="30" xfId="0" applyBorder="1" applyAlignment="1">
      <alignment horizontal="center" wrapText="1"/>
    </xf>
    <xf numFmtId="0" fontId="0" fillId="0" borderId="32" xfId="0" applyBorder="1" applyAlignment="1">
      <alignment horizontal="center" wrapText="1"/>
    </xf>
    <xf numFmtId="0" fontId="0" fillId="0" borderId="31" xfId="0" applyBorder="1"/>
    <xf numFmtId="167" fontId="0" fillId="0" borderId="30" xfId="0" applyNumberFormat="1" applyBorder="1" applyAlignment="1">
      <alignment horizontal="center"/>
    </xf>
    <xf numFmtId="0" fontId="0" fillId="0" borderId="30" xfId="0" applyBorder="1" applyAlignment="1">
      <alignment horizontal="center"/>
    </xf>
    <xf numFmtId="0" fontId="0" fillId="0" borderId="30" xfId="0" applyBorder="1"/>
    <xf numFmtId="0" fontId="0" fillId="0" borderId="32" xfId="0" applyBorder="1"/>
    <xf numFmtId="0" fontId="13" fillId="0" borderId="31" xfId="0" applyFont="1" applyBorder="1"/>
    <xf numFmtId="0" fontId="0" fillId="0" borderId="36" xfId="0" applyBorder="1" applyProtection="1">
      <protection hidden="1"/>
    </xf>
    <xf numFmtId="0" fontId="0" fillId="0" borderId="0" xfId="0" applyAlignment="1" applyProtection="1">
      <alignment vertical="center"/>
      <protection hidden="1"/>
    </xf>
    <xf numFmtId="0" fontId="1" fillId="0" borderId="0" xfId="0" applyFont="1" applyAlignment="1" applyProtection="1">
      <alignment vertical="center"/>
      <protection hidden="1"/>
    </xf>
    <xf numFmtId="0" fontId="5" fillId="0" borderId="0" xfId="0" applyFont="1" applyAlignment="1" applyProtection="1">
      <alignment vertical="center"/>
      <protection hidden="1"/>
    </xf>
    <xf numFmtId="0" fontId="5" fillId="0" borderId="0" xfId="0" applyFont="1" applyAlignment="1" applyProtection="1">
      <alignment horizontal="left" vertical="center"/>
      <protection hidden="1"/>
    </xf>
    <xf numFmtId="0" fontId="47" fillId="14" borderId="30" xfId="0" applyFont="1" applyFill="1" applyBorder="1" applyAlignment="1">
      <alignment horizontal="center" vertical="center" wrapText="1"/>
    </xf>
    <xf numFmtId="0" fontId="18" fillId="0" borderId="30" xfId="0" applyFont="1" applyBorder="1" applyAlignment="1" applyProtection="1">
      <alignment horizontal="center" vertical="center" wrapText="1"/>
      <protection locked="0"/>
    </xf>
    <xf numFmtId="0" fontId="9" fillId="14" borderId="30" xfId="0" applyFont="1" applyFill="1" applyBorder="1" applyAlignment="1">
      <alignment horizontal="center" vertical="center" wrapText="1"/>
    </xf>
    <xf numFmtId="0" fontId="18" fillId="14" borderId="16" xfId="0" applyFont="1" applyFill="1" applyBorder="1" applyAlignment="1" applyProtection="1">
      <alignment horizontal="center" vertical="center" wrapText="1"/>
      <protection locked="0"/>
    </xf>
    <xf numFmtId="0" fontId="24" fillId="14" borderId="30" xfId="0" applyFont="1" applyFill="1" applyBorder="1" applyAlignment="1" applyProtection="1">
      <alignment horizontal="center" vertical="center" wrapText="1"/>
      <protection locked="0"/>
    </xf>
    <xf numFmtId="0" fontId="71" fillId="18" borderId="30" xfId="0" applyFont="1" applyFill="1" applyBorder="1" applyAlignment="1">
      <alignment vertical="center" wrapText="1"/>
    </xf>
    <xf numFmtId="0" fontId="18" fillId="14" borderId="30" xfId="0" applyFont="1" applyFill="1" applyBorder="1" applyAlignment="1" applyProtection="1">
      <alignment horizontal="center" vertical="center" wrapText="1"/>
      <protection locked="0"/>
    </xf>
    <xf numFmtId="0" fontId="47" fillId="0" borderId="0" xfId="0" applyFont="1" applyAlignment="1">
      <alignment horizontal="center" vertical="center" wrapText="1"/>
    </xf>
    <xf numFmtId="49" fontId="50" fillId="12" borderId="26" xfId="0" applyNumberFormat="1" applyFont="1" applyFill="1" applyBorder="1" applyAlignment="1">
      <alignment horizontal="center" vertical="center"/>
    </xf>
    <xf numFmtId="0" fontId="69" fillId="18" borderId="26" xfId="0" applyFont="1" applyFill="1" applyBorder="1" applyAlignment="1">
      <alignment horizontal="center" vertical="center" wrapText="1"/>
    </xf>
    <xf numFmtId="49" fontId="31" fillId="10" borderId="17" xfId="0" applyNumberFormat="1" applyFont="1" applyFill="1" applyBorder="1" applyAlignment="1">
      <alignment vertical="center" wrapText="1"/>
    </xf>
    <xf numFmtId="49" fontId="17" fillId="0" borderId="0" xfId="0" applyNumberFormat="1" applyFont="1" applyAlignment="1">
      <alignment vertical="top" wrapText="1"/>
    </xf>
    <xf numFmtId="0" fontId="24" fillId="0" borderId="30" xfId="0" applyFont="1" applyBorder="1" applyAlignment="1" applyProtection="1">
      <alignment horizontal="center" vertical="center" wrapText="1"/>
      <protection locked="0"/>
    </xf>
    <xf numFmtId="0" fontId="30" fillId="12" borderId="32" xfId="0" applyFont="1" applyFill="1" applyBorder="1" applyAlignment="1">
      <alignment vertical="center" wrapText="1"/>
    </xf>
    <xf numFmtId="9" fontId="22" fillId="10" borderId="32" xfId="0" applyNumberFormat="1" applyFont="1" applyFill="1" applyBorder="1" applyAlignment="1">
      <alignment horizontal="center" vertical="center" wrapText="1"/>
    </xf>
    <xf numFmtId="0" fontId="24" fillId="10" borderId="32" xfId="0" applyFont="1" applyFill="1" applyBorder="1" applyAlignment="1" applyProtection="1">
      <alignment horizontal="center" vertical="center" wrapText="1"/>
      <protection locked="0"/>
    </xf>
    <xf numFmtId="0" fontId="47" fillId="14" borderId="32" xfId="0" applyFont="1" applyFill="1" applyBorder="1" applyAlignment="1">
      <alignment horizontal="center" vertical="center" wrapText="1"/>
    </xf>
    <xf numFmtId="0" fontId="24" fillId="0" borderId="32" xfId="0" applyFont="1" applyBorder="1" applyAlignment="1" applyProtection="1">
      <alignment horizontal="center" vertical="center" wrapText="1"/>
      <protection locked="0"/>
    </xf>
    <xf numFmtId="0" fontId="47" fillId="15" borderId="32" xfId="0" applyFont="1" applyFill="1" applyBorder="1" applyAlignment="1">
      <alignment horizontal="center" vertical="center" wrapText="1"/>
    </xf>
    <xf numFmtId="0" fontId="30" fillId="12" borderId="9" xfId="0" applyFont="1" applyFill="1" applyBorder="1" applyAlignment="1">
      <alignment vertical="center" wrapText="1"/>
    </xf>
    <xf numFmtId="166" fontId="50" fillId="17" borderId="30" xfId="0" applyNumberFormat="1" applyFont="1" applyFill="1" applyBorder="1" applyAlignment="1">
      <alignment horizontal="center" vertical="center" wrapText="1"/>
    </xf>
    <xf numFmtId="0" fontId="30" fillId="12" borderId="30" xfId="0" applyFont="1" applyFill="1" applyBorder="1" applyAlignment="1">
      <alignment vertical="center" wrapText="1"/>
    </xf>
    <xf numFmtId="9" fontId="22" fillId="10" borderId="30" xfId="0" applyNumberFormat="1" applyFont="1" applyFill="1" applyBorder="1" applyAlignment="1">
      <alignment horizontal="center" vertical="center" wrapText="1"/>
    </xf>
    <xf numFmtId="0" fontId="27" fillId="13" borderId="30" xfId="0" applyFont="1" applyFill="1" applyBorder="1" applyAlignment="1" applyProtection="1">
      <alignment horizontal="center" vertical="center" wrapText="1"/>
      <protection locked="0"/>
    </xf>
    <xf numFmtId="166" fontId="24" fillId="10" borderId="30" xfId="0" applyNumberFormat="1" applyFont="1" applyFill="1" applyBorder="1" applyAlignment="1" applyProtection="1">
      <alignment horizontal="center" vertical="center" wrapText="1"/>
      <protection locked="0"/>
    </xf>
    <xf numFmtId="166" fontId="24" fillId="0" borderId="30" xfId="0" applyNumberFormat="1" applyFont="1" applyBorder="1" applyAlignment="1" applyProtection="1">
      <alignment horizontal="center" vertical="center" wrapText="1"/>
      <protection locked="0"/>
    </xf>
    <xf numFmtId="0" fontId="27" fillId="13" borderId="30" xfId="0" applyFont="1" applyFill="1" applyBorder="1" applyAlignment="1" applyProtection="1">
      <alignment horizontal="center" vertical="top" wrapText="1"/>
      <protection locked="0"/>
    </xf>
    <xf numFmtId="0" fontId="24" fillId="10" borderId="30" xfId="0" applyFont="1" applyFill="1" applyBorder="1" applyAlignment="1" applyProtection="1">
      <alignment horizontal="center" vertical="center" wrapText="1"/>
      <protection locked="0"/>
    </xf>
    <xf numFmtId="1" fontId="26" fillId="13" borderId="30" xfId="0" applyNumberFormat="1" applyFont="1" applyFill="1" applyBorder="1" applyAlignment="1" applyProtection="1">
      <alignment horizontal="center" vertical="center" wrapText="1"/>
      <protection locked="0"/>
    </xf>
    <xf numFmtId="166" fontId="24" fillId="13" borderId="30" xfId="0" applyNumberFormat="1" applyFont="1" applyFill="1" applyBorder="1" applyAlignment="1" applyProtection="1">
      <alignment horizontal="center" vertical="center" wrapText="1"/>
      <protection locked="0"/>
    </xf>
    <xf numFmtId="166" fontId="28" fillId="0" borderId="30" xfId="0" applyNumberFormat="1" applyFont="1" applyBorder="1" applyAlignment="1" applyProtection="1">
      <alignment horizontal="center" vertical="center" wrapText="1"/>
      <protection locked="0"/>
    </xf>
    <xf numFmtId="0" fontId="47" fillId="15" borderId="30" xfId="0" applyFont="1" applyFill="1" applyBorder="1" applyAlignment="1">
      <alignment horizontal="center" vertical="center" wrapText="1"/>
    </xf>
    <xf numFmtId="1" fontId="27" fillId="0" borderId="30" xfId="0" applyNumberFormat="1" applyFont="1" applyBorder="1" applyAlignment="1" applyProtection="1">
      <alignment horizontal="center" vertical="center" wrapText="1"/>
      <protection locked="0"/>
    </xf>
    <xf numFmtId="1" fontId="27" fillId="10" borderId="30" xfId="0" applyNumberFormat="1" applyFont="1" applyFill="1" applyBorder="1" applyAlignment="1" applyProtection="1">
      <alignment horizontal="center" vertical="center" wrapText="1"/>
      <protection locked="0"/>
    </xf>
    <xf numFmtId="1" fontId="26" fillId="0" borderId="30" xfId="0" applyNumberFormat="1" applyFont="1" applyBorder="1" applyAlignment="1" applyProtection="1">
      <alignment horizontal="center" vertical="top" wrapText="1"/>
      <protection locked="0"/>
    </xf>
    <xf numFmtId="0" fontId="24" fillId="10" borderId="30" xfId="0" applyFont="1" applyFill="1" applyBorder="1" applyAlignment="1" applyProtection="1">
      <alignment horizontal="center" vertical="top" wrapText="1"/>
      <protection locked="0"/>
    </xf>
    <xf numFmtId="0" fontId="27" fillId="13" borderId="32" xfId="0" applyFont="1" applyFill="1" applyBorder="1" applyAlignment="1" applyProtection="1">
      <alignment horizontal="center" vertical="center" wrapText="1"/>
      <protection locked="0"/>
    </xf>
    <xf numFmtId="0" fontId="24" fillId="13" borderId="32" xfId="0" applyFont="1" applyFill="1" applyBorder="1" applyAlignment="1" applyProtection="1">
      <alignment horizontal="center" vertical="center" wrapText="1"/>
      <protection locked="0"/>
    </xf>
    <xf numFmtId="0" fontId="24" fillId="0" borderId="33" xfId="0" applyFont="1" applyBorder="1" applyAlignment="1" applyProtection="1">
      <alignment horizontal="center" vertical="center" wrapText="1"/>
      <protection locked="0"/>
    </xf>
    <xf numFmtId="0" fontId="24" fillId="0" borderId="38" xfId="0" applyFont="1" applyBorder="1" applyAlignment="1" applyProtection="1">
      <alignment horizontal="center" vertical="center" wrapText="1"/>
      <protection locked="0"/>
    </xf>
    <xf numFmtId="0" fontId="24" fillId="0" borderId="35" xfId="0" applyFont="1" applyBorder="1" applyAlignment="1" applyProtection="1">
      <alignment horizontal="center" vertical="center" wrapText="1"/>
      <protection locked="0"/>
    </xf>
    <xf numFmtId="0" fontId="24" fillId="0" borderId="34" xfId="0" applyFont="1" applyBorder="1" applyAlignment="1" applyProtection="1">
      <alignment horizontal="center" vertical="center" wrapText="1"/>
      <protection locked="0"/>
    </xf>
    <xf numFmtId="9" fontId="50" fillId="17" borderId="30" xfId="0" applyNumberFormat="1" applyFont="1" applyFill="1" applyBorder="1" applyAlignment="1">
      <alignment horizontal="center" vertical="center" wrapText="1"/>
    </xf>
    <xf numFmtId="165" fontId="50" fillId="17" borderId="30" xfId="0" applyNumberFormat="1" applyFont="1" applyFill="1" applyBorder="1" applyAlignment="1">
      <alignment horizontal="center" vertical="center" wrapText="1"/>
    </xf>
    <xf numFmtId="165" fontId="22" fillId="10" borderId="30" xfId="0" applyNumberFormat="1" applyFont="1" applyFill="1" applyBorder="1" applyAlignment="1">
      <alignment horizontal="center" vertical="center" wrapText="1"/>
    </xf>
    <xf numFmtId="166" fontId="22" fillId="10" borderId="30" xfId="0" applyNumberFormat="1" applyFont="1" applyFill="1" applyBorder="1" applyAlignment="1">
      <alignment horizontal="center" vertical="center" wrapText="1"/>
    </xf>
    <xf numFmtId="165" fontId="24" fillId="0" borderId="30" xfId="0" applyNumberFormat="1" applyFont="1" applyBorder="1" applyAlignment="1" applyProtection="1">
      <alignment horizontal="center" vertical="center"/>
      <protection locked="0"/>
    </xf>
    <xf numFmtId="165" fontId="24" fillId="13" borderId="30" xfId="0" applyNumberFormat="1" applyFont="1" applyFill="1" applyBorder="1" applyAlignment="1" applyProtection="1">
      <alignment horizontal="center" vertical="center"/>
      <protection locked="0"/>
    </xf>
    <xf numFmtId="165" fontId="24" fillId="10" borderId="30" xfId="0" applyNumberFormat="1" applyFont="1" applyFill="1" applyBorder="1" applyAlignment="1" applyProtection="1">
      <alignment horizontal="center" vertical="center"/>
      <protection locked="0"/>
    </xf>
    <xf numFmtId="0" fontId="25" fillId="13" borderId="30" xfId="0" applyFont="1" applyFill="1" applyBorder="1" applyAlignment="1" applyProtection="1">
      <alignment horizontal="center" vertical="top"/>
      <protection locked="0"/>
    </xf>
    <xf numFmtId="1" fontId="9" fillId="13" borderId="30" xfId="0" applyNumberFormat="1" applyFont="1" applyFill="1" applyBorder="1" applyAlignment="1" applyProtection="1">
      <alignment horizontal="center" vertical="center"/>
      <protection locked="0"/>
    </xf>
    <xf numFmtId="0" fontId="18" fillId="13" borderId="30" xfId="0" applyFont="1" applyFill="1" applyBorder="1" applyAlignment="1" applyProtection="1">
      <alignment horizontal="center" vertical="center" wrapText="1"/>
      <protection locked="0"/>
    </xf>
    <xf numFmtId="1" fontId="25" fillId="0" borderId="30" xfId="0" applyNumberFormat="1" applyFont="1" applyBorder="1" applyAlignment="1" applyProtection="1">
      <alignment horizontal="center" vertical="center"/>
      <protection locked="0"/>
    </xf>
    <xf numFmtId="1" fontId="9" fillId="0" borderId="30" xfId="0" applyNumberFormat="1" applyFont="1" applyBorder="1" applyAlignment="1" applyProtection="1">
      <alignment horizontal="center" vertical="top" readingOrder="1"/>
      <protection locked="0"/>
    </xf>
    <xf numFmtId="0" fontId="17" fillId="0" borderId="0" xfId="0" applyFont="1" applyAlignment="1">
      <alignment horizontal="center"/>
    </xf>
    <xf numFmtId="49" fontId="17" fillId="0" borderId="0" xfId="0" applyNumberFormat="1" applyFont="1" applyAlignment="1">
      <alignment horizontal="center"/>
    </xf>
    <xf numFmtId="49" fontId="17" fillId="0" borderId="0" xfId="0" applyNumberFormat="1" applyFont="1" applyAlignment="1">
      <alignment horizontal="center" wrapText="1"/>
    </xf>
    <xf numFmtId="0" fontId="17" fillId="0" borderId="0" xfId="0" applyFont="1" applyAlignment="1">
      <alignment vertical="top"/>
    </xf>
    <xf numFmtId="0" fontId="16" fillId="0" borderId="0" xfId="0" applyFont="1"/>
    <xf numFmtId="0" fontId="17" fillId="0" borderId="0" xfId="0" applyFont="1" applyAlignment="1">
      <alignment horizontal="left" wrapText="1"/>
    </xf>
    <xf numFmtId="0" fontId="17" fillId="0" borderId="0" xfId="0" applyFont="1" applyAlignment="1">
      <alignment horizontal="left" indent="1"/>
    </xf>
    <xf numFmtId="0" fontId="31" fillId="13" borderId="17" xfId="0" applyFont="1" applyFill="1" applyBorder="1" applyAlignment="1">
      <alignment vertical="center" wrapText="1"/>
    </xf>
    <xf numFmtId="0" fontId="74" fillId="0" borderId="0" xfId="0" applyFont="1" applyAlignment="1">
      <alignment horizontal="center"/>
    </xf>
    <xf numFmtId="0" fontId="16" fillId="0" borderId="30" xfId="0" applyFont="1" applyBorder="1" applyAlignment="1">
      <alignment horizontal="center" vertical="center" wrapText="1"/>
    </xf>
    <xf numFmtId="0" fontId="77" fillId="16" borderId="5" xfId="0" applyFont="1" applyFill="1" applyBorder="1" applyAlignment="1" applyProtection="1">
      <alignment horizontal="center" vertical="center" wrapText="1"/>
      <protection hidden="1"/>
    </xf>
    <xf numFmtId="0" fontId="77" fillId="0" borderId="3" xfId="0" applyFont="1" applyBorder="1" applyAlignment="1" applyProtection="1">
      <alignment horizontal="center" vertical="center" wrapText="1"/>
      <protection hidden="1"/>
    </xf>
    <xf numFmtId="0" fontId="77" fillId="0" borderId="0" xfId="0" applyFont="1" applyAlignment="1" applyProtection="1">
      <alignment horizontal="center" vertical="center" wrapText="1"/>
      <protection hidden="1"/>
    </xf>
    <xf numFmtId="0" fontId="77" fillId="0" borderId="0" xfId="0" applyFont="1" applyAlignment="1" applyProtection="1">
      <alignment horizontal="left" wrapText="1"/>
      <protection hidden="1"/>
    </xf>
    <xf numFmtId="164" fontId="78" fillId="0" borderId="0" xfId="2" applyNumberFormat="1" applyFont="1" applyBorder="1" applyAlignment="1" applyProtection="1">
      <alignment horizontal="center" vertical="center" wrapText="1"/>
      <protection hidden="1"/>
    </xf>
    <xf numFmtId="164" fontId="81" fillId="0" borderId="0" xfId="2" applyNumberFormat="1" applyFont="1" applyAlignment="1" applyProtection="1">
      <alignment horizontal="center" vertical="center" wrapText="1"/>
      <protection hidden="1"/>
    </xf>
    <xf numFmtId="164" fontId="77" fillId="0" borderId="0" xfId="2" applyNumberFormat="1" applyFont="1" applyFill="1" applyBorder="1" applyAlignment="1" applyProtection="1">
      <alignment horizontal="center" wrapText="1"/>
      <protection hidden="1"/>
    </xf>
    <xf numFmtId="0" fontId="81" fillId="0" borderId="0" xfId="0" applyFont="1" applyAlignment="1" applyProtection="1">
      <alignment horizontal="left" vertical="center" wrapText="1"/>
      <protection hidden="1"/>
    </xf>
    <xf numFmtId="164" fontId="81" fillId="0" borderId="0" xfId="2" applyNumberFormat="1" applyFont="1" applyFill="1" applyBorder="1" applyAlignment="1" applyProtection="1">
      <alignment horizontal="center" wrapText="1"/>
      <protection hidden="1"/>
    </xf>
    <xf numFmtId="164" fontId="81" fillId="0" borderId="0" xfId="2" applyNumberFormat="1" applyFont="1" applyAlignment="1" applyProtection="1">
      <alignment horizontal="center" wrapText="1"/>
      <protection hidden="1"/>
    </xf>
    <xf numFmtId="0" fontId="6" fillId="0" borderId="0" xfId="1" applyBorder="1" applyAlignment="1" applyProtection="1">
      <protection hidden="1"/>
    </xf>
    <xf numFmtId="0" fontId="0" fillId="0" borderId="0" xfId="0" applyAlignment="1" applyProtection="1">
      <alignment wrapText="1"/>
      <protection hidden="1"/>
    </xf>
    <xf numFmtId="165" fontId="77" fillId="0" borderId="0" xfId="0" applyNumberFormat="1" applyFont="1" applyAlignment="1" applyProtection="1">
      <alignment horizontal="center" vertical="center" wrapText="1"/>
      <protection hidden="1"/>
    </xf>
    <xf numFmtId="0" fontId="0" fillId="0" borderId="1" xfId="0" applyBorder="1" applyProtection="1">
      <protection locked="0" hidden="1"/>
    </xf>
    <xf numFmtId="0" fontId="5" fillId="0" borderId="1" xfId="0" applyFont="1" applyBorder="1" applyProtection="1">
      <protection locked="0" hidden="1"/>
    </xf>
    <xf numFmtId="0" fontId="0" fillId="0" borderId="0" xfId="0" applyProtection="1">
      <protection locked="0" hidden="1"/>
    </xf>
    <xf numFmtId="0" fontId="5" fillId="0" borderId="0" xfId="0" applyFont="1" applyProtection="1">
      <protection locked="0" hidden="1"/>
    </xf>
    <xf numFmtId="0" fontId="77" fillId="0" borderId="1" xfId="0" applyFont="1" applyBorder="1" applyAlignment="1" applyProtection="1">
      <alignment horizontal="center" wrapText="1"/>
      <protection locked="0" hidden="1"/>
    </xf>
    <xf numFmtId="0" fontId="7" fillId="0" borderId="1" xfId="0" applyFont="1" applyBorder="1" applyAlignment="1" applyProtection="1">
      <alignment horizontal="center" wrapText="1"/>
      <protection locked="0" hidden="1"/>
    </xf>
    <xf numFmtId="0" fontId="24" fillId="0" borderId="38" xfId="0" applyFont="1" applyBorder="1" applyAlignment="1" applyProtection="1">
      <alignment horizontal="center" vertical="center" wrapText="1"/>
      <protection locked="0" hidden="1"/>
    </xf>
    <xf numFmtId="166" fontId="28" fillId="0" borderId="30" xfId="0" applyNumberFormat="1" applyFont="1" applyBorder="1" applyAlignment="1" applyProtection="1">
      <alignment horizontal="center" vertical="top" wrapText="1"/>
      <protection locked="0" hidden="1"/>
    </xf>
    <xf numFmtId="165" fontId="24" fillId="0" borderId="30" xfId="0" applyNumberFormat="1" applyFont="1" applyBorder="1" applyAlignment="1" applyProtection="1">
      <alignment horizontal="center" vertical="center"/>
      <protection locked="0" hidden="1"/>
    </xf>
    <xf numFmtId="166" fontId="24" fillId="0" borderId="30" xfId="0" applyNumberFormat="1" applyFont="1" applyBorder="1" applyAlignment="1" applyProtection="1">
      <alignment horizontal="center" vertical="center" wrapText="1"/>
      <protection locked="0" hidden="1"/>
    </xf>
    <xf numFmtId="0" fontId="30" fillId="12" borderId="30" xfId="0" applyFont="1" applyFill="1" applyBorder="1" applyAlignment="1" applyProtection="1">
      <alignment vertical="center" wrapText="1"/>
      <protection locked="0" hidden="1"/>
    </xf>
    <xf numFmtId="0" fontId="47" fillId="14" borderId="30" xfId="0" applyFont="1" applyFill="1" applyBorder="1" applyAlignment="1" applyProtection="1">
      <alignment horizontal="center" vertical="center" wrapText="1"/>
      <protection locked="0" hidden="1"/>
    </xf>
    <xf numFmtId="165" fontId="17" fillId="0" borderId="30" xfId="0" applyNumberFormat="1" applyFont="1" applyBorder="1" applyAlignment="1" applyProtection="1">
      <alignment horizontal="center" vertical="center"/>
      <protection locked="0" hidden="1"/>
    </xf>
    <xf numFmtId="166" fontId="17" fillId="0" borderId="30" xfId="0" applyNumberFormat="1" applyFont="1" applyBorder="1" applyAlignment="1" applyProtection="1">
      <alignment horizontal="center" vertical="center" wrapText="1"/>
      <protection locked="0" hidden="1"/>
    </xf>
    <xf numFmtId="0" fontId="24" fillId="0" borderId="32" xfId="0" applyFont="1" applyBorder="1" applyAlignment="1" applyProtection="1">
      <alignment horizontal="center" vertical="center" wrapText="1"/>
      <protection locked="0" hidden="1"/>
    </xf>
    <xf numFmtId="0" fontId="30" fillId="12" borderId="32" xfId="0" applyFont="1" applyFill="1" applyBorder="1" applyAlignment="1" applyProtection="1">
      <alignment vertical="center" wrapText="1"/>
      <protection locked="0" hidden="1"/>
    </xf>
    <xf numFmtId="0" fontId="47" fillId="14" borderId="32" xfId="0" applyFont="1" applyFill="1" applyBorder="1" applyAlignment="1" applyProtection="1">
      <alignment horizontal="center" vertical="center" wrapText="1"/>
      <protection locked="0" hidden="1"/>
    </xf>
    <xf numFmtId="0" fontId="20" fillId="0" borderId="32" xfId="0" applyFont="1" applyBorder="1" applyAlignment="1" applyProtection="1">
      <alignment horizontal="center" vertical="center" wrapText="1"/>
      <protection locked="0" hidden="1"/>
    </xf>
    <xf numFmtId="0" fontId="83" fillId="0" borderId="1" xfId="0" applyFont="1" applyBorder="1" applyProtection="1">
      <protection locked="0" hidden="1"/>
    </xf>
    <xf numFmtId="165" fontId="79" fillId="0" borderId="5" xfId="0" applyNumberFormat="1" applyFont="1" applyBorder="1" applyAlignment="1" applyProtection="1">
      <alignment horizontal="center" vertical="center" wrapText="1"/>
      <protection hidden="1"/>
    </xf>
    <xf numFmtId="165" fontId="77" fillId="0" borderId="3" xfId="0" applyNumberFormat="1" applyFont="1" applyBorder="1" applyAlignment="1" applyProtection="1">
      <alignment horizontal="center" vertical="center" wrapText="1"/>
      <protection hidden="1"/>
    </xf>
    <xf numFmtId="169" fontId="0" fillId="0" borderId="1" xfId="0" applyNumberFormat="1" applyBorder="1" applyAlignment="1" applyProtection="1">
      <alignment vertical="center"/>
      <protection locked="0" hidden="1"/>
    </xf>
    <xf numFmtId="169" fontId="0" fillId="0" borderId="1" xfId="0" applyNumberFormat="1" applyBorder="1" applyProtection="1">
      <protection locked="0" hidden="1"/>
    </xf>
    <xf numFmtId="0" fontId="84" fillId="0" borderId="35" xfId="1" applyFont="1" applyBorder="1" applyAlignment="1" applyProtection="1">
      <protection locked="0" hidden="1"/>
    </xf>
    <xf numFmtId="164" fontId="78" fillId="0" borderId="6" xfId="2" applyNumberFormat="1" applyFont="1" applyBorder="1" applyAlignment="1" applyProtection="1">
      <alignment horizontal="center" vertical="center" wrapText="1"/>
      <protection hidden="1"/>
    </xf>
    <xf numFmtId="0" fontId="76" fillId="0" borderId="36" xfId="0" applyFont="1" applyBorder="1" applyAlignment="1">
      <alignment horizontal="left" vertical="center" wrapText="1"/>
    </xf>
    <xf numFmtId="0" fontId="17" fillId="0" borderId="36" xfId="0" applyFont="1" applyBorder="1" applyAlignment="1">
      <alignment horizontal="left" vertical="center" wrapText="1"/>
    </xf>
    <xf numFmtId="0" fontId="17" fillId="0" borderId="0" xfId="0" applyFont="1" applyAlignment="1">
      <alignment vertical="top" wrapText="1"/>
    </xf>
    <xf numFmtId="0" fontId="17" fillId="0" borderId="0" xfId="0" applyFont="1" applyAlignment="1">
      <alignment vertical="top"/>
    </xf>
    <xf numFmtId="0" fontId="32" fillId="0" borderId="0" xfId="0" applyFont="1" applyAlignment="1">
      <alignment horizontal="left" vertical="top" wrapText="1"/>
    </xf>
    <xf numFmtId="0" fontId="32" fillId="0" borderId="0" xfId="0" applyFont="1" applyAlignment="1">
      <alignment horizontal="left" vertical="top"/>
    </xf>
    <xf numFmtId="0" fontId="75" fillId="0" borderId="0" xfId="0" applyFont="1" applyAlignment="1">
      <alignment horizontal="center"/>
    </xf>
    <xf numFmtId="0" fontId="17" fillId="0" borderId="0" xfId="0" applyFont="1" applyAlignment="1">
      <alignment horizontal="center"/>
    </xf>
    <xf numFmtId="0" fontId="73" fillId="0" borderId="0" xfId="0" applyFont="1" applyAlignment="1">
      <alignment horizontal="center" wrapText="1"/>
    </xf>
    <xf numFmtId="0" fontId="17" fillId="0" borderId="0" xfId="0" applyFont="1" applyAlignment="1">
      <alignment wrapText="1"/>
    </xf>
    <xf numFmtId="0" fontId="17" fillId="0" borderId="0" xfId="0" applyFont="1" applyAlignment="1">
      <alignment horizontal="left" vertical="top" wrapText="1"/>
    </xf>
    <xf numFmtId="0" fontId="0" fillId="0" borderId="0" xfId="0" applyAlignment="1">
      <alignment vertical="top"/>
    </xf>
    <xf numFmtId="49" fontId="73" fillId="0" borderId="0" xfId="0" applyNumberFormat="1" applyFont="1" applyAlignment="1">
      <alignment horizontal="center" wrapText="1"/>
    </xf>
    <xf numFmtId="49" fontId="17" fillId="0" borderId="30" xfId="0" applyNumberFormat="1" applyFont="1" applyBorder="1" applyAlignment="1">
      <alignment horizontal="left" vertical="center" wrapText="1"/>
    </xf>
    <xf numFmtId="49" fontId="17" fillId="0" borderId="30" xfId="0" applyNumberFormat="1" applyFont="1" applyBorder="1" applyAlignment="1">
      <alignment horizontal="center" vertical="top"/>
    </xf>
    <xf numFmtId="0" fontId="16" fillId="19" borderId="30" xfId="0" applyFont="1" applyFill="1" applyBorder="1" applyAlignment="1">
      <alignment horizontal="center" vertical="center"/>
    </xf>
    <xf numFmtId="0" fontId="17" fillId="0" borderId="30" xfId="0" applyFont="1" applyBorder="1" applyAlignment="1">
      <alignment horizontal="left" vertical="top" wrapText="1"/>
    </xf>
    <xf numFmtId="0" fontId="17" fillId="0" borderId="30" xfId="0" applyFont="1" applyBorder="1" applyAlignment="1">
      <alignment horizontal="left" vertical="top"/>
    </xf>
    <xf numFmtId="49" fontId="17" fillId="0" borderId="30" xfId="0" applyNumberFormat="1" applyFont="1" applyBorder="1" applyAlignment="1">
      <alignment horizontal="center" vertical="top" wrapText="1"/>
    </xf>
    <xf numFmtId="0" fontId="16" fillId="19" borderId="30" xfId="0" applyFont="1" applyFill="1" applyBorder="1" applyAlignment="1">
      <alignment horizontal="center" vertical="center" wrapText="1"/>
    </xf>
    <xf numFmtId="0" fontId="84" fillId="0" borderId="1" xfId="1" applyFont="1" applyBorder="1" applyAlignment="1" applyProtection="1">
      <protection locked="0" hidden="1"/>
    </xf>
    <xf numFmtId="0" fontId="84" fillId="0" borderId="35" xfId="1" applyFont="1" applyBorder="1" applyAlignment="1" applyProtection="1">
      <protection locked="0" hidden="1"/>
    </xf>
    <xf numFmtId="0" fontId="72" fillId="0" borderId="0" xfId="0" applyFont="1" applyProtection="1">
      <protection hidden="1"/>
    </xf>
    <xf numFmtId="0" fontId="0" fillId="0" borderId="0" xfId="0" applyProtection="1">
      <protection hidden="1"/>
    </xf>
    <xf numFmtId="0" fontId="80" fillId="0" borderId="0" xfId="0" applyFont="1" applyAlignment="1" applyProtection="1">
      <alignment horizontal="left" vertical="center" wrapText="1"/>
      <protection hidden="1"/>
    </xf>
    <xf numFmtId="49" fontId="0" fillId="0" borderId="0" xfId="0" applyNumberFormat="1" applyAlignment="1" applyProtection="1">
      <alignment horizontal="left" vertical="top" wrapText="1"/>
      <protection hidden="1"/>
    </xf>
    <xf numFmtId="0" fontId="51" fillId="12" borderId="24" xfId="0" applyFont="1" applyFill="1" applyBorder="1" applyAlignment="1" applyProtection="1">
      <alignment horizontal="center" vertical="center" wrapText="1"/>
      <protection hidden="1"/>
    </xf>
    <xf numFmtId="0" fontId="51" fillId="12" borderId="25" xfId="0" applyFont="1" applyFill="1" applyBorder="1" applyAlignment="1" applyProtection="1">
      <alignment horizontal="center" vertical="center" wrapText="1"/>
      <protection hidden="1"/>
    </xf>
    <xf numFmtId="0" fontId="51" fillId="12" borderId="4" xfId="0" applyFont="1" applyFill="1" applyBorder="1" applyAlignment="1" applyProtection="1">
      <alignment horizontal="center" vertical="center" wrapText="1"/>
      <protection hidden="1"/>
    </xf>
    <xf numFmtId="0" fontId="48" fillId="0" borderId="24" xfId="0" applyFont="1" applyBorder="1" applyAlignment="1" applyProtection="1">
      <alignment horizontal="left" vertical="top" wrapText="1"/>
      <protection hidden="1"/>
    </xf>
    <xf numFmtId="0" fontId="48" fillId="0" borderId="25" xfId="0" applyFont="1" applyBorder="1" applyAlignment="1" applyProtection="1">
      <alignment horizontal="left" vertical="top" wrapText="1"/>
      <protection hidden="1"/>
    </xf>
    <xf numFmtId="0" fontId="48" fillId="0" borderId="4" xfId="0" applyFont="1" applyBorder="1" applyAlignment="1" applyProtection="1">
      <alignment horizontal="left" vertical="top" wrapText="1"/>
      <protection hidden="1"/>
    </xf>
    <xf numFmtId="0" fontId="77" fillId="0" borderId="24" xfId="0" applyFont="1" applyBorder="1" applyAlignment="1" applyProtection="1">
      <alignment horizontal="left" wrapText="1"/>
      <protection hidden="1"/>
    </xf>
    <xf numFmtId="0" fontId="77" fillId="0" borderId="25" xfId="0" applyFont="1" applyBorder="1" applyAlignment="1" applyProtection="1">
      <alignment horizontal="left" wrapText="1"/>
      <protection hidden="1"/>
    </xf>
    <xf numFmtId="0" fontId="77" fillId="0" borderId="4" xfId="0" applyFont="1" applyBorder="1" applyAlignment="1" applyProtection="1">
      <alignment horizontal="left" wrapText="1"/>
      <protection hidden="1"/>
    </xf>
    <xf numFmtId="0" fontId="5" fillId="0" borderId="1" xfId="0" applyFont="1" applyBorder="1" applyAlignment="1" applyProtection="1">
      <alignment horizontal="left" vertical="top"/>
      <protection locked="0" hidden="1"/>
    </xf>
    <xf numFmtId="0" fontId="56" fillId="0" borderId="0" xfId="0" applyFont="1" applyAlignment="1" applyProtection="1">
      <alignment horizontal="left" vertical="center" wrapText="1"/>
      <protection hidden="1"/>
    </xf>
    <xf numFmtId="0" fontId="0" fillId="0" borderId="1" xfId="0" applyBorder="1" applyProtection="1">
      <protection locked="0" hidden="1"/>
    </xf>
    <xf numFmtId="0" fontId="0" fillId="0" borderId="1" xfId="0" applyBorder="1" applyAlignment="1" applyProtection="1">
      <alignment horizontal="left"/>
      <protection locked="0" hidden="1"/>
    </xf>
    <xf numFmtId="49" fontId="50" fillId="12" borderId="13" xfId="0" applyNumberFormat="1" applyFont="1" applyFill="1" applyBorder="1" applyAlignment="1">
      <alignment horizontal="center" vertical="center" wrapText="1"/>
    </xf>
    <xf numFmtId="49" fontId="50" fillId="12" borderId="12" xfId="0" applyNumberFormat="1" applyFont="1" applyFill="1" applyBorder="1" applyAlignment="1">
      <alignment horizontal="center" vertical="center" wrapText="1"/>
    </xf>
    <xf numFmtId="49" fontId="50" fillId="12" borderId="14" xfId="0" applyNumberFormat="1" applyFont="1" applyFill="1" applyBorder="1" applyAlignment="1">
      <alignment horizontal="center" vertical="center"/>
    </xf>
    <xf numFmtId="49" fontId="50" fillId="12" borderId="26" xfId="0" applyNumberFormat="1" applyFont="1" applyFill="1" applyBorder="1" applyAlignment="1">
      <alignment horizontal="center" vertical="center"/>
    </xf>
    <xf numFmtId="0" fontId="69" fillId="18" borderId="37" xfId="0" applyFont="1" applyFill="1" applyBorder="1" applyAlignment="1">
      <alignment horizontal="center" vertical="center" wrapText="1"/>
    </xf>
    <xf numFmtId="0" fontId="69" fillId="18" borderId="26" xfId="0" applyFont="1" applyFill="1" applyBorder="1" applyAlignment="1">
      <alignment horizontal="center" vertical="center" wrapText="1"/>
    </xf>
    <xf numFmtId="9" fontId="50" fillId="17" borderId="39" xfId="0" applyNumberFormat="1" applyFont="1" applyFill="1" applyBorder="1" applyAlignment="1">
      <alignment horizontal="center" vertical="center" wrapText="1"/>
    </xf>
    <xf numFmtId="9" fontId="50" fillId="17" borderId="34" xfId="0" applyNumberFormat="1" applyFont="1" applyFill="1" applyBorder="1" applyAlignment="1">
      <alignment horizontal="center" vertical="center" wrapText="1"/>
    </xf>
    <xf numFmtId="167" fontId="10" fillId="0" borderId="0" xfId="0" applyNumberFormat="1" applyFont="1" applyAlignment="1" applyProtection="1">
      <alignment horizontal="center" vertical="center" wrapText="1"/>
      <protection locked="0"/>
    </xf>
    <xf numFmtId="9" fontId="50" fillId="17" borderId="30" xfId="0" applyNumberFormat="1" applyFont="1" applyFill="1" applyBorder="1" applyAlignment="1">
      <alignment horizontal="center" vertical="center" wrapText="1"/>
    </xf>
  </cellXfs>
  <cellStyles count="3">
    <cellStyle name="Hyperlink" xfId="1" builtinId="8"/>
    <cellStyle name="Normal" xfId="0" builtinId="0"/>
    <cellStyle name="Per cent" xfId="2" builtinId="5"/>
  </cellStyles>
  <dxfs count="23">
    <dxf>
      <font>
        <strike val="0"/>
        <color theme="0" tint="-0.499984740745262"/>
      </font>
    </dxf>
    <dxf>
      <fill>
        <patternFill>
          <bgColor rgb="FFFFA3BE"/>
        </patternFill>
      </fill>
    </dxf>
    <dxf>
      <fill>
        <patternFill>
          <bgColor rgb="FFFEDB7A"/>
        </patternFill>
      </fill>
    </dxf>
    <dxf>
      <fill>
        <patternFill>
          <bgColor rgb="FFDCF66F"/>
        </patternFill>
      </fill>
    </dxf>
    <dxf>
      <fill>
        <patternFill>
          <bgColor rgb="FF96E5C4"/>
        </patternFill>
      </fill>
    </dxf>
    <dxf>
      <fill>
        <patternFill>
          <bgColor rgb="FF7CD0F0"/>
        </patternFill>
      </fill>
    </dxf>
    <dxf>
      <fill>
        <patternFill>
          <bgColor rgb="FFDBD4FF"/>
        </patternFill>
      </fill>
    </dxf>
    <dxf>
      <fill>
        <patternFill>
          <bgColor rgb="FFFFA3BE"/>
        </patternFill>
      </fill>
    </dxf>
    <dxf>
      <fill>
        <patternFill>
          <bgColor rgb="FFFFDB7A"/>
        </patternFill>
      </fill>
    </dxf>
    <dxf>
      <fill>
        <patternFill>
          <bgColor rgb="FFDED5FF"/>
        </patternFill>
      </fill>
    </dxf>
    <dxf>
      <fill>
        <patternFill>
          <bgColor rgb="FFDFF66E"/>
        </patternFill>
      </fill>
    </dxf>
    <dxf>
      <fill>
        <patternFill>
          <bgColor rgb="FF98E6C4"/>
        </patternFill>
      </fill>
    </dxf>
    <dxf>
      <fill>
        <patternFill>
          <bgColor rgb="FF7ED0F0"/>
        </patternFill>
      </fill>
    </dxf>
    <dxf>
      <fill>
        <patternFill>
          <bgColor rgb="FFFFA3BE"/>
        </patternFill>
      </fill>
    </dxf>
    <dxf>
      <fill>
        <patternFill>
          <bgColor rgb="FFFFDB7A"/>
        </patternFill>
      </fill>
    </dxf>
    <dxf>
      <fill>
        <patternFill>
          <bgColor rgb="FFDED5FF"/>
        </patternFill>
      </fill>
    </dxf>
    <dxf>
      <fill>
        <patternFill>
          <bgColor rgb="FF7ED0F0"/>
        </patternFill>
      </fill>
    </dxf>
    <dxf>
      <fill>
        <patternFill>
          <bgColor rgb="FFFFA3BE"/>
        </patternFill>
      </fill>
    </dxf>
    <dxf>
      <fill>
        <patternFill>
          <bgColor rgb="FFFFDB7A"/>
        </patternFill>
      </fill>
    </dxf>
    <dxf>
      <fill>
        <patternFill>
          <bgColor rgb="FFDED5FF"/>
        </patternFill>
      </fill>
    </dxf>
    <dxf>
      <fill>
        <patternFill>
          <bgColor rgb="FF7ED0F0"/>
        </patternFill>
      </fill>
    </dxf>
    <dxf>
      <fill>
        <patternFill>
          <bgColor rgb="FFDFF66E"/>
        </patternFill>
      </fill>
    </dxf>
    <dxf>
      <fill>
        <patternFill>
          <bgColor rgb="FF98E6C4"/>
        </patternFill>
      </fill>
    </dxf>
  </dxfs>
  <tableStyles count="0" defaultTableStyle="TableStyleMedium9" defaultPivotStyle="PivotStyleLight16"/>
  <colors>
    <mruColors>
      <color rgb="FFDBD4FF"/>
      <color rgb="FF7CD0F0"/>
      <color rgb="FF96E5C4"/>
      <color rgb="FFDCF66F"/>
      <color rgb="FFFEDB7A"/>
      <color rgb="FFFFA3BE"/>
      <color rgb="FF0099CC"/>
      <color rgb="FF33CC33"/>
      <color rgb="FF339966"/>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Sheet3!$A$2</c:f>
              <c:strCache>
                <c:ptCount val="1"/>
                <c:pt idx="0">
                  <c:v>Completion Date</c:v>
                </c:pt>
              </c:strCache>
            </c:strRef>
          </c:tx>
          <c:invertIfNegative val="0"/>
          <c:cat>
            <c:strRef>
              <c:f>Sheet3!$D$1:$G$1</c:f>
              <c:strCache>
                <c:ptCount val="4"/>
                <c:pt idx="0">
                  <c:v>MS 3</c:v>
                </c:pt>
                <c:pt idx="1">
                  <c:v>MS 4</c:v>
                </c:pt>
                <c:pt idx="2">
                  <c:v>MS 5</c:v>
                </c:pt>
                <c:pt idx="3">
                  <c:v>MS 6</c:v>
                </c:pt>
              </c:strCache>
            </c:strRef>
          </c:cat>
          <c:val>
            <c:numRef>
              <c:f>Sheet3!$B$2:$G$2</c:f>
              <c:numCache>
                <c:formatCode>[$-409]mmm\-yy;@</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340A-4450-8C58-F775EAF1D07F}"/>
            </c:ext>
          </c:extLst>
        </c:ser>
        <c:dLbls>
          <c:showLegendKey val="0"/>
          <c:showVal val="0"/>
          <c:showCatName val="0"/>
          <c:showSerName val="0"/>
          <c:showPercent val="0"/>
          <c:showBubbleSize val="0"/>
        </c:dLbls>
        <c:gapWidth val="150"/>
        <c:axId val="205012256"/>
        <c:axId val="205012816"/>
      </c:barChart>
      <c:catAx>
        <c:axId val="205012256"/>
        <c:scaling>
          <c:orientation val="minMax"/>
        </c:scaling>
        <c:delete val="0"/>
        <c:axPos val="b"/>
        <c:numFmt formatCode="General" sourceLinked="0"/>
        <c:majorTickMark val="out"/>
        <c:minorTickMark val="none"/>
        <c:tickLblPos val="nextTo"/>
        <c:crossAx val="205012816"/>
        <c:crosses val="autoZero"/>
        <c:auto val="1"/>
        <c:lblAlgn val="ctr"/>
        <c:lblOffset val="100"/>
        <c:noMultiLvlLbl val="0"/>
      </c:catAx>
      <c:valAx>
        <c:axId val="205012816"/>
        <c:scaling>
          <c:orientation val="minMax"/>
        </c:scaling>
        <c:delete val="0"/>
        <c:axPos val="l"/>
        <c:majorGridlines/>
        <c:numFmt formatCode="[$-409]mmm\-yy;@" sourceLinked="1"/>
        <c:majorTickMark val="out"/>
        <c:minorTickMark val="none"/>
        <c:tickLblPos val="nextTo"/>
        <c:crossAx val="205012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b="1" i="0" u="none" strike="noStrike" baseline="0">
                <a:solidFill>
                  <a:srgbClr val="000000"/>
                </a:solidFill>
                <a:latin typeface="Calibri"/>
                <a:ea typeface="Calibri"/>
                <a:cs typeface="Calibri"/>
              </a:defRPr>
            </a:pPr>
            <a:r>
              <a:rPr lang="en-US"/>
              <a:t>Estimated Date of Completion by Milestone</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1"/>
          <c:order val="0"/>
          <c:tx>
            <c:strRef>
              <c:f>Sheet3!$D$1</c:f>
              <c:strCache>
                <c:ptCount val="1"/>
                <c:pt idx="0">
                  <c:v>MS 3</c:v>
                </c:pt>
              </c:strCache>
            </c:strRef>
          </c:tx>
          <c:invertIfNegative val="0"/>
          <c:cat>
            <c:strRef>
              <c:f>Sheet3!$A$2:$C$2</c:f>
              <c:strCache>
                <c:ptCount val="3"/>
                <c:pt idx="0">
                  <c:v>Completion Date</c:v>
                </c:pt>
                <c:pt idx="1">
                  <c:v>Jan-00</c:v>
                </c:pt>
                <c:pt idx="2">
                  <c:v>Jan-00</c:v>
                </c:pt>
              </c:strCache>
            </c:strRef>
          </c:cat>
          <c:val>
            <c:numRef>
              <c:f>Sheet3!$D$2</c:f>
              <c:numCache>
                <c:formatCode>[$-409]mmm\-yy;@</c:formatCode>
                <c:ptCount val="1"/>
                <c:pt idx="0">
                  <c:v>0</c:v>
                </c:pt>
              </c:numCache>
            </c:numRef>
          </c:val>
          <c:extLst>
            <c:ext xmlns:c16="http://schemas.microsoft.com/office/drawing/2014/chart" uri="{C3380CC4-5D6E-409C-BE32-E72D297353CC}">
              <c16:uniqueId val="{00000000-9E09-4B35-AF0E-185AF3DFE62B}"/>
            </c:ext>
          </c:extLst>
        </c:ser>
        <c:ser>
          <c:idx val="0"/>
          <c:order val="1"/>
          <c:tx>
            <c:strRef>
              <c:f>Sheet3!$E$1</c:f>
              <c:strCache>
                <c:ptCount val="1"/>
                <c:pt idx="0">
                  <c:v>MS 4</c:v>
                </c:pt>
              </c:strCache>
            </c:strRef>
          </c:tx>
          <c:invertIfNegative val="0"/>
          <c:cat>
            <c:strRef>
              <c:f>Sheet3!$A$2:$C$2</c:f>
              <c:strCache>
                <c:ptCount val="3"/>
                <c:pt idx="0">
                  <c:v>Completion Date</c:v>
                </c:pt>
                <c:pt idx="1">
                  <c:v>Jan-00</c:v>
                </c:pt>
                <c:pt idx="2">
                  <c:v>Jan-00</c:v>
                </c:pt>
              </c:strCache>
            </c:strRef>
          </c:cat>
          <c:val>
            <c:numRef>
              <c:f>Sheet3!$E$2</c:f>
              <c:numCache>
                <c:formatCode>[$-409]mmm\-yy;@</c:formatCode>
                <c:ptCount val="1"/>
                <c:pt idx="0">
                  <c:v>0</c:v>
                </c:pt>
              </c:numCache>
            </c:numRef>
          </c:val>
          <c:extLst>
            <c:ext xmlns:c16="http://schemas.microsoft.com/office/drawing/2014/chart" uri="{C3380CC4-5D6E-409C-BE32-E72D297353CC}">
              <c16:uniqueId val="{00000001-9E09-4B35-AF0E-185AF3DFE62B}"/>
            </c:ext>
          </c:extLst>
        </c:ser>
        <c:ser>
          <c:idx val="2"/>
          <c:order val="2"/>
          <c:tx>
            <c:strRef>
              <c:f>Sheet3!$F$1</c:f>
              <c:strCache>
                <c:ptCount val="1"/>
                <c:pt idx="0">
                  <c:v>MS 5</c:v>
                </c:pt>
              </c:strCache>
            </c:strRef>
          </c:tx>
          <c:invertIfNegative val="0"/>
          <c:cat>
            <c:strRef>
              <c:f>Sheet3!$A$2:$C$2</c:f>
              <c:strCache>
                <c:ptCount val="3"/>
                <c:pt idx="0">
                  <c:v>Completion Date</c:v>
                </c:pt>
                <c:pt idx="1">
                  <c:v>Jan-00</c:v>
                </c:pt>
                <c:pt idx="2">
                  <c:v>Jan-00</c:v>
                </c:pt>
              </c:strCache>
            </c:strRef>
          </c:cat>
          <c:val>
            <c:numRef>
              <c:f>Sheet3!$F$2</c:f>
              <c:numCache>
                <c:formatCode>[$-409]mmm\-yy;@</c:formatCode>
                <c:ptCount val="1"/>
                <c:pt idx="0">
                  <c:v>0</c:v>
                </c:pt>
              </c:numCache>
            </c:numRef>
          </c:val>
          <c:extLst>
            <c:ext xmlns:c16="http://schemas.microsoft.com/office/drawing/2014/chart" uri="{C3380CC4-5D6E-409C-BE32-E72D297353CC}">
              <c16:uniqueId val="{00000002-9E09-4B35-AF0E-185AF3DFE62B}"/>
            </c:ext>
          </c:extLst>
        </c:ser>
        <c:ser>
          <c:idx val="3"/>
          <c:order val="3"/>
          <c:tx>
            <c:strRef>
              <c:f>Sheet3!$G$1</c:f>
              <c:strCache>
                <c:ptCount val="1"/>
                <c:pt idx="0">
                  <c:v>MS 6</c:v>
                </c:pt>
              </c:strCache>
            </c:strRef>
          </c:tx>
          <c:invertIfNegative val="0"/>
          <c:cat>
            <c:strRef>
              <c:f>Sheet3!$A$2:$C$2</c:f>
              <c:strCache>
                <c:ptCount val="3"/>
                <c:pt idx="0">
                  <c:v>Completion Date</c:v>
                </c:pt>
                <c:pt idx="1">
                  <c:v>Jan-00</c:v>
                </c:pt>
                <c:pt idx="2">
                  <c:v>Jan-00</c:v>
                </c:pt>
              </c:strCache>
            </c:strRef>
          </c:cat>
          <c:val>
            <c:numRef>
              <c:f>Sheet3!$G$2</c:f>
              <c:numCache>
                <c:formatCode>[$-409]mmm\-yy;@</c:formatCode>
                <c:ptCount val="1"/>
                <c:pt idx="0">
                  <c:v>0</c:v>
                </c:pt>
              </c:numCache>
            </c:numRef>
          </c:val>
          <c:extLst>
            <c:ext xmlns:c16="http://schemas.microsoft.com/office/drawing/2014/chart" uri="{C3380CC4-5D6E-409C-BE32-E72D297353CC}">
              <c16:uniqueId val="{00000003-9E09-4B35-AF0E-185AF3DFE62B}"/>
            </c:ext>
          </c:extLst>
        </c:ser>
        <c:dLbls>
          <c:showLegendKey val="0"/>
          <c:showVal val="0"/>
          <c:showCatName val="0"/>
          <c:showSerName val="0"/>
          <c:showPercent val="0"/>
          <c:showBubbleSize val="0"/>
        </c:dLbls>
        <c:gapWidth val="150"/>
        <c:shape val="box"/>
        <c:axId val="207865392"/>
        <c:axId val="207865952"/>
        <c:axId val="0"/>
      </c:bar3DChart>
      <c:catAx>
        <c:axId val="207865392"/>
        <c:scaling>
          <c:orientation val="minMax"/>
        </c:scaling>
        <c:delete val="1"/>
        <c:axPos val="b"/>
        <c:numFmt formatCode="General" sourceLinked="0"/>
        <c:majorTickMark val="out"/>
        <c:minorTickMark val="none"/>
        <c:tickLblPos val="nextTo"/>
        <c:crossAx val="207865952"/>
        <c:crosses val="autoZero"/>
        <c:auto val="1"/>
        <c:lblAlgn val="ctr"/>
        <c:lblOffset val="100"/>
        <c:noMultiLvlLbl val="0"/>
      </c:catAx>
      <c:valAx>
        <c:axId val="207865952"/>
        <c:scaling>
          <c:orientation val="minMax"/>
          <c:max val="43000"/>
          <c:min val="40724"/>
        </c:scaling>
        <c:delete val="0"/>
        <c:axPos val="l"/>
        <c:majorGridlines/>
        <c:numFmt formatCode="[$-409]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7865392"/>
        <c:crosses val="autoZero"/>
        <c:crossBetween val="between"/>
        <c:majorUnit val="300"/>
      </c:valAx>
      <c:spPr>
        <a:noFill/>
        <a:ln w="25400">
          <a:noFill/>
        </a:ln>
      </c:spPr>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33" l="0.70000000000000029" r="0.70000000000000029" t="0.75000000000000033" header="0.30000000000000016" footer="0.30000000000000016"/>
    <c:pageSetup/>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609600</xdr:colOff>
      <xdr:row>0</xdr:row>
      <xdr:rowOff>91627</xdr:rowOff>
    </xdr:from>
    <xdr:to>
      <xdr:col>6</xdr:col>
      <xdr:colOff>254000</xdr:colOff>
      <xdr:row>3</xdr:row>
      <xdr:rowOff>97195</xdr:rowOff>
    </xdr:to>
    <xdr:pic>
      <xdr:nvPicPr>
        <xdr:cNvPr id="3" name="Picture 5">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798782" y="91627"/>
          <a:ext cx="2322945" cy="6290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584200</xdr:colOff>
      <xdr:row>0</xdr:row>
      <xdr:rowOff>129726</xdr:rowOff>
    </xdr:from>
    <xdr:to>
      <xdr:col>7</xdr:col>
      <xdr:colOff>80240</xdr:colOff>
      <xdr:row>5</xdr:row>
      <xdr:rowOff>70010</xdr:rowOff>
    </xdr:to>
    <xdr:pic>
      <xdr:nvPicPr>
        <xdr:cNvPr id="2" name="Picture 5">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257300" y="129726"/>
          <a:ext cx="3534640" cy="918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2410473</xdr:colOff>
      <xdr:row>0</xdr:row>
      <xdr:rowOff>130426</xdr:rowOff>
    </xdr:from>
    <xdr:to>
      <xdr:col>6</xdr:col>
      <xdr:colOff>1129963</xdr:colOff>
      <xdr:row>4</xdr:row>
      <xdr:rowOff>234508</xdr:rowOff>
    </xdr:to>
    <xdr:pic>
      <xdr:nvPicPr>
        <xdr:cNvPr id="2802" name="Picture 4">
          <a:extLst>
            <a:ext uri="{FF2B5EF4-FFF2-40B4-BE49-F238E27FC236}">
              <a16:creationId xmlns:a16="http://schemas.microsoft.com/office/drawing/2014/main" id="{00000000-0008-0000-0200-0000F2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286616" y="130426"/>
          <a:ext cx="3191704" cy="885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404941</xdr:colOff>
      <xdr:row>45</xdr:row>
      <xdr:rowOff>9423</xdr:rowOff>
    </xdr:from>
    <xdr:to>
      <xdr:col>6</xdr:col>
      <xdr:colOff>1539970</xdr:colOff>
      <xdr:row>48</xdr:row>
      <xdr:rowOff>214527</xdr:rowOff>
    </xdr:to>
    <xdr:pic>
      <xdr:nvPicPr>
        <xdr:cNvPr id="2803" name="Picture 5">
          <a:extLst>
            <a:ext uri="{FF2B5EF4-FFF2-40B4-BE49-F238E27FC236}">
              <a16:creationId xmlns:a16="http://schemas.microsoft.com/office/drawing/2014/main" id="{00000000-0008-0000-0200-0000F30A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955341" y="10042423"/>
          <a:ext cx="3189889" cy="888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38100</xdr:colOff>
          <xdr:row>23</xdr:row>
          <xdr:rowOff>50800</xdr:rowOff>
        </xdr:from>
        <xdr:to>
          <xdr:col>1</xdr:col>
          <xdr:colOff>419100</xdr:colOff>
          <xdr:row>24</xdr:row>
          <xdr:rowOff>25400</xdr:rowOff>
        </xdr:to>
        <xdr:sp macro="" textlink="">
          <xdr:nvSpPr>
            <xdr:cNvPr id="2224" name="Check Box 176" hidden="1">
              <a:extLst>
                <a:ext uri="{63B3BB69-23CF-44E3-9099-C40C66FF867C}">
                  <a14:compatExt spid="_x0000_s2224"/>
                </a:ext>
                <a:ext uri="{FF2B5EF4-FFF2-40B4-BE49-F238E27FC236}">
                  <a16:creationId xmlns:a16="http://schemas.microsoft.com/office/drawing/2014/main" id="{00000000-0008-0000-0200-0000B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23</xdr:row>
          <xdr:rowOff>50800</xdr:rowOff>
        </xdr:from>
        <xdr:to>
          <xdr:col>1</xdr:col>
          <xdr:colOff>901700</xdr:colOff>
          <xdr:row>24</xdr:row>
          <xdr:rowOff>25400</xdr:rowOff>
        </xdr:to>
        <xdr:sp macro="" textlink="">
          <xdr:nvSpPr>
            <xdr:cNvPr id="2225" name="Check Box 177" hidden="1">
              <a:extLst>
                <a:ext uri="{63B3BB69-23CF-44E3-9099-C40C66FF867C}">
                  <a14:compatExt spid="_x0000_s2225"/>
                </a:ext>
                <a:ext uri="{FF2B5EF4-FFF2-40B4-BE49-F238E27FC236}">
                  <a16:creationId xmlns:a16="http://schemas.microsoft.com/office/drawing/2014/main" id="{00000000-0008-0000-0200-0000B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63500</xdr:colOff>
          <xdr:row>25</xdr:row>
          <xdr:rowOff>241300</xdr:rowOff>
        </xdr:from>
        <xdr:to>
          <xdr:col>1</xdr:col>
          <xdr:colOff>571500</xdr:colOff>
          <xdr:row>27</xdr:row>
          <xdr:rowOff>25400</xdr:rowOff>
        </xdr:to>
        <xdr:sp macro="" textlink="">
          <xdr:nvSpPr>
            <xdr:cNvPr id="2226" name="Check Box 178" hidden="1">
              <a:extLst>
                <a:ext uri="{63B3BB69-23CF-44E3-9099-C40C66FF867C}">
                  <a14:compatExt spid="_x0000_s2226"/>
                </a:ext>
                <a:ext uri="{FF2B5EF4-FFF2-40B4-BE49-F238E27FC236}">
                  <a16:creationId xmlns:a16="http://schemas.microsoft.com/office/drawing/2014/main" id="{00000000-0008-0000-0200-0000B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16</xdr:row>
          <xdr:rowOff>63500</xdr:rowOff>
        </xdr:from>
        <xdr:to>
          <xdr:col>4</xdr:col>
          <xdr:colOff>228600</xdr:colOff>
          <xdr:row>17</xdr:row>
          <xdr:rowOff>0</xdr:rowOff>
        </xdr:to>
        <xdr:sp macro="" textlink="">
          <xdr:nvSpPr>
            <xdr:cNvPr id="2228" name="Check Box 180" hidden="1">
              <a:extLst>
                <a:ext uri="{63B3BB69-23CF-44E3-9099-C40C66FF867C}">
                  <a14:compatExt spid="_x0000_s2228"/>
                </a:ext>
                <a:ext uri="{FF2B5EF4-FFF2-40B4-BE49-F238E27FC236}">
                  <a16:creationId xmlns:a16="http://schemas.microsoft.com/office/drawing/2014/main" id="{00000000-0008-0000-0200-0000B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17</xdr:row>
          <xdr:rowOff>63500</xdr:rowOff>
        </xdr:from>
        <xdr:to>
          <xdr:col>4</xdr:col>
          <xdr:colOff>228600</xdr:colOff>
          <xdr:row>18</xdr:row>
          <xdr:rowOff>0</xdr:rowOff>
        </xdr:to>
        <xdr:sp macro="" textlink="">
          <xdr:nvSpPr>
            <xdr:cNvPr id="2230" name="Check Box 182" hidden="1">
              <a:extLst>
                <a:ext uri="{63B3BB69-23CF-44E3-9099-C40C66FF867C}">
                  <a14:compatExt spid="_x0000_s2230"/>
                </a:ext>
                <a:ext uri="{FF2B5EF4-FFF2-40B4-BE49-F238E27FC236}">
                  <a16:creationId xmlns:a16="http://schemas.microsoft.com/office/drawing/2014/main" id="{00000000-0008-0000-0200-0000B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18</xdr:row>
          <xdr:rowOff>63500</xdr:rowOff>
        </xdr:from>
        <xdr:to>
          <xdr:col>4</xdr:col>
          <xdr:colOff>228600</xdr:colOff>
          <xdr:row>19</xdr:row>
          <xdr:rowOff>0</xdr:rowOff>
        </xdr:to>
        <xdr:sp macro="" textlink="">
          <xdr:nvSpPr>
            <xdr:cNvPr id="2231" name="Check Box 183" hidden="1">
              <a:extLst>
                <a:ext uri="{63B3BB69-23CF-44E3-9099-C40C66FF867C}">
                  <a14:compatExt spid="_x0000_s2231"/>
                </a:ext>
                <a:ext uri="{FF2B5EF4-FFF2-40B4-BE49-F238E27FC236}">
                  <a16:creationId xmlns:a16="http://schemas.microsoft.com/office/drawing/2014/main" id="{00000000-0008-0000-0200-0000B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19</xdr:row>
          <xdr:rowOff>63500</xdr:rowOff>
        </xdr:from>
        <xdr:to>
          <xdr:col>4</xdr:col>
          <xdr:colOff>228600</xdr:colOff>
          <xdr:row>20</xdr:row>
          <xdr:rowOff>0</xdr:rowOff>
        </xdr:to>
        <xdr:sp macro="" textlink="">
          <xdr:nvSpPr>
            <xdr:cNvPr id="2232" name="Check Box 184" hidden="1">
              <a:extLst>
                <a:ext uri="{63B3BB69-23CF-44E3-9099-C40C66FF867C}">
                  <a14:compatExt spid="_x0000_s2232"/>
                </a:ext>
                <a:ext uri="{FF2B5EF4-FFF2-40B4-BE49-F238E27FC236}">
                  <a16:creationId xmlns:a16="http://schemas.microsoft.com/office/drawing/2014/main" id="{00000000-0008-0000-0200-0000B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20</xdr:row>
          <xdr:rowOff>63500</xdr:rowOff>
        </xdr:from>
        <xdr:to>
          <xdr:col>4</xdr:col>
          <xdr:colOff>228600</xdr:colOff>
          <xdr:row>21</xdr:row>
          <xdr:rowOff>0</xdr:rowOff>
        </xdr:to>
        <xdr:sp macro="" textlink="">
          <xdr:nvSpPr>
            <xdr:cNvPr id="2233" name="Check Box 185" hidden="1">
              <a:extLst>
                <a:ext uri="{63B3BB69-23CF-44E3-9099-C40C66FF867C}">
                  <a14:compatExt spid="_x0000_s2233"/>
                </a:ext>
                <a:ext uri="{FF2B5EF4-FFF2-40B4-BE49-F238E27FC236}">
                  <a16:creationId xmlns:a16="http://schemas.microsoft.com/office/drawing/2014/main" id="{00000000-0008-0000-0200-0000B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21</xdr:row>
          <xdr:rowOff>63500</xdr:rowOff>
        </xdr:from>
        <xdr:to>
          <xdr:col>4</xdr:col>
          <xdr:colOff>228600</xdr:colOff>
          <xdr:row>22</xdr:row>
          <xdr:rowOff>0</xdr:rowOff>
        </xdr:to>
        <xdr:sp macro="" textlink="">
          <xdr:nvSpPr>
            <xdr:cNvPr id="2234" name="Check Box 186" hidden="1">
              <a:extLst>
                <a:ext uri="{63B3BB69-23CF-44E3-9099-C40C66FF867C}">
                  <a14:compatExt spid="_x0000_s2234"/>
                </a:ext>
                <a:ext uri="{FF2B5EF4-FFF2-40B4-BE49-F238E27FC236}">
                  <a16:creationId xmlns:a16="http://schemas.microsoft.com/office/drawing/2014/main" id="{00000000-0008-0000-0200-0000B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22</xdr:row>
          <xdr:rowOff>63500</xdr:rowOff>
        </xdr:from>
        <xdr:to>
          <xdr:col>4</xdr:col>
          <xdr:colOff>228600</xdr:colOff>
          <xdr:row>23</xdr:row>
          <xdr:rowOff>0</xdr:rowOff>
        </xdr:to>
        <xdr:sp macro="" textlink="">
          <xdr:nvSpPr>
            <xdr:cNvPr id="2235" name="Check Box 187" hidden="1">
              <a:extLst>
                <a:ext uri="{63B3BB69-23CF-44E3-9099-C40C66FF867C}">
                  <a14:compatExt spid="_x0000_s2235"/>
                </a:ext>
                <a:ext uri="{FF2B5EF4-FFF2-40B4-BE49-F238E27FC236}">
                  <a16:creationId xmlns:a16="http://schemas.microsoft.com/office/drawing/2014/main" id="{00000000-0008-0000-0200-0000B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23</xdr:row>
          <xdr:rowOff>63500</xdr:rowOff>
        </xdr:from>
        <xdr:to>
          <xdr:col>4</xdr:col>
          <xdr:colOff>228600</xdr:colOff>
          <xdr:row>24</xdr:row>
          <xdr:rowOff>0</xdr:rowOff>
        </xdr:to>
        <xdr:sp macro="" textlink="">
          <xdr:nvSpPr>
            <xdr:cNvPr id="2236" name="Check Box 188" hidden="1">
              <a:extLst>
                <a:ext uri="{63B3BB69-23CF-44E3-9099-C40C66FF867C}">
                  <a14:compatExt spid="_x0000_s2236"/>
                </a:ext>
                <a:ext uri="{FF2B5EF4-FFF2-40B4-BE49-F238E27FC236}">
                  <a16:creationId xmlns:a16="http://schemas.microsoft.com/office/drawing/2014/main" id="{00000000-0008-0000-0200-0000B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24</xdr:row>
          <xdr:rowOff>63500</xdr:rowOff>
        </xdr:from>
        <xdr:to>
          <xdr:col>4</xdr:col>
          <xdr:colOff>228600</xdr:colOff>
          <xdr:row>25</xdr:row>
          <xdr:rowOff>0</xdr:rowOff>
        </xdr:to>
        <xdr:sp macro="" textlink="">
          <xdr:nvSpPr>
            <xdr:cNvPr id="2237" name="Check Box 189" hidden="1">
              <a:extLst>
                <a:ext uri="{63B3BB69-23CF-44E3-9099-C40C66FF867C}">
                  <a14:compatExt spid="_x0000_s2237"/>
                </a:ext>
                <a:ext uri="{FF2B5EF4-FFF2-40B4-BE49-F238E27FC236}">
                  <a16:creationId xmlns:a16="http://schemas.microsoft.com/office/drawing/2014/main" id="{00000000-0008-0000-0200-0000B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28</xdr:row>
          <xdr:rowOff>63500</xdr:rowOff>
        </xdr:from>
        <xdr:to>
          <xdr:col>4</xdr:col>
          <xdr:colOff>228600</xdr:colOff>
          <xdr:row>29</xdr:row>
          <xdr:rowOff>0</xdr:rowOff>
        </xdr:to>
        <xdr:sp macro="" textlink="">
          <xdr:nvSpPr>
            <xdr:cNvPr id="2239" name="Check Box 191" hidden="1">
              <a:extLst>
                <a:ext uri="{63B3BB69-23CF-44E3-9099-C40C66FF867C}">
                  <a14:compatExt spid="_x0000_s2239"/>
                </a:ext>
                <a:ext uri="{FF2B5EF4-FFF2-40B4-BE49-F238E27FC236}">
                  <a16:creationId xmlns:a16="http://schemas.microsoft.com/office/drawing/2014/main" id="{00000000-0008-0000-0200-0000B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29</xdr:row>
          <xdr:rowOff>63500</xdr:rowOff>
        </xdr:from>
        <xdr:to>
          <xdr:col>4</xdr:col>
          <xdr:colOff>228600</xdr:colOff>
          <xdr:row>30</xdr:row>
          <xdr:rowOff>0</xdr:rowOff>
        </xdr:to>
        <xdr:sp macro="" textlink="">
          <xdr:nvSpPr>
            <xdr:cNvPr id="2240" name="Check Box 192" hidden="1">
              <a:extLst>
                <a:ext uri="{63B3BB69-23CF-44E3-9099-C40C66FF867C}">
                  <a14:compatExt spid="_x0000_s2240"/>
                </a:ext>
                <a:ext uri="{FF2B5EF4-FFF2-40B4-BE49-F238E27FC236}">
                  <a16:creationId xmlns:a16="http://schemas.microsoft.com/office/drawing/2014/main" id="{00000000-0008-0000-0200-0000C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30</xdr:row>
          <xdr:rowOff>63500</xdr:rowOff>
        </xdr:from>
        <xdr:to>
          <xdr:col>4</xdr:col>
          <xdr:colOff>228600</xdr:colOff>
          <xdr:row>31</xdr:row>
          <xdr:rowOff>0</xdr:rowOff>
        </xdr:to>
        <xdr:sp macro="" textlink="">
          <xdr:nvSpPr>
            <xdr:cNvPr id="2241" name="Check Box 193" hidden="1">
              <a:extLst>
                <a:ext uri="{63B3BB69-23CF-44E3-9099-C40C66FF867C}">
                  <a14:compatExt spid="_x0000_s2241"/>
                </a:ext>
                <a:ext uri="{FF2B5EF4-FFF2-40B4-BE49-F238E27FC236}">
                  <a16:creationId xmlns:a16="http://schemas.microsoft.com/office/drawing/2014/main" id="{00000000-0008-0000-0200-0000C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31</xdr:row>
          <xdr:rowOff>63500</xdr:rowOff>
        </xdr:from>
        <xdr:to>
          <xdr:col>4</xdr:col>
          <xdr:colOff>228600</xdr:colOff>
          <xdr:row>32</xdr:row>
          <xdr:rowOff>0</xdr:rowOff>
        </xdr:to>
        <xdr:sp macro="" textlink="">
          <xdr:nvSpPr>
            <xdr:cNvPr id="2242" name="Check Box 194" hidden="1">
              <a:extLst>
                <a:ext uri="{63B3BB69-23CF-44E3-9099-C40C66FF867C}">
                  <a14:compatExt spid="_x0000_s2242"/>
                </a:ext>
                <a:ext uri="{FF2B5EF4-FFF2-40B4-BE49-F238E27FC236}">
                  <a16:creationId xmlns:a16="http://schemas.microsoft.com/office/drawing/2014/main" id="{00000000-0008-0000-0200-0000C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16</xdr:row>
          <xdr:rowOff>63500</xdr:rowOff>
        </xdr:from>
        <xdr:to>
          <xdr:col>5</xdr:col>
          <xdr:colOff>228600</xdr:colOff>
          <xdr:row>17</xdr:row>
          <xdr:rowOff>0</xdr:rowOff>
        </xdr:to>
        <xdr:sp macro="" textlink="">
          <xdr:nvSpPr>
            <xdr:cNvPr id="2243" name="Check Box 195" hidden="1">
              <a:extLst>
                <a:ext uri="{63B3BB69-23CF-44E3-9099-C40C66FF867C}">
                  <a14:compatExt spid="_x0000_s2243"/>
                </a:ext>
                <a:ext uri="{FF2B5EF4-FFF2-40B4-BE49-F238E27FC236}">
                  <a16:creationId xmlns:a16="http://schemas.microsoft.com/office/drawing/2014/main" id="{00000000-0008-0000-0200-0000C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17</xdr:row>
          <xdr:rowOff>63500</xdr:rowOff>
        </xdr:from>
        <xdr:to>
          <xdr:col>5</xdr:col>
          <xdr:colOff>228600</xdr:colOff>
          <xdr:row>18</xdr:row>
          <xdr:rowOff>0</xdr:rowOff>
        </xdr:to>
        <xdr:sp macro="" textlink="">
          <xdr:nvSpPr>
            <xdr:cNvPr id="2244" name="Check Box 196" hidden="1">
              <a:extLst>
                <a:ext uri="{63B3BB69-23CF-44E3-9099-C40C66FF867C}">
                  <a14:compatExt spid="_x0000_s2244"/>
                </a:ext>
                <a:ext uri="{FF2B5EF4-FFF2-40B4-BE49-F238E27FC236}">
                  <a16:creationId xmlns:a16="http://schemas.microsoft.com/office/drawing/2014/main" id="{00000000-0008-0000-0200-0000C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18</xdr:row>
          <xdr:rowOff>63500</xdr:rowOff>
        </xdr:from>
        <xdr:to>
          <xdr:col>5</xdr:col>
          <xdr:colOff>228600</xdr:colOff>
          <xdr:row>19</xdr:row>
          <xdr:rowOff>0</xdr:rowOff>
        </xdr:to>
        <xdr:sp macro="" textlink="">
          <xdr:nvSpPr>
            <xdr:cNvPr id="2245" name="Check Box 197" hidden="1">
              <a:extLst>
                <a:ext uri="{63B3BB69-23CF-44E3-9099-C40C66FF867C}">
                  <a14:compatExt spid="_x0000_s2245"/>
                </a:ext>
                <a:ext uri="{FF2B5EF4-FFF2-40B4-BE49-F238E27FC236}">
                  <a16:creationId xmlns:a16="http://schemas.microsoft.com/office/drawing/2014/main" id="{00000000-0008-0000-0200-0000C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19</xdr:row>
          <xdr:rowOff>63500</xdr:rowOff>
        </xdr:from>
        <xdr:to>
          <xdr:col>5</xdr:col>
          <xdr:colOff>228600</xdr:colOff>
          <xdr:row>20</xdr:row>
          <xdr:rowOff>0</xdr:rowOff>
        </xdr:to>
        <xdr:sp macro="" textlink="">
          <xdr:nvSpPr>
            <xdr:cNvPr id="2246" name="Check Box 198" hidden="1">
              <a:extLst>
                <a:ext uri="{63B3BB69-23CF-44E3-9099-C40C66FF867C}">
                  <a14:compatExt spid="_x0000_s2246"/>
                </a:ext>
                <a:ext uri="{FF2B5EF4-FFF2-40B4-BE49-F238E27FC236}">
                  <a16:creationId xmlns:a16="http://schemas.microsoft.com/office/drawing/2014/main" id="{00000000-0008-0000-0200-0000C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27</xdr:row>
          <xdr:rowOff>63500</xdr:rowOff>
        </xdr:from>
        <xdr:to>
          <xdr:col>5</xdr:col>
          <xdr:colOff>228600</xdr:colOff>
          <xdr:row>28</xdr:row>
          <xdr:rowOff>0</xdr:rowOff>
        </xdr:to>
        <xdr:sp macro="" textlink="">
          <xdr:nvSpPr>
            <xdr:cNvPr id="2248" name="Check Box 200" hidden="1">
              <a:extLst>
                <a:ext uri="{63B3BB69-23CF-44E3-9099-C40C66FF867C}">
                  <a14:compatExt spid="_x0000_s2248"/>
                </a:ext>
                <a:ext uri="{FF2B5EF4-FFF2-40B4-BE49-F238E27FC236}">
                  <a16:creationId xmlns:a16="http://schemas.microsoft.com/office/drawing/2014/main" id="{00000000-0008-0000-0200-0000C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28</xdr:row>
          <xdr:rowOff>63500</xdr:rowOff>
        </xdr:from>
        <xdr:to>
          <xdr:col>5</xdr:col>
          <xdr:colOff>215900</xdr:colOff>
          <xdr:row>29</xdr:row>
          <xdr:rowOff>0</xdr:rowOff>
        </xdr:to>
        <xdr:sp macro="" textlink="">
          <xdr:nvSpPr>
            <xdr:cNvPr id="2250" name="Check Box 202" hidden="1">
              <a:extLst>
                <a:ext uri="{63B3BB69-23CF-44E3-9099-C40C66FF867C}">
                  <a14:compatExt spid="_x0000_s2250"/>
                </a:ext>
                <a:ext uri="{FF2B5EF4-FFF2-40B4-BE49-F238E27FC236}">
                  <a16:creationId xmlns:a16="http://schemas.microsoft.com/office/drawing/2014/main" id="{00000000-0008-0000-0200-0000C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29</xdr:row>
          <xdr:rowOff>63500</xdr:rowOff>
        </xdr:from>
        <xdr:to>
          <xdr:col>5</xdr:col>
          <xdr:colOff>215900</xdr:colOff>
          <xdr:row>30</xdr:row>
          <xdr:rowOff>0</xdr:rowOff>
        </xdr:to>
        <xdr:sp macro="" textlink="">
          <xdr:nvSpPr>
            <xdr:cNvPr id="2251" name="Check Box 203" hidden="1">
              <a:extLst>
                <a:ext uri="{63B3BB69-23CF-44E3-9099-C40C66FF867C}">
                  <a14:compatExt spid="_x0000_s2251"/>
                </a:ext>
                <a:ext uri="{FF2B5EF4-FFF2-40B4-BE49-F238E27FC236}">
                  <a16:creationId xmlns:a16="http://schemas.microsoft.com/office/drawing/2014/main" id="{00000000-0008-0000-0200-0000C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30</xdr:row>
          <xdr:rowOff>63500</xdr:rowOff>
        </xdr:from>
        <xdr:to>
          <xdr:col>5</xdr:col>
          <xdr:colOff>215900</xdr:colOff>
          <xdr:row>31</xdr:row>
          <xdr:rowOff>0</xdr:rowOff>
        </xdr:to>
        <xdr:sp macro="" textlink="">
          <xdr:nvSpPr>
            <xdr:cNvPr id="2252" name="Check Box 204" hidden="1">
              <a:extLst>
                <a:ext uri="{63B3BB69-23CF-44E3-9099-C40C66FF867C}">
                  <a14:compatExt spid="_x0000_s2252"/>
                </a:ext>
                <a:ext uri="{FF2B5EF4-FFF2-40B4-BE49-F238E27FC236}">
                  <a16:creationId xmlns:a16="http://schemas.microsoft.com/office/drawing/2014/main" id="{00000000-0008-0000-0200-0000C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16</xdr:row>
          <xdr:rowOff>63500</xdr:rowOff>
        </xdr:from>
        <xdr:to>
          <xdr:col>6</xdr:col>
          <xdr:colOff>228600</xdr:colOff>
          <xdr:row>17</xdr:row>
          <xdr:rowOff>0</xdr:rowOff>
        </xdr:to>
        <xdr:sp macro="" textlink="">
          <xdr:nvSpPr>
            <xdr:cNvPr id="2253" name="Check Box 205" hidden="1">
              <a:extLst>
                <a:ext uri="{63B3BB69-23CF-44E3-9099-C40C66FF867C}">
                  <a14:compatExt spid="_x0000_s2253"/>
                </a:ext>
                <a:ext uri="{FF2B5EF4-FFF2-40B4-BE49-F238E27FC236}">
                  <a16:creationId xmlns:a16="http://schemas.microsoft.com/office/drawing/2014/main" id="{00000000-0008-0000-0200-0000C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17</xdr:row>
          <xdr:rowOff>63500</xdr:rowOff>
        </xdr:from>
        <xdr:to>
          <xdr:col>6</xdr:col>
          <xdr:colOff>228600</xdr:colOff>
          <xdr:row>18</xdr:row>
          <xdr:rowOff>0</xdr:rowOff>
        </xdr:to>
        <xdr:sp macro="" textlink="">
          <xdr:nvSpPr>
            <xdr:cNvPr id="2254" name="Check Box 206" hidden="1">
              <a:extLst>
                <a:ext uri="{63B3BB69-23CF-44E3-9099-C40C66FF867C}">
                  <a14:compatExt spid="_x0000_s2254"/>
                </a:ext>
                <a:ext uri="{FF2B5EF4-FFF2-40B4-BE49-F238E27FC236}">
                  <a16:creationId xmlns:a16="http://schemas.microsoft.com/office/drawing/2014/main" id="{00000000-0008-0000-0200-0000C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18</xdr:row>
          <xdr:rowOff>63500</xdr:rowOff>
        </xdr:from>
        <xdr:to>
          <xdr:col>6</xdr:col>
          <xdr:colOff>228600</xdr:colOff>
          <xdr:row>19</xdr:row>
          <xdr:rowOff>0</xdr:rowOff>
        </xdr:to>
        <xdr:sp macro="" textlink="">
          <xdr:nvSpPr>
            <xdr:cNvPr id="2255" name="Check Box 207" hidden="1">
              <a:extLst>
                <a:ext uri="{63B3BB69-23CF-44E3-9099-C40C66FF867C}">
                  <a14:compatExt spid="_x0000_s2255"/>
                </a:ext>
                <a:ext uri="{FF2B5EF4-FFF2-40B4-BE49-F238E27FC236}">
                  <a16:creationId xmlns:a16="http://schemas.microsoft.com/office/drawing/2014/main" id="{00000000-0008-0000-0200-0000C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19</xdr:row>
          <xdr:rowOff>63500</xdr:rowOff>
        </xdr:from>
        <xdr:to>
          <xdr:col>6</xdr:col>
          <xdr:colOff>228600</xdr:colOff>
          <xdr:row>20</xdr:row>
          <xdr:rowOff>0</xdr:rowOff>
        </xdr:to>
        <xdr:sp macro="" textlink="">
          <xdr:nvSpPr>
            <xdr:cNvPr id="2256" name="Check Box 208" hidden="1">
              <a:extLst>
                <a:ext uri="{63B3BB69-23CF-44E3-9099-C40C66FF867C}">
                  <a14:compatExt spid="_x0000_s2256"/>
                </a:ext>
                <a:ext uri="{FF2B5EF4-FFF2-40B4-BE49-F238E27FC236}">
                  <a16:creationId xmlns:a16="http://schemas.microsoft.com/office/drawing/2014/main" id="{00000000-0008-0000-0200-0000D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27</xdr:row>
          <xdr:rowOff>63500</xdr:rowOff>
        </xdr:from>
        <xdr:to>
          <xdr:col>6</xdr:col>
          <xdr:colOff>228600</xdr:colOff>
          <xdr:row>28</xdr:row>
          <xdr:rowOff>0</xdr:rowOff>
        </xdr:to>
        <xdr:sp macro="" textlink="">
          <xdr:nvSpPr>
            <xdr:cNvPr id="2258" name="Check Box 210" hidden="1">
              <a:extLst>
                <a:ext uri="{63B3BB69-23CF-44E3-9099-C40C66FF867C}">
                  <a14:compatExt spid="_x0000_s2258"/>
                </a:ext>
                <a:ext uri="{FF2B5EF4-FFF2-40B4-BE49-F238E27FC236}">
                  <a16:creationId xmlns:a16="http://schemas.microsoft.com/office/drawing/2014/main" id="{00000000-0008-0000-0200-0000D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28</xdr:row>
          <xdr:rowOff>63500</xdr:rowOff>
        </xdr:from>
        <xdr:to>
          <xdr:col>6</xdr:col>
          <xdr:colOff>228600</xdr:colOff>
          <xdr:row>29</xdr:row>
          <xdr:rowOff>0</xdr:rowOff>
        </xdr:to>
        <xdr:sp macro="" textlink="">
          <xdr:nvSpPr>
            <xdr:cNvPr id="2259" name="Check Box 211" hidden="1">
              <a:extLst>
                <a:ext uri="{63B3BB69-23CF-44E3-9099-C40C66FF867C}">
                  <a14:compatExt spid="_x0000_s2259"/>
                </a:ext>
                <a:ext uri="{FF2B5EF4-FFF2-40B4-BE49-F238E27FC236}">
                  <a16:creationId xmlns:a16="http://schemas.microsoft.com/office/drawing/2014/main" id="{00000000-0008-0000-0200-0000D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29</xdr:row>
          <xdr:rowOff>63500</xdr:rowOff>
        </xdr:from>
        <xdr:to>
          <xdr:col>6</xdr:col>
          <xdr:colOff>228600</xdr:colOff>
          <xdr:row>30</xdr:row>
          <xdr:rowOff>0</xdr:rowOff>
        </xdr:to>
        <xdr:sp macro="" textlink="">
          <xdr:nvSpPr>
            <xdr:cNvPr id="2260" name="Check Box 212" hidden="1">
              <a:extLst>
                <a:ext uri="{63B3BB69-23CF-44E3-9099-C40C66FF867C}">
                  <a14:compatExt spid="_x0000_s2260"/>
                </a:ext>
                <a:ext uri="{FF2B5EF4-FFF2-40B4-BE49-F238E27FC236}">
                  <a16:creationId xmlns:a16="http://schemas.microsoft.com/office/drawing/2014/main" id="{00000000-0008-0000-0200-0000D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30</xdr:row>
          <xdr:rowOff>63500</xdr:rowOff>
        </xdr:from>
        <xdr:to>
          <xdr:col>6</xdr:col>
          <xdr:colOff>228600</xdr:colOff>
          <xdr:row>31</xdr:row>
          <xdr:rowOff>0</xdr:rowOff>
        </xdr:to>
        <xdr:sp macro="" textlink="">
          <xdr:nvSpPr>
            <xdr:cNvPr id="2261" name="Check Box 213" hidden="1">
              <a:extLst>
                <a:ext uri="{63B3BB69-23CF-44E3-9099-C40C66FF867C}">
                  <a14:compatExt spid="_x0000_s2261"/>
                </a:ext>
                <a:ext uri="{FF2B5EF4-FFF2-40B4-BE49-F238E27FC236}">
                  <a16:creationId xmlns:a16="http://schemas.microsoft.com/office/drawing/2014/main" id="{00000000-0008-0000-0200-0000D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27</xdr:row>
          <xdr:rowOff>63500</xdr:rowOff>
        </xdr:from>
        <xdr:to>
          <xdr:col>4</xdr:col>
          <xdr:colOff>228600</xdr:colOff>
          <xdr:row>28</xdr:row>
          <xdr:rowOff>0</xdr:rowOff>
        </xdr:to>
        <xdr:sp macro="" textlink="">
          <xdr:nvSpPr>
            <xdr:cNvPr id="2262" name="Check Box 214" hidden="1">
              <a:extLst>
                <a:ext uri="{63B3BB69-23CF-44E3-9099-C40C66FF867C}">
                  <a14:compatExt spid="_x0000_s2262"/>
                </a:ext>
                <a:ext uri="{FF2B5EF4-FFF2-40B4-BE49-F238E27FC236}">
                  <a16:creationId xmlns:a16="http://schemas.microsoft.com/office/drawing/2014/main" id="{00000000-0008-0000-0200-0000D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28</xdr:row>
          <xdr:rowOff>63500</xdr:rowOff>
        </xdr:from>
        <xdr:to>
          <xdr:col>4</xdr:col>
          <xdr:colOff>228600</xdr:colOff>
          <xdr:row>29</xdr:row>
          <xdr:rowOff>0</xdr:rowOff>
        </xdr:to>
        <xdr:sp macro="" textlink="">
          <xdr:nvSpPr>
            <xdr:cNvPr id="2263" name="Check Box 215" hidden="1">
              <a:extLst>
                <a:ext uri="{63B3BB69-23CF-44E3-9099-C40C66FF867C}">
                  <a14:compatExt spid="_x0000_s2263"/>
                </a:ext>
                <a:ext uri="{FF2B5EF4-FFF2-40B4-BE49-F238E27FC236}">
                  <a16:creationId xmlns:a16="http://schemas.microsoft.com/office/drawing/2014/main" id="{00000000-0008-0000-0200-0000D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29</xdr:row>
          <xdr:rowOff>63500</xdr:rowOff>
        </xdr:from>
        <xdr:to>
          <xdr:col>4</xdr:col>
          <xdr:colOff>228600</xdr:colOff>
          <xdr:row>30</xdr:row>
          <xdr:rowOff>0</xdr:rowOff>
        </xdr:to>
        <xdr:sp macro="" textlink="">
          <xdr:nvSpPr>
            <xdr:cNvPr id="2264" name="Check Box 216" hidden="1">
              <a:extLst>
                <a:ext uri="{63B3BB69-23CF-44E3-9099-C40C66FF867C}">
                  <a14:compatExt spid="_x0000_s2264"/>
                </a:ext>
                <a:ext uri="{FF2B5EF4-FFF2-40B4-BE49-F238E27FC236}">
                  <a16:creationId xmlns:a16="http://schemas.microsoft.com/office/drawing/2014/main" id="{00000000-0008-0000-0200-0000D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30</xdr:row>
          <xdr:rowOff>63500</xdr:rowOff>
        </xdr:from>
        <xdr:to>
          <xdr:col>4</xdr:col>
          <xdr:colOff>228600</xdr:colOff>
          <xdr:row>31</xdr:row>
          <xdr:rowOff>0</xdr:rowOff>
        </xdr:to>
        <xdr:sp macro="" textlink="">
          <xdr:nvSpPr>
            <xdr:cNvPr id="2265" name="Check Box 217" hidden="1">
              <a:extLst>
                <a:ext uri="{63B3BB69-23CF-44E3-9099-C40C66FF867C}">
                  <a14:compatExt spid="_x0000_s2265"/>
                </a:ext>
                <a:ext uri="{FF2B5EF4-FFF2-40B4-BE49-F238E27FC236}">
                  <a16:creationId xmlns:a16="http://schemas.microsoft.com/office/drawing/2014/main" id="{00000000-0008-0000-0200-0000D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15</xdr:row>
          <xdr:rowOff>63500</xdr:rowOff>
        </xdr:from>
        <xdr:to>
          <xdr:col>1</xdr:col>
          <xdr:colOff>228600</xdr:colOff>
          <xdr:row>16</xdr:row>
          <xdr:rowOff>0</xdr:rowOff>
        </xdr:to>
        <xdr:sp macro="" textlink="">
          <xdr:nvSpPr>
            <xdr:cNvPr id="2266" name="Check Box 218" hidden="1">
              <a:extLst>
                <a:ext uri="{63B3BB69-23CF-44E3-9099-C40C66FF867C}">
                  <a14:compatExt spid="_x0000_s2266"/>
                </a:ext>
                <a:ext uri="{FF2B5EF4-FFF2-40B4-BE49-F238E27FC236}">
                  <a16:creationId xmlns:a16="http://schemas.microsoft.com/office/drawing/2014/main" id="{00000000-0008-0000-0200-0000D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16</xdr:row>
          <xdr:rowOff>63500</xdr:rowOff>
        </xdr:from>
        <xdr:to>
          <xdr:col>1</xdr:col>
          <xdr:colOff>228600</xdr:colOff>
          <xdr:row>17</xdr:row>
          <xdr:rowOff>0</xdr:rowOff>
        </xdr:to>
        <xdr:sp macro="" textlink="">
          <xdr:nvSpPr>
            <xdr:cNvPr id="2267" name="Check Box 219" hidden="1">
              <a:extLst>
                <a:ext uri="{63B3BB69-23CF-44E3-9099-C40C66FF867C}">
                  <a14:compatExt spid="_x0000_s2267"/>
                </a:ext>
                <a:ext uri="{FF2B5EF4-FFF2-40B4-BE49-F238E27FC236}">
                  <a16:creationId xmlns:a16="http://schemas.microsoft.com/office/drawing/2014/main" id="{00000000-0008-0000-0200-0000D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17</xdr:row>
          <xdr:rowOff>63500</xdr:rowOff>
        </xdr:from>
        <xdr:to>
          <xdr:col>1</xdr:col>
          <xdr:colOff>228600</xdr:colOff>
          <xdr:row>18</xdr:row>
          <xdr:rowOff>0</xdr:rowOff>
        </xdr:to>
        <xdr:sp macro="" textlink="">
          <xdr:nvSpPr>
            <xdr:cNvPr id="2268" name="Check Box 220" hidden="1">
              <a:extLst>
                <a:ext uri="{63B3BB69-23CF-44E3-9099-C40C66FF867C}">
                  <a14:compatExt spid="_x0000_s2268"/>
                </a:ext>
                <a:ext uri="{FF2B5EF4-FFF2-40B4-BE49-F238E27FC236}">
                  <a16:creationId xmlns:a16="http://schemas.microsoft.com/office/drawing/2014/main" id="{00000000-0008-0000-0200-0000D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1</xdr:col>
      <xdr:colOff>0</xdr:colOff>
      <xdr:row>67</xdr:row>
      <xdr:rowOff>197925</xdr:rowOff>
    </xdr:from>
    <xdr:to>
      <xdr:col>4</xdr:col>
      <xdr:colOff>361950</xdr:colOff>
      <xdr:row>69</xdr:row>
      <xdr:rowOff>416877</xdr:rowOff>
    </xdr:to>
    <xdr:pic>
      <xdr:nvPicPr>
        <xdr:cNvPr id="2" name="yiv8365575504CE7E84E-F040-44B6-A695-9D620367B70E" descr="image003.jp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6883" y="19371626"/>
          <a:ext cx="6089320" cy="713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25400</xdr:colOff>
          <xdr:row>18</xdr:row>
          <xdr:rowOff>63500</xdr:rowOff>
        </xdr:from>
        <xdr:to>
          <xdr:col>1</xdr:col>
          <xdr:colOff>228600</xdr:colOff>
          <xdr:row>19</xdr:row>
          <xdr:rowOff>0</xdr:rowOff>
        </xdr:to>
        <xdr:sp macro="" textlink="">
          <xdr:nvSpPr>
            <xdr:cNvPr id="2269" name="Check Box 221" hidden="1">
              <a:extLst>
                <a:ext uri="{63B3BB69-23CF-44E3-9099-C40C66FF867C}">
                  <a14:compatExt spid="_x0000_s2269"/>
                </a:ext>
                <a:ext uri="{FF2B5EF4-FFF2-40B4-BE49-F238E27FC236}">
                  <a16:creationId xmlns:a16="http://schemas.microsoft.com/office/drawing/2014/main" id="{00000000-0008-0000-0200-0000D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25</xdr:row>
          <xdr:rowOff>63500</xdr:rowOff>
        </xdr:from>
        <xdr:to>
          <xdr:col>4</xdr:col>
          <xdr:colOff>228600</xdr:colOff>
          <xdr:row>26</xdr:row>
          <xdr:rowOff>0</xdr:rowOff>
        </xdr:to>
        <xdr:sp macro="" textlink="">
          <xdr:nvSpPr>
            <xdr:cNvPr id="2270" name="Check Box 222" hidden="1">
              <a:extLst>
                <a:ext uri="{63B3BB69-23CF-44E3-9099-C40C66FF867C}">
                  <a14:compatExt spid="_x0000_s2270"/>
                </a:ext>
                <a:ext uri="{FF2B5EF4-FFF2-40B4-BE49-F238E27FC236}">
                  <a16:creationId xmlns:a16="http://schemas.microsoft.com/office/drawing/2014/main" id="{00000000-0008-0000-0200-0000D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20</xdr:row>
          <xdr:rowOff>63500</xdr:rowOff>
        </xdr:from>
        <xdr:to>
          <xdr:col>5</xdr:col>
          <xdr:colOff>228600</xdr:colOff>
          <xdr:row>21</xdr:row>
          <xdr:rowOff>0</xdr:rowOff>
        </xdr:to>
        <xdr:sp macro="" textlink="">
          <xdr:nvSpPr>
            <xdr:cNvPr id="2271" name="Check Box 223" hidden="1">
              <a:extLst>
                <a:ext uri="{63B3BB69-23CF-44E3-9099-C40C66FF867C}">
                  <a14:compatExt spid="_x0000_s2271"/>
                </a:ext>
                <a:ext uri="{FF2B5EF4-FFF2-40B4-BE49-F238E27FC236}">
                  <a16:creationId xmlns:a16="http://schemas.microsoft.com/office/drawing/2014/main" id="{00000000-0008-0000-0200-0000D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20</xdr:row>
          <xdr:rowOff>63500</xdr:rowOff>
        </xdr:from>
        <xdr:to>
          <xdr:col>6</xdr:col>
          <xdr:colOff>228600</xdr:colOff>
          <xdr:row>21</xdr:row>
          <xdr:rowOff>0</xdr:rowOff>
        </xdr:to>
        <xdr:sp macro="" textlink="">
          <xdr:nvSpPr>
            <xdr:cNvPr id="2272" name="Check Box 224" hidden="1">
              <a:extLst>
                <a:ext uri="{63B3BB69-23CF-44E3-9099-C40C66FF867C}">
                  <a14:compatExt spid="_x0000_s2272"/>
                </a:ext>
                <a:ext uri="{FF2B5EF4-FFF2-40B4-BE49-F238E27FC236}">
                  <a16:creationId xmlns:a16="http://schemas.microsoft.com/office/drawing/2014/main" id="{00000000-0008-0000-0200-0000E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32</xdr:row>
          <xdr:rowOff>63500</xdr:rowOff>
        </xdr:from>
        <xdr:to>
          <xdr:col>4</xdr:col>
          <xdr:colOff>228600</xdr:colOff>
          <xdr:row>33</xdr:row>
          <xdr:rowOff>0</xdr:rowOff>
        </xdr:to>
        <xdr:sp macro="" textlink="">
          <xdr:nvSpPr>
            <xdr:cNvPr id="2273" name="Check Box 225" hidden="1">
              <a:extLst>
                <a:ext uri="{63B3BB69-23CF-44E3-9099-C40C66FF867C}">
                  <a14:compatExt spid="_x0000_s2273"/>
                </a:ext>
                <a:ext uri="{FF2B5EF4-FFF2-40B4-BE49-F238E27FC236}">
                  <a16:creationId xmlns:a16="http://schemas.microsoft.com/office/drawing/2014/main" id="{00000000-0008-0000-0200-0000E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32</xdr:row>
          <xdr:rowOff>63500</xdr:rowOff>
        </xdr:from>
        <xdr:to>
          <xdr:col>4</xdr:col>
          <xdr:colOff>228600</xdr:colOff>
          <xdr:row>33</xdr:row>
          <xdr:rowOff>0</xdr:rowOff>
        </xdr:to>
        <xdr:sp macro="" textlink="">
          <xdr:nvSpPr>
            <xdr:cNvPr id="2274" name="Check Box 226" hidden="1">
              <a:extLst>
                <a:ext uri="{63B3BB69-23CF-44E3-9099-C40C66FF867C}">
                  <a14:compatExt spid="_x0000_s2274"/>
                </a:ext>
                <a:ext uri="{FF2B5EF4-FFF2-40B4-BE49-F238E27FC236}">
                  <a16:creationId xmlns:a16="http://schemas.microsoft.com/office/drawing/2014/main" id="{00000000-0008-0000-0200-0000E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508000</xdr:colOff>
          <xdr:row>26</xdr:row>
          <xdr:rowOff>25400</xdr:rowOff>
        </xdr:from>
        <xdr:to>
          <xdr:col>1</xdr:col>
          <xdr:colOff>952500</xdr:colOff>
          <xdr:row>26</xdr:row>
          <xdr:rowOff>241300</xdr:rowOff>
        </xdr:to>
        <xdr:sp macro="" textlink="">
          <xdr:nvSpPr>
            <xdr:cNvPr id="2275" name="Check Box 227" hidden="1">
              <a:extLst>
                <a:ext uri="{63B3BB69-23CF-44E3-9099-C40C66FF867C}">
                  <a14:compatExt spid="_x0000_s2275"/>
                </a:ext>
                <a:ext uri="{FF2B5EF4-FFF2-40B4-BE49-F238E27FC236}">
                  <a16:creationId xmlns:a16="http://schemas.microsoft.com/office/drawing/2014/main" id="{00000000-0008-0000-0200-0000E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No</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5</xdr:col>
      <xdr:colOff>974725</xdr:colOff>
      <xdr:row>11</xdr:row>
      <xdr:rowOff>131762</xdr:rowOff>
    </xdr:from>
    <xdr:to>
      <xdr:col>12</xdr:col>
      <xdr:colOff>558800</xdr:colOff>
      <xdr:row>26</xdr:row>
      <xdr:rowOff>17462</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952500</xdr:colOff>
      <xdr:row>11</xdr:row>
      <xdr:rowOff>88900</xdr:rowOff>
    </xdr:from>
    <xdr:to>
      <xdr:col>5</xdr:col>
      <xdr:colOff>644525</xdr:colOff>
      <xdr:row>26</xdr:row>
      <xdr:rowOff>117475</xdr:rowOff>
    </xdr:to>
    <xdr:graphicFrame macro="">
      <xdr:nvGraphicFramePr>
        <xdr:cNvPr id="7" name="Chart 4">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3.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3.bin"/><Relationship Id="rId6"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4"/>
  <sheetViews>
    <sheetView tabSelected="1" showWhiteSpace="0" zoomScaleNormal="100" zoomScalePageLayoutView="200" workbookViewId="0"/>
  </sheetViews>
  <sheetFormatPr baseColWidth="10" defaultColWidth="8.83203125" defaultRowHeight="14" x14ac:dyDescent="0.15"/>
  <cols>
    <col min="1" max="1" width="6.83203125" style="39" customWidth="1"/>
    <col min="2" max="7" width="8.83203125" style="39"/>
    <col min="8" max="8" width="11.6640625" style="39" customWidth="1"/>
    <col min="9" max="9" width="9.1640625" style="39" customWidth="1"/>
    <col min="10" max="16384" width="8.83203125" style="39"/>
  </cols>
  <sheetData>
    <row r="2" spans="1:9" ht="17" x14ac:dyDescent="0.2">
      <c r="B2" s="192"/>
    </row>
    <row r="3" spans="1:9" ht="18.75" customHeight="1" x14ac:dyDescent="0.15"/>
    <row r="5" spans="1:9" ht="18" x14ac:dyDescent="0.2">
      <c r="A5" s="238" t="s">
        <v>492</v>
      </c>
      <c r="B5" s="239"/>
      <c r="C5" s="239"/>
      <c r="D5" s="239"/>
      <c r="E5" s="239"/>
      <c r="F5" s="239"/>
      <c r="G5" s="239"/>
      <c r="H5" s="239"/>
      <c r="I5" s="239"/>
    </row>
    <row r="6" spans="1:9" ht="18" x14ac:dyDescent="0.2">
      <c r="A6" s="240" t="s">
        <v>0</v>
      </c>
      <c r="B6" s="240"/>
      <c r="C6" s="240"/>
      <c r="D6" s="240"/>
      <c r="E6" s="240"/>
      <c r="F6" s="240"/>
      <c r="G6" s="240"/>
      <c r="H6" s="241"/>
      <c r="I6" s="241"/>
    </row>
    <row r="7" spans="1:9" ht="18.75" customHeight="1" x14ac:dyDescent="0.2">
      <c r="A7" s="244" t="s">
        <v>503</v>
      </c>
      <c r="B7" s="244"/>
      <c r="C7" s="244"/>
      <c r="D7" s="244"/>
      <c r="E7" s="244"/>
      <c r="F7" s="244"/>
      <c r="G7" s="244"/>
      <c r="H7" s="244"/>
      <c r="I7" s="244"/>
    </row>
    <row r="9" spans="1:9" x14ac:dyDescent="0.15">
      <c r="A9" s="188" t="s">
        <v>495</v>
      </c>
      <c r="B9" s="189"/>
      <c r="C9" s="189"/>
      <c r="D9" s="189"/>
      <c r="E9" s="189"/>
      <c r="F9" s="189"/>
      <c r="G9" s="189"/>
    </row>
    <row r="10" spans="1:9" x14ac:dyDescent="0.15">
      <c r="A10" s="190" t="s">
        <v>499</v>
      </c>
      <c r="B10" s="189"/>
      <c r="C10" s="189"/>
      <c r="D10" s="189"/>
      <c r="E10" s="189"/>
      <c r="F10" s="189"/>
      <c r="G10" s="189"/>
    </row>
    <row r="11" spans="1:9" x14ac:dyDescent="0.15">
      <c r="A11" s="190" t="s">
        <v>480</v>
      </c>
    </row>
    <row r="12" spans="1:9" x14ac:dyDescent="0.15">
      <c r="A12" s="190" t="s">
        <v>1</v>
      </c>
    </row>
    <row r="13" spans="1:9" x14ac:dyDescent="0.15">
      <c r="A13" s="190" t="s">
        <v>2</v>
      </c>
      <c r="B13" s="189"/>
      <c r="C13" s="189"/>
      <c r="D13" s="189"/>
      <c r="E13" s="189"/>
      <c r="F13" s="189"/>
      <c r="G13" s="189"/>
    </row>
    <row r="15" spans="1:9" s="187" customFormat="1" ht="48" customHeight="1" x14ac:dyDescent="0.2">
      <c r="A15" s="234" t="s">
        <v>491</v>
      </c>
      <c r="B15" s="234"/>
      <c r="C15" s="234"/>
      <c r="D15" s="234"/>
      <c r="E15" s="234"/>
      <c r="F15" s="234"/>
      <c r="G15" s="234"/>
      <c r="H15" s="234"/>
      <c r="I15" s="234"/>
    </row>
    <row r="16" spans="1:9" ht="49" customHeight="1" x14ac:dyDescent="0.15">
      <c r="A16" s="234" t="s">
        <v>496</v>
      </c>
      <c r="B16" s="234"/>
      <c r="C16" s="234"/>
      <c r="D16" s="234"/>
      <c r="E16" s="234"/>
      <c r="F16" s="234"/>
      <c r="G16" s="234"/>
      <c r="H16" s="234"/>
      <c r="I16" s="235"/>
    </row>
    <row r="17" spans="1:9" ht="19" customHeight="1" x14ac:dyDescent="0.15">
      <c r="A17" s="193" t="s">
        <v>439</v>
      </c>
      <c r="B17" s="245" t="s">
        <v>489</v>
      </c>
      <c r="C17" s="245"/>
      <c r="D17" s="245"/>
      <c r="E17" s="245"/>
      <c r="F17" s="245"/>
      <c r="G17" s="245"/>
      <c r="H17" s="245"/>
      <c r="I17" s="245"/>
    </row>
    <row r="18" spans="1:9" ht="42" customHeight="1" x14ac:dyDescent="0.15">
      <c r="A18" s="193" t="s">
        <v>441</v>
      </c>
      <c r="B18" s="245" t="s">
        <v>490</v>
      </c>
      <c r="C18" s="245"/>
      <c r="D18" s="245"/>
      <c r="E18" s="245"/>
      <c r="F18" s="245"/>
      <c r="G18" s="245"/>
      <c r="H18" s="245"/>
      <c r="I18" s="245"/>
    </row>
    <row r="19" spans="1:9" ht="44" customHeight="1" x14ac:dyDescent="0.15">
      <c r="A19" s="193" t="s">
        <v>443</v>
      </c>
      <c r="B19" s="245" t="s">
        <v>497</v>
      </c>
      <c r="C19" s="245"/>
      <c r="D19" s="245"/>
      <c r="E19" s="245"/>
      <c r="F19" s="245"/>
      <c r="G19" s="245"/>
      <c r="H19" s="245"/>
      <c r="I19" s="245"/>
    </row>
    <row r="20" spans="1:9" s="187" customFormat="1" ht="59" customHeight="1" x14ac:dyDescent="0.2">
      <c r="A20" s="232" t="s">
        <v>493</v>
      </c>
      <c r="B20" s="233"/>
      <c r="C20" s="233"/>
      <c r="D20" s="233"/>
      <c r="E20" s="233"/>
      <c r="F20" s="233"/>
      <c r="G20" s="233"/>
      <c r="H20" s="233"/>
      <c r="I20" s="233"/>
    </row>
    <row r="21" spans="1:9" s="187" customFormat="1" ht="36" customHeight="1" x14ac:dyDescent="0.2">
      <c r="A21" s="234" t="s">
        <v>505</v>
      </c>
      <c r="B21" s="234"/>
      <c r="C21" s="234"/>
      <c r="D21" s="234"/>
      <c r="E21" s="234"/>
      <c r="F21" s="234"/>
      <c r="G21" s="234"/>
      <c r="H21" s="234"/>
      <c r="I21" s="235"/>
    </row>
    <row r="22" spans="1:9" s="187" customFormat="1" ht="78" customHeight="1" x14ac:dyDescent="0.2">
      <c r="A22" s="234" t="s">
        <v>506</v>
      </c>
      <c r="B22" s="234"/>
      <c r="C22" s="234"/>
      <c r="D22" s="234"/>
      <c r="E22" s="234"/>
      <c r="F22" s="234"/>
      <c r="G22" s="234"/>
      <c r="H22" s="234"/>
      <c r="I22" s="235"/>
    </row>
    <row r="23" spans="1:9" ht="74" customHeight="1" x14ac:dyDescent="0.15">
      <c r="A23" s="242" t="s">
        <v>475</v>
      </c>
      <c r="B23" s="242"/>
      <c r="C23" s="242"/>
      <c r="D23" s="242"/>
      <c r="E23" s="242"/>
      <c r="F23" s="242"/>
      <c r="G23" s="242"/>
      <c r="H23" s="242"/>
      <c r="I23" s="243"/>
    </row>
    <row r="24" spans="1:9" ht="87" customHeight="1" x14ac:dyDescent="0.15">
      <c r="A24" s="236" t="s">
        <v>498</v>
      </c>
      <c r="B24" s="236"/>
      <c r="C24" s="236"/>
      <c r="D24" s="236"/>
      <c r="E24" s="236"/>
      <c r="F24" s="236"/>
      <c r="G24" s="236"/>
      <c r="H24" s="236"/>
      <c r="I24" s="237"/>
    </row>
  </sheetData>
  <sheetProtection algorithmName="SHA-512" hashValue="MnIXxB4wvAjsdEQJJsvg3ir++iuK1DPdL93ciJtVEyBs6jlPsJjgpjUtx6CI6FSuKQBpaPfLdzaIyH+1cV9FpA==" saltValue="UWqZn1H+DHUIkQimDVTmKg==" spinCount="100000" sheet="1" objects="1" scenarios="1"/>
  <customSheetViews>
    <customSheetView guid="{05CFFA2E-9E21-4401-92B8-311FFAFA2791}" showGridLines="0" topLeftCell="A8">
      <selection activeCell="B26" sqref="B26:J26"/>
      <pageMargins left="0" right="0" top="0" bottom="0" header="0" footer="0"/>
      <pageSetup scale="98" orientation="portrait"/>
      <headerFooter>
        <oddFooter>&amp;L&amp;9PCI Security Standards Council &amp;XTM&amp;R&amp;9PCI SSC Prioritized Approach for DSS 1.2</oddFooter>
      </headerFooter>
    </customSheetView>
    <customSheetView guid="{5118FE63-65F9-4D1E-A848-7B26E5B01EBD}" showGridLines="0" topLeftCell="A8">
      <selection activeCell="B16" sqref="B16:J16"/>
      <pageMargins left="0" right="0" top="0" bottom="0" header="0" footer="0"/>
      <pageSetup scale="98" orientation="portrait"/>
      <headerFooter>
        <oddFooter>&amp;L&amp;9PCI Security Standards Council &amp;XTM&amp;R&amp;9PCI SSC Prioritized Approach for DSS 1.2</oddFooter>
      </headerFooter>
    </customSheetView>
    <customSheetView guid="{92105224-40AA-407C-A4D8-DA77255BD086}" showGridLines="0" topLeftCell="A8">
      <selection activeCell="B16" sqref="B16:J16"/>
      <pageMargins left="0" right="0" top="0" bottom="0" header="0" footer="0"/>
      <pageSetup scale="98" orientation="portrait"/>
      <headerFooter>
        <oddFooter>&amp;L&amp;9PCI Security Standards Council &amp;XTM&amp;R&amp;9PCI SSC Prioritized Approach for DSS 1.2</oddFooter>
      </headerFooter>
    </customSheetView>
    <customSheetView guid="{31C4550C-6E26-4878-8D23-FB37881679D8}" showGridLines="0" topLeftCell="A8">
      <selection activeCell="B16" sqref="B16:J16"/>
      <pageMargins left="0" right="0" top="0" bottom="0" header="0" footer="0"/>
      <pageSetup scale="98" orientation="portrait"/>
      <headerFooter>
        <oddFooter>&amp;L&amp;9PCI Security Standards Council &amp;XTM&amp;R&amp;9PCI SSC Prioritized Approach for DSS 1.2</oddFooter>
      </headerFooter>
    </customSheetView>
    <customSheetView guid="{4D8806A1-D4F8-4D82-9B41-7AEF1C14655B}" showGridLines="0" topLeftCell="A8">
      <selection activeCell="B16" sqref="B16:J16"/>
      <pageMargins left="0" right="0" top="0" bottom="0" header="0" footer="0"/>
      <pageSetup scale="98" orientation="portrait"/>
      <headerFooter>
        <oddFooter>&amp;L&amp;9PCI Security Standards Council &amp;XTM&amp;R&amp;9PCI SSC Prioritized Approach for DSS 1.2</oddFooter>
      </headerFooter>
    </customSheetView>
    <customSheetView guid="{42AF8D0F-132E-4BC7-8682-EF8B74E55C81}" showGridLines="0" topLeftCell="A8">
      <selection activeCell="B16" sqref="B16:J16"/>
      <pageMargins left="0" right="0" top="0" bottom="0" header="0" footer="0"/>
      <pageSetup scale="98" orientation="portrait"/>
      <headerFooter>
        <oddFooter>&amp;L&amp;9PCI Security Standards Council &amp;XTM&amp;R&amp;9PCI SSC Prioritized Approach for DSS 1.2</oddFooter>
      </headerFooter>
    </customSheetView>
    <customSheetView guid="{9BB45C5B-6A5F-4B98-8D16-C0C2935BCD85}" showGridLines="0" topLeftCell="A8">
      <selection activeCell="B16" sqref="B16:J16"/>
      <pageMargins left="0" right="0" top="0" bottom="0" header="0" footer="0"/>
      <pageSetup scale="98" orientation="portrait"/>
      <headerFooter>
        <oddFooter>&amp;L&amp;9PCI Security Standards Council &amp;XTM&amp;R&amp;9PCI SSC Prioritized Approach for DSS 1.2</oddFooter>
      </headerFooter>
    </customSheetView>
    <customSheetView guid="{E4AA2D9E-8D22-4EA1-A99B-E112FEE541E1}" showGridLines="0" topLeftCell="A8">
      <selection activeCell="B16" sqref="B16:J16"/>
      <pageMargins left="0" right="0" top="0" bottom="0" header="0" footer="0"/>
      <pageSetup scale="98" orientation="portrait"/>
      <headerFooter>
        <oddFooter>&amp;L&amp;9PCI Security Standards Council &amp;XTM&amp;R&amp;9PCI SSC Prioritized Approach for DSS 1.2</oddFooter>
      </headerFooter>
    </customSheetView>
    <customSheetView guid="{7918981E-CC23-463A-892E-0C6055818021}" showGridLines="0" topLeftCell="A8">
      <selection activeCell="B26" sqref="B26:J26"/>
      <pageMargins left="0" right="0" top="0" bottom="0" header="0" footer="0"/>
      <pageSetup scale="98" orientation="portrait"/>
      <headerFooter>
        <oddFooter>&amp;L&amp;9PCI Security Standards Council &amp;XTM&amp;R&amp;9PCI SSC Prioritized Approach for DSS 1.2</oddFooter>
      </headerFooter>
    </customSheetView>
  </customSheetViews>
  <mergeCells count="13">
    <mergeCell ref="A20:I20"/>
    <mergeCell ref="A22:I22"/>
    <mergeCell ref="A24:I24"/>
    <mergeCell ref="A5:I5"/>
    <mergeCell ref="A6:I6"/>
    <mergeCell ref="A15:I15"/>
    <mergeCell ref="A16:I16"/>
    <mergeCell ref="A21:I21"/>
    <mergeCell ref="A23:I23"/>
    <mergeCell ref="A7:I7"/>
    <mergeCell ref="B17:I17"/>
    <mergeCell ref="B18:I18"/>
    <mergeCell ref="B19:I19"/>
  </mergeCells>
  <pageMargins left="0.7" right="0.7" top="0.75" bottom="0.75" header="0.3" footer="0.3"/>
  <pageSetup scale="98" orientation="portrait" r:id="rId1"/>
  <headerFooter>
    <oddFooter>&amp;L&amp;9PCI Security Standards Council®&amp;R&amp;9Prioritized Approach for PCI DSS v4.0 r1</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573D-C3E6-A440-BB39-4A70090A33CF}">
  <dimension ref="A2:I16"/>
  <sheetViews>
    <sheetView topLeftCell="A8" zoomScaleNormal="100" zoomScalePageLayoutView="200" workbookViewId="0"/>
  </sheetViews>
  <sheetFormatPr baseColWidth="10" defaultColWidth="8.83203125" defaultRowHeight="14" x14ac:dyDescent="0.15"/>
  <cols>
    <col min="1" max="1" width="8.83203125" style="39" customWidth="1"/>
    <col min="2" max="8" width="8.83203125" style="39"/>
    <col min="9" max="9" width="15.33203125" style="39" customWidth="1"/>
    <col min="10" max="16384" width="8.83203125" style="39"/>
  </cols>
  <sheetData>
    <row r="2" spans="1:9" ht="17" x14ac:dyDescent="0.2">
      <c r="B2" s="192"/>
    </row>
    <row r="3" spans="1:9" ht="18.75" customHeight="1" x14ac:dyDescent="0.15"/>
    <row r="7" spans="1:9" ht="18" x14ac:dyDescent="0.2">
      <c r="A7" s="238" t="s">
        <v>492</v>
      </c>
      <c r="B7" s="239"/>
      <c r="C7" s="239"/>
      <c r="D7" s="239"/>
      <c r="E7" s="239"/>
      <c r="F7" s="239"/>
      <c r="G7" s="239"/>
      <c r="H7" s="239"/>
      <c r="I7" s="239"/>
    </row>
    <row r="8" spans="1:9" ht="18" x14ac:dyDescent="0.2">
      <c r="A8" s="240" t="s">
        <v>481</v>
      </c>
      <c r="B8" s="240"/>
      <c r="C8" s="240"/>
      <c r="D8" s="240"/>
      <c r="E8" s="240"/>
      <c r="F8" s="240"/>
      <c r="G8" s="240"/>
      <c r="H8" s="241"/>
      <c r="I8" s="241"/>
    </row>
    <row r="9" spans="1:9" ht="18.75" customHeight="1" x14ac:dyDescent="0.2">
      <c r="A9" s="244" t="s">
        <v>503</v>
      </c>
      <c r="B9" s="244"/>
      <c r="C9" s="244"/>
      <c r="D9" s="244"/>
      <c r="E9" s="244"/>
      <c r="F9" s="244"/>
      <c r="G9" s="244"/>
      <c r="H9" s="244"/>
      <c r="I9" s="244"/>
    </row>
    <row r="11" spans="1:9" x14ac:dyDescent="0.15">
      <c r="A11" s="188" t="s">
        <v>482</v>
      </c>
      <c r="B11" s="189"/>
      <c r="C11" s="189"/>
      <c r="D11" s="189"/>
      <c r="E11" s="189"/>
      <c r="F11" s="189"/>
      <c r="G11" s="189"/>
    </row>
    <row r="13" spans="1:9" ht="36" customHeight="1" x14ac:dyDescent="0.15">
      <c r="A13" s="247" t="s">
        <v>483</v>
      </c>
      <c r="B13" s="247"/>
      <c r="C13" s="251" t="s">
        <v>487</v>
      </c>
      <c r="D13" s="251"/>
      <c r="E13" s="251"/>
      <c r="F13" s="247" t="s">
        <v>484</v>
      </c>
      <c r="G13" s="247"/>
      <c r="H13" s="247"/>
      <c r="I13" s="247"/>
    </row>
    <row r="14" spans="1:9" ht="36" customHeight="1" x14ac:dyDescent="0.15">
      <c r="A14" s="246" t="s">
        <v>479</v>
      </c>
      <c r="B14" s="246"/>
      <c r="C14" s="250" t="s">
        <v>485</v>
      </c>
      <c r="D14" s="250"/>
      <c r="E14" s="250"/>
      <c r="F14" s="249" t="s">
        <v>486</v>
      </c>
      <c r="G14" s="249"/>
      <c r="H14" s="249"/>
      <c r="I14" s="249"/>
    </row>
    <row r="15" spans="1:9" ht="136" customHeight="1" x14ac:dyDescent="0.15">
      <c r="A15" s="246" t="s">
        <v>503</v>
      </c>
      <c r="B15" s="246"/>
      <c r="C15" s="250" t="s">
        <v>492</v>
      </c>
      <c r="D15" s="250"/>
      <c r="E15" s="250"/>
      <c r="F15" s="248" t="s">
        <v>500</v>
      </c>
      <c r="G15" s="248"/>
      <c r="H15" s="248"/>
      <c r="I15" s="248"/>
    </row>
    <row r="16" spans="1:9" ht="47" customHeight="1" x14ac:dyDescent="0.15">
      <c r="A16" s="185"/>
      <c r="B16" s="185"/>
      <c r="C16" s="186"/>
      <c r="D16" s="186"/>
      <c r="E16" s="186"/>
      <c r="F16" s="184"/>
      <c r="G16" s="184"/>
      <c r="H16" s="184"/>
      <c r="I16" s="184"/>
    </row>
  </sheetData>
  <sheetProtection algorithmName="SHA-512" hashValue="N3d5qCVtDkVstbV74dAAZJEloh0lFYY4+X78150n3G2clruR0VZHit4IL6FCE4QydjpILwuXhzCIL09WTwVdDQ==" saltValue="uw1EaNNc3oXxQXTfU7R1vA==" spinCount="100000" sheet="1" objects="1" scenarios="1"/>
  <mergeCells count="12">
    <mergeCell ref="A15:B15"/>
    <mergeCell ref="F15:I15"/>
    <mergeCell ref="F14:I14"/>
    <mergeCell ref="C14:E14"/>
    <mergeCell ref="C13:E13"/>
    <mergeCell ref="C15:E15"/>
    <mergeCell ref="A7:I7"/>
    <mergeCell ref="A8:I8"/>
    <mergeCell ref="A9:I9"/>
    <mergeCell ref="A14:B14"/>
    <mergeCell ref="F13:I13"/>
    <mergeCell ref="A13:B13"/>
  </mergeCells>
  <pageMargins left="0.7" right="0.7" top="0.75" bottom="0.75" header="0.3" footer="0.3"/>
  <pageSetup scale="98" orientation="portrait" r:id="rId1"/>
  <headerFooter>
    <oddFooter>&amp;L&amp;9PCI Security Standards Council®&amp;R&amp;9Prioritized Approach for PCI DSS v4.0 r1</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I70"/>
  <sheetViews>
    <sheetView zoomScaleNormal="100" workbookViewId="0"/>
  </sheetViews>
  <sheetFormatPr baseColWidth="10" defaultColWidth="9.1640625" defaultRowHeight="15" x14ac:dyDescent="0.2"/>
  <cols>
    <col min="1" max="1" width="4.33203125" style="16" customWidth="1"/>
    <col min="2" max="2" width="26.33203125" style="16" customWidth="1"/>
    <col min="3" max="3" width="46.33203125" style="16" customWidth="1"/>
    <col min="4" max="4" width="8.83203125" style="16" customWidth="1"/>
    <col min="5" max="5" width="29.83203125" style="16" customWidth="1"/>
    <col min="6" max="6" width="27" style="16" customWidth="1"/>
    <col min="7" max="7" width="28" style="16" customWidth="1"/>
    <col min="8" max="8" width="26" style="16" customWidth="1"/>
    <col min="9" max="16384" width="9.1640625" style="16"/>
  </cols>
  <sheetData>
    <row r="3" spans="2:9" ht="16" x14ac:dyDescent="0.2">
      <c r="C3" s="17"/>
    </row>
    <row r="4" spans="2:9" ht="16" x14ac:dyDescent="0.2">
      <c r="C4" s="17"/>
    </row>
    <row r="5" spans="2:9" ht="20" x14ac:dyDescent="0.2">
      <c r="B5" s="254" t="s">
        <v>504</v>
      </c>
      <c r="C5" s="255"/>
      <c r="D5" s="255"/>
      <c r="G5" s="18" t="s">
        <v>3</v>
      </c>
    </row>
    <row r="7" spans="2:9" x14ac:dyDescent="0.2">
      <c r="B7" s="19" t="s">
        <v>472</v>
      </c>
      <c r="E7" s="71"/>
      <c r="F7" s="20"/>
      <c r="G7" s="20"/>
    </row>
    <row r="8" spans="2:9" ht="20" customHeight="1" x14ac:dyDescent="0.2">
      <c r="B8" s="91" t="s">
        <v>4</v>
      </c>
      <c r="C8" s="225"/>
      <c r="D8" s="20"/>
      <c r="E8" s="91" t="s">
        <v>470</v>
      </c>
      <c r="F8" s="252"/>
      <c r="G8" s="252"/>
    </row>
    <row r="9" spans="2:9" ht="20" customHeight="1" x14ac:dyDescent="0.2">
      <c r="B9" s="91" t="s">
        <v>5</v>
      </c>
      <c r="C9" s="230"/>
      <c r="D9" s="20"/>
      <c r="E9" s="91" t="s">
        <v>471</v>
      </c>
      <c r="F9" s="253"/>
      <c r="G9" s="253"/>
    </row>
    <row r="10" spans="2:9" ht="20" customHeight="1" x14ac:dyDescent="0.2">
      <c r="B10" s="91" t="s">
        <v>6</v>
      </c>
      <c r="C10" s="230"/>
      <c r="D10" s="20"/>
      <c r="E10" s="92"/>
      <c r="F10" s="20"/>
      <c r="G10" s="20"/>
    </row>
    <row r="11" spans="2:9" ht="20" customHeight="1" x14ac:dyDescent="0.2">
      <c r="B11" s="91" t="s">
        <v>7</v>
      </c>
      <c r="C11" s="230"/>
      <c r="D11" s="20"/>
      <c r="E11" s="92"/>
      <c r="F11" s="20"/>
      <c r="G11" s="20"/>
    </row>
    <row r="12" spans="2:9" ht="20" customHeight="1" x14ac:dyDescent="0.2">
      <c r="B12" s="91" t="s">
        <v>8</v>
      </c>
      <c r="C12" s="230"/>
      <c r="D12" s="20"/>
      <c r="E12" s="92"/>
      <c r="F12" s="21"/>
      <c r="G12" s="20"/>
    </row>
    <row r="13" spans="2:9" ht="20" customHeight="1" x14ac:dyDescent="0.2">
      <c r="B13" s="91" t="s">
        <v>9</v>
      </c>
      <c r="C13" s="230"/>
      <c r="D13" s="20"/>
      <c r="F13" s="204"/>
      <c r="G13" s="20"/>
    </row>
    <row r="14" spans="2:9" ht="20" customHeight="1" x14ac:dyDescent="0.2">
      <c r="C14" s="125"/>
      <c r="D14" s="20"/>
      <c r="F14" s="18"/>
      <c r="G14" s="20"/>
    </row>
    <row r="15" spans="2:9" s="126" customFormat="1" ht="26.25" customHeight="1" x14ac:dyDescent="0.2">
      <c r="B15" s="127" t="s">
        <v>10</v>
      </c>
      <c r="D15" s="128"/>
      <c r="E15" s="127" t="s">
        <v>11</v>
      </c>
      <c r="F15" s="129"/>
      <c r="G15" s="128"/>
      <c r="H15" s="129"/>
      <c r="I15" s="129"/>
    </row>
    <row r="16" spans="2:9" ht="20" customHeight="1" x14ac:dyDescent="0.2">
      <c r="B16" s="16" t="s">
        <v>12</v>
      </c>
      <c r="D16" s="20"/>
      <c r="E16" s="19" t="s">
        <v>13</v>
      </c>
      <c r="F16" s="90" t="s">
        <v>502</v>
      </c>
      <c r="G16" s="90" t="s">
        <v>14</v>
      </c>
      <c r="H16" s="21"/>
      <c r="I16" s="21"/>
    </row>
    <row r="17" spans="2:9" ht="20" customHeight="1" x14ac:dyDescent="0.2">
      <c r="B17" s="16" t="s">
        <v>15</v>
      </c>
      <c r="D17" s="20"/>
      <c r="E17" s="16" t="s">
        <v>16</v>
      </c>
      <c r="F17" s="16" t="s">
        <v>17</v>
      </c>
      <c r="G17" s="16" t="s">
        <v>18</v>
      </c>
      <c r="H17" s="21"/>
      <c r="I17" s="21"/>
    </row>
    <row r="18" spans="2:9" ht="20" customHeight="1" x14ac:dyDescent="0.2">
      <c r="B18" s="16" t="s">
        <v>19</v>
      </c>
      <c r="D18" s="20"/>
      <c r="E18" s="16" t="s">
        <v>20</v>
      </c>
      <c r="F18" s="16" t="s">
        <v>21</v>
      </c>
      <c r="G18" s="16" t="s">
        <v>22</v>
      </c>
      <c r="H18" s="21"/>
      <c r="I18" s="21"/>
    </row>
    <row r="19" spans="2:9" ht="20" customHeight="1" x14ac:dyDescent="0.2">
      <c r="B19" s="94" t="s">
        <v>23</v>
      </c>
      <c r="C19" s="207"/>
      <c r="D19" s="20"/>
      <c r="E19" s="16" t="s">
        <v>24</v>
      </c>
      <c r="F19" s="16" t="s">
        <v>25</v>
      </c>
      <c r="G19" s="16" t="s">
        <v>26</v>
      </c>
      <c r="H19" s="21"/>
      <c r="I19" s="21"/>
    </row>
    <row r="20" spans="2:9" ht="20" customHeight="1" x14ac:dyDescent="0.2">
      <c r="D20" s="20"/>
      <c r="E20" s="16" t="s">
        <v>27</v>
      </c>
      <c r="F20" s="16" t="s">
        <v>28</v>
      </c>
      <c r="G20" s="16" t="s">
        <v>29</v>
      </c>
      <c r="H20" s="21"/>
      <c r="I20" s="21"/>
    </row>
    <row r="21" spans="2:9" ht="20" customHeight="1" x14ac:dyDescent="0.2">
      <c r="B21" s="19" t="s">
        <v>30</v>
      </c>
      <c r="C21" s="90"/>
      <c r="D21" s="90"/>
      <c r="E21" s="16" t="s">
        <v>31</v>
      </c>
      <c r="F21" s="16" t="s">
        <v>467</v>
      </c>
      <c r="G21" s="16" t="s">
        <v>468</v>
      </c>
      <c r="H21" s="21"/>
      <c r="I21" s="21"/>
    </row>
    <row r="22" spans="2:9" ht="20" customHeight="1" x14ac:dyDescent="0.2">
      <c r="B22" s="16" t="s">
        <v>32</v>
      </c>
      <c r="C22" s="205"/>
      <c r="E22" s="16" t="s">
        <v>33</v>
      </c>
      <c r="F22" s="207"/>
      <c r="G22" s="207"/>
      <c r="H22" s="21"/>
      <c r="I22" s="21"/>
    </row>
    <row r="23" spans="2:9" ht="20" customHeight="1" x14ac:dyDescent="0.2">
      <c r="B23" s="16" t="s">
        <v>36</v>
      </c>
      <c r="E23" s="16" t="s">
        <v>501</v>
      </c>
      <c r="H23" s="21"/>
      <c r="I23" s="21"/>
    </row>
    <row r="24" spans="2:9" ht="20" customHeight="1" x14ac:dyDescent="0.2">
      <c r="B24" s="20"/>
      <c r="E24" s="16" t="s">
        <v>39</v>
      </c>
      <c r="H24" s="21"/>
      <c r="I24" s="21"/>
    </row>
    <row r="25" spans="2:9" ht="20" customHeight="1" x14ac:dyDescent="0.2">
      <c r="E25" s="16" t="s">
        <v>42</v>
      </c>
      <c r="H25" s="21"/>
      <c r="I25" s="21"/>
    </row>
    <row r="26" spans="2:9" ht="20" customHeight="1" x14ac:dyDescent="0.2">
      <c r="B26" s="255" t="s">
        <v>45</v>
      </c>
      <c r="C26" s="255"/>
      <c r="E26" s="16" t="s">
        <v>466</v>
      </c>
      <c r="H26" s="21"/>
      <c r="I26" s="21"/>
    </row>
    <row r="27" spans="2:9" ht="20" customHeight="1" x14ac:dyDescent="0.2">
      <c r="B27" s="209"/>
      <c r="E27" s="270"/>
      <c r="F27" s="270"/>
      <c r="G27" s="270"/>
      <c r="H27" s="21"/>
      <c r="I27" s="21"/>
    </row>
    <row r="28" spans="2:9" ht="20" customHeight="1" x14ac:dyDescent="0.2">
      <c r="D28" s="20"/>
      <c r="E28" s="16" t="s">
        <v>46</v>
      </c>
      <c r="F28" s="16" t="s">
        <v>34</v>
      </c>
      <c r="G28" s="16" t="s">
        <v>35</v>
      </c>
      <c r="H28" s="21"/>
      <c r="I28" s="21"/>
    </row>
    <row r="29" spans="2:9" ht="20" customHeight="1" x14ac:dyDescent="0.2">
      <c r="D29" s="20"/>
      <c r="E29" s="16" t="s">
        <v>462</v>
      </c>
      <c r="F29" s="16" t="s">
        <v>37</v>
      </c>
      <c r="G29" s="16" t="s">
        <v>38</v>
      </c>
      <c r="H29" s="21"/>
      <c r="I29" s="21"/>
    </row>
    <row r="30" spans="2:9" ht="20" customHeight="1" x14ac:dyDescent="0.2">
      <c r="D30" s="20"/>
      <c r="E30" s="16" t="s">
        <v>463</v>
      </c>
      <c r="F30" s="16" t="s">
        <v>40</v>
      </c>
      <c r="G30" s="16" t="s">
        <v>41</v>
      </c>
      <c r="H30" s="21"/>
      <c r="I30" s="21"/>
    </row>
    <row r="31" spans="2:9" ht="20" customHeight="1" x14ac:dyDescent="0.2">
      <c r="D31" s="20"/>
      <c r="E31" s="16" t="s">
        <v>464</v>
      </c>
      <c r="F31" s="16" t="s">
        <v>43</v>
      </c>
      <c r="G31" s="16" t="s">
        <v>44</v>
      </c>
      <c r="H31" s="21"/>
      <c r="I31" s="21"/>
    </row>
    <row r="32" spans="2:9" ht="20" customHeight="1" x14ac:dyDescent="0.2">
      <c r="D32" s="20"/>
      <c r="E32" s="16" t="s">
        <v>465</v>
      </c>
      <c r="H32" s="21"/>
      <c r="I32" s="21"/>
    </row>
    <row r="33" spans="2:9" ht="20" customHeight="1" x14ac:dyDescent="0.2">
      <c r="D33" s="20"/>
      <c r="E33" s="16" t="s">
        <v>469</v>
      </c>
      <c r="H33" s="21"/>
      <c r="I33" s="21"/>
    </row>
    <row r="34" spans="2:9" ht="20" customHeight="1" x14ac:dyDescent="0.2">
      <c r="B34" s="19" t="s">
        <v>47</v>
      </c>
      <c r="D34" s="20"/>
      <c r="E34" s="269"/>
      <c r="F34" s="269"/>
      <c r="G34" s="269"/>
      <c r="H34" s="21"/>
      <c r="I34" s="21"/>
    </row>
    <row r="35" spans="2:9" ht="20" customHeight="1" x14ac:dyDescent="0.2">
      <c r="B35" s="93" t="s">
        <v>48</v>
      </c>
      <c r="C35" s="208"/>
      <c r="E35" s="93" t="s">
        <v>461</v>
      </c>
      <c r="G35" s="20"/>
      <c r="H35" s="21"/>
      <c r="I35" s="21"/>
    </row>
    <row r="36" spans="2:9" ht="20" customHeight="1" x14ac:dyDescent="0.2">
      <c r="B36" s="93" t="s">
        <v>49</v>
      </c>
      <c r="C36" s="208"/>
      <c r="E36" s="267"/>
      <c r="F36" s="267"/>
      <c r="G36" s="267"/>
      <c r="H36" s="21"/>
      <c r="I36" s="21"/>
    </row>
    <row r="37" spans="2:9" ht="20" customHeight="1" x14ac:dyDescent="0.2">
      <c r="E37" s="209"/>
      <c r="F37" s="209"/>
      <c r="G37" s="210"/>
      <c r="H37" s="21"/>
      <c r="I37" s="21"/>
    </row>
    <row r="38" spans="2:9" ht="20" customHeight="1" x14ac:dyDescent="0.2">
      <c r="E38" s="209"/>
      <c r="F38" s="209"/>
      <c r="G38" s="210"/>
      <c r="H38" s="21"/>
      <c r="I38" s="21"/>
    </row>
    <row r="39" spans="2:9" ht="20" customHeight="1" x14ac:dyDescent="0.2">
      <c r="D39" s="20"/>
      <c r="E39" s="209"/>
      <c r="F39" s="209"/>
      <c r="G39" s="209"/>
      <c r="H39" s="21"/>
      <c r="I39" s="21"/>
    </row>
    <row r="40" spans="2:9" ht="20" customHeight="1" x14ac:dyDescent="0.2">
      <c r="D40" s="20"/>
      <c r="E40" s="209"/>
      <c r="F40" s="209"/>
      <c r="G40" s="209"/>
      <c r="H40" s="21"/>
      <c r="I40" s="21"/>
    </row>
    <row r="41" spans="2:9" ht="20" customHeight="1" x14ac:dyDescent="0.2">
      <c r="D41" s="20"/>
      <c r="E41" s="209"/>
      <c r="F41" s="209"/>
      <c r="G41" s="209"/>
      <c r="H41" s="21"/>
      <c r="I41" s="21"/>
    </row>
    <row r="42" spans="2:9" ht="20" customHeight="1" x14ac:dyDescent="0.2">
      <c r="D42" s="20"/>
      <c r="E42" s="209"/>
      <c r="F42" s="209"/>
      <c r="G42" s="209"/>
      <c r="H42" s="21"/>
      <c r="I42" s="21"/>
    </row>
    <row r="43" spans="2:9" ht="20" customHeight="1" x14ac:dyDescent="0.2">
      <c r="D43" s="20"/>
      <c r="E43" s="209"/>
      <c r="F43" s="209"/>
      <c r="G43" s="209"/>
      <c r="H43" s="21"/>
      <c r="I43" s="21"/>
    </row>
    <row r="44" spans="2:9" ht="20" customHeight="1" x14ac:dyDescent="0.2">
      <c r="D44" s="20"/>
      <c r="E44" s="209"/>
      <c r="F44" s="210"/>
      <c r="G44" s="210"/>
      <c r="H44" s="21"/>
      <c r="I44" s="21"/>
    </row>
    <row r="45" spans="2:9" ht="18.75" customHeight="1" x14ac:dyDescent="0.2">
      <c r="E45" s="209"/>
      <c r="F45" s="209"/>
      <c r="G45" s="209"/>
    </row>
    <row r="46" spans="2:9" ht="18.75" customHeight="1" x14ac:dyDescent="0.2"/>
    <row r="47" spans="2:9" ht="18.75" customHeight="1" x14ac:dyDescent="0.2"/>
    <row r="48" spans="2:9" ht="18.75" customHeight="1" x14ac:dyDescent="0.2"/>
    <row r="49" spans="2:7" ht="18.75" customHeight="1" x14ac:dyDescent="0.2">
      <c r="B49" s="254" t="s">
        <v>504</v>
      </c>
      <c r="C49" s="255"/>
      <c r="D49" s="255"/>
    </row>
    <row r="50" spans="2:7" ht="16" thickBot="1" x14ac:dyDescent="0.25"/>
    <row r="51" spans="2:7" ht="30.75" customHeight="1" thickBot="1" x14ac:dyDescent="0.25">
      <c r="B51" s="87" t="s">
        <v>50</v>
      </c>
      <c r="C51" s="258" t="s">
        <v>51</v>
      </c>
      <c r="D51" s="259"/>
      <c r="E51" s="260"/>
      <c r="F51" s="88" t="s">
        <v>52</v>
      </c>
      <c r="G51" s="88" t="s">
        <v>53</v>
      </c>
    </row>
    <row r="52" spans="2:7" ht="43" customHeight="1" thickBot="1" x14ac:dyDescent="0.25">
      <c r="B52" s="194">
        <v>1</v>
      </c>
      <c r="C52" s="261" t="s">
        <v>54</v>
      </c>
      <c r="D52" s="262"/>
      <c r="E52" s="263"/>
      <c r="F52" s="231">
        <f>IFERROR((Calcs!A341)/(COUNTIF('Prioritized Approach Milestones'!B5:B341,"1")-(Calcs!H341)),1)</f>
        <v>0</v>
      </c>
      <c r="G52" s="226" t="str">
        <f>IF(Calcs!AB341&gt;0,"Missing Completion Date",(IF(MAX(Calcs!P4:P341)=0,"",MAX(Calcs!P4:P341))))</f>
        <v/>
      </c>
    </row>
    <row r="53" spans="2:7" ht="31" customHeight="1" thickBot="1" x14ac:dyDescent="0.25">
      <c r="B53" s="194">
        <v>2</v>
      </c>
      <c r="C53" s="261" t="s">
        <v>507</v>
      </c>
      <c r="D53" s="262"/>
      <c r="E53" s="263"/>
      <c r="F53" s="231">
        <f>IFERROR((Calcs!B341)/(COUNTIF('Prioritized Approach Milestones'!B5:B341,"2")-(Calcs!I341)),1)</f>
        <v>0</v>
      </c>
      <c r="G53" s="226" t="str">
        <f>IF(Calcs!AC341&gt;0,"Missing Completion Date",(IF(MAX(Calcs!Q4:Q341)=0,"",MAX(Calcs!Q4:Q341))))</f>
        <v/>
      </c>
    </row>
    <row r="54" spans="2:7" ht="33" customHeight="1" thickBot="1" x14ac:dyDescent="0.25">
      <c r="B54" s="194">
        <v>3</v>
      </c>
      <c r="C54" s="261" t="s">
        <v>508</v>
      </c>
      <c r="D54" s="262"/>
      <c r="E54" s="263"/>
      <c r="F54" s="231">
        <f>IFERROR((Calcs!C341)/(COUNTIF('Prioritized Approach Milestones'!B5:B341,"3")-(Calcs!J341)),1)</f>
        <v>0</v>
      </c>
      <c r="G54" s="226" t="str">
        <f>IF(Calcs!AD341&gt;0,"Missing Completion Date",(IF(MAX(Calcs!R4:R341)=0,"",MAX(Calcs!R4:R341))))</f>
        <v/>
      </c>
    </row>
    <row r="55" spans="2:7" ht="33" customHeight="1" thickBot="1" x14ac:dyDescent="0.25">
      <c r="B55" s="194">
        <v>4</v>
      </c>
      <c r="C55" s="261" t="s">
        <v>509</v>
      </c>
      <c r="D55" s="262"/>
      <c r="E55" s="263"/>
      <c r="F55" s="231">
        <f>IFERROR((Calcs!D341)/(COUNTIF('Prioritized Approach Milestones'!B5:B341,"4")-(Calcs!K341)),1)</f>
        <v>0</v>
      </c>
      <c r="G55" s="226" t="str">
        <f>IF(Calcs!AE341&gt;0,"Missing Completion Date",(IF(MAX(Calcs!S4:S341)=0,"",MAX(Calcs!S4:S341))))</f>
        <v/>
      </c>
    </row>
    <row r="56" spans="2:7" ht="31" customHeight="1" thickBot="1" x14ac:dyDescent="0.25">
      <c r="B56" s="194">
        <v>5</v>
      </c>
      <c r="C56" s="261" t="s">
        <v>510</v>
      </c>
      <c r="D56" s="262"/>
      <c r="E56" s="263"/>
      <c r="F56" s="231">
        <f>IFERROR((Calcs!E341)/(COUNTIF('Prioritized Approach Milestones'!B5:B341,"5")-(Calcs!L341)),1)</f>
        <v>0</v>
      </c>
      <c r="G56" s="226" t="str">
        <f>IF(Calcs!AF341&gt;0,"Missing Completion Date",(IF(MAX(Calcs!T4:T341)=0,"",MAX(Calcs!T4:T341))))</f>
        <v/>
      </c>
    </row>
    <row r="57" spans="2:7" ht="36" customHeight="1" thickBot="1" x14ac:dyDescent="0.25">
      <c r="B57" s="194">
        <v>6</v>
      </c>
      <c r="C57" s="261" t="s">
        <v>511</v>
      </c>
      <c r="D57" s="262"/>
      <c r="E57" s="263"/>
      <c r="F57" s="231">
        <f>IFERROR((Calcs!F341)/(COUNTIF('Prioritized Approach Milestones'!B5:B341,"6")-(Calcs!M341)),1)</f>
        <v>0</v>
      </c>
      <c r="G57" s="226" t="str">
        <f>IF(Calcs!AG341&gt;0,"Missing Completion Date",(IF(MAX(Calcs!U4:U341)=0,"",MAX(Calcs!U4:U341))))</f>
        <v/>
      </c>
    </row>
    <row r="58" spans="2:7" ht="33.75" customHeight="1" thickBot="1" x14ac:dyDescent="0.25">
      <c r="B58" s="195" t="s">
        <v>55</v>
      </c>
      <c r="C58" s="264"/>
      <c r="D58" s="265"/>
      <c r="E58" s="266"/>
      <c r="F58" s="231">
        <f>Calcs!G341/(COUNT('Prioritized Approach Milestones'!B5:B341)-Calcs!N341)</f>
        <v>0</v>
      </c>
      <c r="G58" s="227" t="str">
        <f>IF(MAX(F52:F57)=0,"",MAX(G52:G57))</f>
        <v/>
      </c>
    </row>
    <row r="59" spans="2:7" ht="15.5" customHeight="1" x14ac:dyDescent="0.2">
      <c r="B59" s="196"/>
      <c r="C59" s="197"/>
      <c r="D59" s="197"/>
      <c r="E59" s="197"/>
      <c r="F59" s="198"/>
      <c r="G59" s="206"/>
    </row>
    <row r="60" spans="2:7" ht="32.25" customHeight="1" x14ac:dyDescent="0.2">
      <c r="B60" s="268" t="s">
        <v>494</v>
      </c>
      <c r="C60" s="268"/>
      <c r="D60" s="268"/>
      <c r="E60" s="268"/>
      <c r="F60" s="268"/>
    </row>
    <row r="61" spans="2:7" ht="21.5" customHeight="1" x14ac:dyDescent="0.2">
      <c r="B61" s="268" t="s">
        <v>474</v>
      </c>
      <c r="C61" s="268"/>
      <c r="D61" s="268"/>
      <c r="E61" s="268"/>
      <c r="F61" s="268"/>
      <c r="G61" s="268"/>
    </row>
    <row r="62" spans="2:7" s="126" customFormat="1" ht="34.25" customHeight="1" x14ac:dyDescent="0.2">
      <c r="B62" s="256" t="s">
        <v>56</v>
      </c>
      <c r="C62" s="256"/>
      <c r="E62" s="199" t="s">
        <v>57</v>
      </c>
      <c r="F62" s="228"/>
    </row>
    <row r="63" spans="2:7" ht="34.25" customHeight="1" x14ac:dyDescent="0.2">
      <c r="B63" s="256" t="s">
        <v>512</v>
      </c>
      <c r="C63" s="256"/>
      <c r="D63" s="200"/>
      <c r="F63" s="209"/>
    </row>
    <row r="64" spans="2:7" ht="27.75" customHeight="1" x14ac:dyDescent="0.2">
      <c r="B64" s="201" t="s">
        <v>58</v>
      </c>
      <c r="C64" s="211"/>
      <c r="F64" s="209"/>
    </row>
    <row r="65" spans="2:6" ht="20" customHeight="1" x14ac:dyDescent="0.2">
      <c r="B65" s="201" t="s">
        <v>59</v>
      </c>
      <c r="C65" s="211"/>
      <c r="D65" s="202"/>
      <c r="E65" s="202" t="s">
        <v>57</v>
      </c>
      <c r="F65" s="229"/>
    </row>
    <row r="66" spans="2:6" ht="20" customHeight="1" x14ac:dyDescent="0.2">
      <c r="B66" s="201" t="s">
        <v>513</v>
      </c>
      <c r="C66" s="211"/>
      <c r="E66" s="203"/>
      <c r="F66" s="209"/>
    </row>
    <row r="67" spans="2:6" ht="20" customHeight="1" x14ac:dyDescent="0.2">
      <c r="B67" s="96" t="s">
        <v>60</v>
      </c>
      <c r="C67" s="212"/>
      <c r="D67" s="95"/>
      <c r="E67" s="95" t="s">
        <v>57</v>
      </c>
      <c r="F67" s="229"/>
    </row>
    <row r="68" spans="2:6" ht="20" customHeight="1" x14ac:dyDescent="0.2">
      <c r="B68" s="22"/>
      <c r="D68" s="23"/>
    </row>
    <row r="69" spans="2:6" ht="20" customHeight="1" x14ac:dyDescent="0.2">
      <c r="B69" s="257"/>
      <c r="C69" s="257"/>
      <c r="D69" s="257"/>
      <c r="E69" s="257"/>
    </row>
    <row r="70" spans="2:6" ht="34.5" customHeight="1" x14ac:dyDescent="0.2">
      <c r="B70" s="89"/>
    </row>
  </sheetData>
  <sheetProtection algorithmName="SHA-512" hashValue="wsL8U0sz4/PWh6IfSXx4OYOFSBmF+CivTl7NXO1ADGO8YW8twUjbNdSogAL4w7CFLEPWHWE7sPv5nsHUXr+u/Q==" saltValue="JFLiWJ8GjTz/l0Msk5VFUQ==" spinCount="100000" sheet="1" objects="1" scenarios="1"/>
  <customSheetViews>
    <customSheetView guid="{05CFFA2E-9E21-4401-92B8-311FFAFA2791}" scale="110" showGridLines="0" hiddenRows="1" topLeftCell="A49">
      <selection activeCell="C61" sqref="C61"/>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5118FE63-65F9-4D1E-A848-7B26E5B01EBD}" scale="110" showGridLines="0" hiddenRows="1" topLeftCell="A43">
      <selection activeCell="E46" sqref="E46"/>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2105224-40AA-407C-A4D8-DA77255BD086}" showGridLines="0" hiddenRows="1">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31C4550C-6E26-4878-8D23-FB37881679D8}" showGridLines="0" hiddenRows="1">
      <selection activeCell="F48" sqref="F48"/>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D8806A1-D4F8-4D82-9B41-7AEF1C14655B}" showGridLines="0" hiddenRows="1">
      <selection activeCell="F48" sqref="F48"/>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42AF8D0F-132E-4BC7-8682-EF8B74E55C81}" showGridLines="0" hiddenRows="1" topLeftCell="A45">
      <selection activeCell="D51" sqref="D51"/>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9BB45C5B-6A5F-4B98-8D16-C0C2935BCD85}" showGridLines="0" hiddenRows="1">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E4AA2D9E-8D22-4EA1-A99B-E112FEE541E1}" scale="110" showGridLines="0" hiddenRows="1" topLeftCell="A43">
      <selection activeCell="E46" sqref="E46"/>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 guid="{7918981E-CC23-463A-892E-0C6055818021}" scale="110" showGridLines="0" hiddenRows="1">
      <selection activeCell="F47" sqref="F47"/>
      <rowBreaks count="1" manualBreakCount="1">
        <brk id="36" max="5" man="1"/>
      </rowBreaks>
      <pageMargins left="0" right="0" top="0" bottom="0" header="0" footer="0"/>
      <pageSetup scale="64" orientation="landscape"/>
      <headerFooter>
        <oddFooter>&amp;L&amp;9*PCI DSS compliance requires successful completion of ALL PCI DSS requirements, regardless of whether the Prioritized Approach is used.&amp;C&amp;9&amp;P&amp;R&amp;9PCI SSC Prioritized Approach for DSS 1.2</oddFooter>
      </headerFooter>
    </customSheetView>
  </customSheetViews>
  <mergeCells count="21">
    <mergeCell ref="B69:E69"/>
    <mergeCell ref="B63:C63"/>
    <mergeCell ref="B26:C26"/>
    <mergeCell ref="C51:E51"/>
    <mergeCell ref="C52:E52"/>
    <mergeCell ref="C53:E53"/>
    <mergeCell ref="C54:E54"/>
    <mergeCell ref="C55:E55"/>
    <mergeCell ref="C56:E56"/>
    <mergeCell ref="C57:E57"/>
    <mergeCell ref="C58:E58"/>
    <mergeCell ref="E36:G36"/>
    <mergeCell ref="B61:G61"/>
    <mergeCell ref="B60:F60"/>
    <mergeCell ref="E34:G34"/>
    <mergeCell ref="E27:G27"/>
    <mergeCell ref="F8:G8"/>
    <mergeCell ref="F9:G9"/>
    <mergeCell ref="B5:D5"/>
    <mergeCell ref="B49:D49"/>
    <mergeCell ref="B62:C62"/>
  </mergeCells>
  <pageMargins left="0.70866141732283472" right="0.70866141732283472" top="0.74803149606299213" bottom="0.74803149606299213" header="0.31496062992125984" footer="0.31496062992125984"/>
  <pageSetup scale="64" orientation="landscape" r:id="rId1"/>
  <headerFooter>
    <oddFooter>&amp;L&amp;9Questions about use of the PCI DSS Prioritized Approach and its impacts on an organzition's PCI DSS compliance obligations should be directed to your acquirer or the payment brand(s).&amp;R&amp;9Prioritized Approach for PCI DSS v4.0 r1</oddFooter>
  </headerFooter>
  <ignoredErrors>
    <ignoredError sqref="F52:G58"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224" r:id="rId4" name="Check Box 176">
              <controlPr defaultSize="0" autoFill="0" autoLine="0" autoPict="0">
                <anchor moveWithCells="1">
                  <from>
                    <xdr:col>1</xdr:col>
                    <xdr:colOff>38100</xdr:colOff>
                    <xdr:row>23</xdr:row>
                    <xdr:rowOff>50800</xdr:rowOff>
                  </from>
                  <to>
                    <xdr:col>1</xdr:col>
                    <xdr:colOff>419100</xdr:colOff>
                    <xdr:row>24</xdr:row>
                    <xdr:rowOff>25400</xdr:rowOff>
                  </to>
                </anchor>
              </controlPr>
            </control>
          </mc:Choice>
        </mc:AlternateContent>
        <mc:AlternateContent xmlns:mc="http://schemas.openxmlformats.org/markup-compatibility/2006">
          <mc:Choice Requires="x14">
            <control shapeId="2225" r:id="rId5" name="Check Box 177">
              <controlPr defaultSize="0" autoFill="0" autoLine="0" autoPict="0">
                <anchor moveWithCells="1">
                  <from>
                    <xdr:col>1</xdr:col>
                    <xdr:colOff>457200</xdr:colOff>
                    <xdr:row>23</xdr:row>
                    <xdr:rowOff>50800</xdr:rowOff>
                  </from>
                  <to>
                    <xdr:col>1</xdr:col>
                    <xdr:colOff>901700</xdr:colOff>
                    <xdr:row>24</xdr:row>
                    <xdr:rowOff>25400</xdr:rowOff>
                  </to>
                </anchor>
              </controlPr>
            </control>
          </mc:Choice>
        </mc:AlternateContent>
        <mc:AlternateContent xmlns:mc="http://schemas.openxmlformats.org/markup-compatibility/2006">
          <mc:Choice Requires="x14">
            <control shapeId="2226" r:id="rId6" name="Check Box 178">
              <controlPr defaultSize="0" autoFill="0" autoLine="0" autoPict="0">
                <anchor moveWithCells="1">
                  <from>
                    <xdr:col>1</xdr:col>
                    <xdr:colOff>63500</xdr:colOff>
                    <xdr:row>25</xdr:row>
                    <xdr:rowOff>241300</xdr:rowOff>
                  </from>
                  <to>
                    <xdr:col>1</xdr:col>
                    <xdr:colOff>571500</xdr:colOff>
                    <xdr:row>27</xdr:row>
                    <xdr:rowOff>25400</xdr:rowOff>
                  </to>
                </anchor>
              </controlPr>
            </control>
          </mc:Choice>
        </mc:AlternateContent>
        <mc:AlternateContent xmlns:mc="http://schemas.openxmlformats.org/markup-compatibility/2006">
          <mc:Choice Requires="x14">
            <control shapeId="2228" r:id="rId7" name="Check Box 180">
              <controlPr defaultSize="0" autoFill="0" autoLine="0" autoPict="0" altText="">
                <anchor moveWithCells="1">
                  <from>
                    <xdr:col>4</xdr:col>
                    <xdr:colOff>25400</xdr:colOff>
                    <xdr:row>16</xdr:row>
                    <xdr:rowOff>63500</xdr:rowOff>
                  </from>
                  <to>
                    <xdr:col>4</xdr:col>
                    <xdr:colOff>228600</xdr:colOff>
                    <xdr:row>17</xdr:row>
                    <xdr:rowOff>0</xdr:rowOff>
                  </to>
                </anchor>
              </controlPr>
            </control>
          </mc:Choice>
        </mc:AlternateContent>
        <mc:AlternateContent xmlns:mc="http://schemas.openxmlformats.org/markup-compatibility/2006">
          <mc:Choice Requires="x14">
            <control shapeId="2230" r:id="rId8" name="Check Box 182">
              <controlPr defaultSize="0" autoFill="0" autoLine="0" autoPict="0" altText="">
                <anchor moveWithCells="1">
                  <from>
                    <xdr:col>4</xdr:col>
                    <xdr:colOff>25400</xdr:colOff>
                    <xdr:row>17</xdr:row>
                    <xdr:rowOff>63500</xdr:rowOff>
                  </from>
                  <to>
                    <xdr:col>4</xdr:col>
                    <xdr:colOff>228600</xdr:colOff>
                    <xdr:row>18</xdr:row>
                    <xdr:rowOff>0</xdr:rowOff>
                  </to>
                </anchor>
              </controlPr>
            </control>
          </mc:Choice>
        </mc:AlternateContent>
        <mc:AlternateContent xmlns:mc="http://schemas.openxmlformats.org/markup-compatibility/2006">
          <mc:Choice Requires="x14">
            <control shapeId="2231" r:id="rId9" name="Check Box 183">
              <controlPr defaultSize="0" autoFill="0" autoLine="0" autoPict="0" altText="">
                <anchor moveWithCells="1">
                  <from>
                    <xdr:col>4</xdr:col>
                    <xdr:colOff>25400</xdr:colOff>
                    <xdr:row>18</xdr:row>
                    <xdr:rowOff>63500</xdr:rowOff>
                  </from>
                  <to>
                    <xdr:col>4</xdr:col>
                    <xdr:colOff>228600</xdr:colOff>
                    <xdr:row>19</xdr:row>
                    <xdr:rowOff>0</xdr:rowOff>
                  </to>
                </anchor>
              </controlPr>
            </control>
          </mc:Choice>
        </mc:AlternateContent>
        <mc:AlternateContent xmlns:mc="http://schemas.openxmlformats.org/markup-compatibility/2006">
          <mc:Choice Requires="x14">
            <control shapeId="2232" r:id="rId10" name="Check Box 184">
              <controlPr defaultSize="0" autoFill="0" autoLine="0" autoPict="0" altText="">
                <anchor moveWithCells="1">
                  <from>
                    <xdr:col>4</xdr:col>
                    <xdr:colOff>25400</xdr:colOff>
                    <xdr:row>19</xdr:row>
                    <xdr:rowOff>63500</xdr:rowOff>
                  </from>
                  <to>
                    <xdr:col>4</xdr:col>
                    <xdr:colOff>228600</xdr:colOff>
                    <xdr:row>20</xdr:row>
                    <xdr:rowOff>0</xdr:rowOff>
                  </to>
                </anchor>
              </controlPr>
            </control>
          </mc:Choice>
        </mc:AlternateContent>
        <mc:AlternateContent xmlns:mc="http://schemas.openxmlformats.org/markup-compatibility/2006">
          <mc:Choice Requires="x14">
            <control shapeId="2233" r:id="rId11" name="Check Box 185">
              <controlPr defaultSize="0" autoFill="0" autoLine="0" autoPict="0" altText="">
                <anchor moveWithCells="1">
                  <from>
                    <xdr:col>4</xdr:col>
                    <xdr:colOff>25400</xdr:colOff>
                    <xdr:row>20</xdr:row>
                    <xdr:rowOff>63500</xdr:rowOff>
                  </from>
                  <to>
                    <xdr:col>4</xdr:col>
                    <xdr:colOff>228600</xdr:colOff>
                    <xdr:row>21</xdr:row>
                    <xdr:rowOff>0</xdr:rowOff>
                  </to>
                </anchor>
              </controlPr>
            </control>
          </mc:Choice>
        </mc:AlternateContent>
        <mc:AlternateContent xmlns:mc="http://schemas.openxmlformats.org/markup-compatibility/2006">
          <mc:Choice Requires="x14">
            <control shapeId="2234" r:id="rId12" name="Check Box 186">
              <controlPr defaultSize="0" autoFill="0" autoLine="0" autoPict="0" altText="">
                <anchor moveWithCells="1">
                  <from>
                    <xdr:col>4</xdr:col>
                    <xdr:colOff>25400</xdr:colOff>
                    <xdr:row>21</xdr:row>
                    <xdr:rowOff>63500</xdr:rowOff>
                  </from>
                  <to>
                    <xdr:col>4</xdr:col>
                    <xdr:colOff>228600</xdr:colOff>
                    <xdr:row>22</xdr:row>
                    <xdr:rowOff>0</xdr:rowOff>
                  </to>
                </anchor>
              </controlPr>
            </control>
          </mc:Choice>
        </mc:AlternateContent>
        <mc:AlternateContent xmlns:mc="http://schemas.openxmlformats.org/markup-compatibility/2006">
          <mc:Choice Requires="x14">
            <control shapeId="2235" r:id="rId13" name="Check Box 187">
              <controlPr defaultSize="0" autoFill="0" autoLine="0" autoPict="0" altText="">
                <anchor moveWithCells="1">
                  <from>
                    <xdr:col>4</xdr:col>
                    <xdr:colOff>25400</xdr:colOff>
                    <xdr:row>22</xdr:row>
                    <xdr:rowOff>63500</xdr:rowOff>
                  </from>
                  <to>
                    <xdr:col>4</xdr:col>
                    <xdr:colOff>228600</xdr:colOff>
                    <xdr:row>23</xdr:row>
                    <xdr:rowOff>0</xdr:rowOff>
                  </to>
                </anchor>
              </controlPr>
            </control>
          </mc:Choice>
        </mc:AlternateContent>
        <mc:AlternateContent xmlns:mc="http://schemas.openxmlformats.org/markup-compatibility/2006">
          <mc:Choice Requires="x14">
            <control shapeId="2236" r:id="rId14" name="Check Box 188">
              <controlPr defaultSize="0" autoFill="0" autoLine="0" autoPict="0" altText="">
                <anchor moveWithCells="1">
                  <from>
                    <xdr:col>4</xdr:col>
                    <xdr:colOff>25400</xdr:colOff>
                    <xdr:row>23</xdr:row>
                    <xdr:rowOff>63500</xdr:rowOff>
                  </from>
                  <to>
                    <xdr:col>4</xdr:col>
                    <xdr:colOff>228600</xdr:colOff>
                    <xdr:row>24</xdr:row>
                    <xdr:rowOff>0</xdr:rowOff>
                  </to>
                </anchor>
              </controlPr>
            </control>
          </mc:Choice>
        </mc:AlternateContent>
        <mc:AlternateContent xmlns:mc="http://schemas.openxmlformats.org/markup-compatibility/2006">
          <mc:Choice Requires="x14">
            <control shapeId="2237" r:id="rId15" name="Check Box 189">
              <controlPr defaultSize="0" autoFill="0" autoLine="0" autoPict="0" altText="">
                <anchor moveWithCells="1">
                  <from>
                    <xdr:col>4</xdr:col>
                    <xdr:colOff>25400</xdr:colOff>
                    <xdr:row>24</xdr:row>
                    <xdr:rowOff>63500</xdr:rowOff>
                  </from>
                  <to>
                    <xdr:col>4</xdr:col>
                    <xdr:colOff>228600</xdr:colOff>
                    <xdr:row>25</xdr:row>
                    <xdr:rowOff>0</xdr:rowOff>
                  </to>
                </anchor>
              </controlPr>
            </control>
          </mc:Choice>
        </mc:AlternateContent>
        <mc:AlternateContent xmlns:mc="http://schemas.openxmlformats.org/markup-compatibility/2006">
          <mc:Choice Requires="x14">
            <control shapeId="2239" r:id="rId16" name="Check Box 191">
              <controlPr defaultSize="0" autoFill="0" autoLine="0" autoPict="0" altText="">
                <anchor moveWithCells="1">
                  <from>
                    <xdr:col>4</xdr:col>
                    <xdr:colOff>25400</xdr:colOff>
                    <xdr:row>28</xdr:row>
                    <xdr:rowOff>63500</xdr:rowOff>
                  </from>
                  <to>
                    <xdr:col>4</xdr:col>
                    <xdr:colOff>228600</xdr:colOff>
                    <xdr:row>29</xdr:row>
                    <xdr:rowOff>0</xdr:rowOff>
                  </to>
                </anchor>
              </controlPr>
            </control>
          </mc:Choice>
        </mc:AlternateContent>
        <mc:AlternateContent xmlns:mc="http://schemas.openxmlformats.org/markup-compatibility/2006">
          <mc:Choice Requires="x14">
            <control shapeId="2240" r:id="rId17" name="Check Box 192">
              <controlPr defaultSize="0" autoFill="0" autoLine="0" autoPict="0" altText="">
                <anchor moveWithCells="1">
                  <from>
                    <xdr:col>4</xdr:col>
                    <xdr:colOff>25400</xdr:colOff>
                    <xdr:row>29</xdr:row>
                    <xdr:rowOff>63500</xdr:rowOff>
                  </from>
                  <to>
                    <xdr:col>4</xdr:col>
                    <xdr:colOff>228600</xdr:colOff>
                    <xdr:row>30</xdr:row>
                    <xdr:rowOff>0</xdr:rowOff>
                  </to>
                </anchor>
              </controlPr>
            </control>
          </mc:Choice>
        </mc:AlternateContent>
        <mc:AlternateContent xmlns:mc="http://schemas.openxmlformats.org/markup-compatibility/2006">
          <mc:Choice Requires="x14">
            <control shapeId="2241" r:id="rId18" name="Check Box 193">
              <controlPr defaultSize="0" autoFill="0" autoLine="0" autoPict="0" altText="">
                <anchor moveWithCells="1">
                  <from>
                    <xdr:col>4</xdr:col>
                    <xdr:colOff>25400</xdr:colOff>
                    <xdr:row>30</xdr:row>
                    <xdr:rowOff>63500</xdr:rowOff>
                  </from>
                  <to>
                    <xdr:col>4</xdr:col>
                    <xdr:colOff>228600</xdr:colOff>
                    <xdr:row>31</xdr:row>
                    <xdr:rowOff>0</xdr:rowOff>
                  </to>
                </anchor>
              </controlPr>
            </control>
          </mc:Choice>
        </mc:AlternateContent>
        <mc:AlternateContent xmlns:mc="http://schemas.openxmlformats.org/markup-compatibility/2006">
          <mc:Choice Requires="x14">
            <control shapeId="2242" r:id="rId19" name="Check Box 194">
              <controlPr defaultSize="0" autoFill="0" autoLine="0" autoPict="0" altText="">
                <anchor moveWithCells="1">
                  <from>
                    <xdr:col>4</xdr:col>
                    <xdr:colOff>25400</xdr:colOff>
                    <xdr:row>31</xdr:row>
                    <xdr:rowOff>63500</xdr:rowOff>
                  </from>
                  <to>
                    <xdr:col>4</xdr:col>
                    <xdr:colOff>228600</xdr:colOff>
                    <xdr:row>32</xdr:row>
                    <xdr:rowOff>0</xdr:rowOff>
                  </to>
                </anchor>
              </controlPr>
            </control>
          </mc:Choice>
        </mc:AlternateContent>
        <mc:AlternateContent xmlns:mc="http://schemas.openxmlformats.org/markup-compatibility/2006">
          <mc:Choice Requires="x14">
            <control shapeId="2243" r:id="rId20" name="Check Box 195">
              <controlPr defaultSize="0" autoFill="0" autoLine="0" autoPict="0" altText="">
                <anchor moveWithCells="1">
                  <from>
                    <xdr:col>5</xdr:col>
                    <xdr:colOff>25400</xdr:colOff>
                    <xdr:row>16</xdr:row>
                    <xdr:rowOff>63500</xdr:rowOff>
                  </from>
                  <to>
                    <xdr:col>5</xdr:col>
                    <xdr:colOff>228600</xdr:colOff>
                    <xdr:row>17</xdr:row>
                    <xdr:rowOff>0</xdr:rowOff>
                  </to>
                </anchor>
              </controlPr>
            </control>
          </mc:Choice>
        </mc:AlternateContent>
        <mc:AlternateContent xmlns:mc="http://schemas.openxmlformats.org/markup-compatibility/2006">
          <mc:Choice Requires="x14">
            <control shapeId="2244" r:id="rId21" name="Check Box 196">
              <controlPr defaultSize="0" autoFill="0" autoLine="0" autoPict="0" altText="">
                <anchor moveWithCells="1">
                  <from>
                    <xdr:col>5</xdr:col>
                    <xdr:colOff>25400</xdr:colOff>
                    <xdr:row>17</xdr:row>
                    <xdr:rowOff>63500</xdr:rowOff>
                  </from>
                  <to>
                    <xdr:col>5</xdr:col>
                    <xdr:colOff>228600</xdr:colOff>
                    <xdr:row>18</xdr:row>
                    <xdr:rowOff>0</xdr:rowOff>
                  </to>
                </anchor>
              </controlPr>
            </control>
          </mc:Choice>
        </mc:AlternateContent>
        <mc:AlternateContent xmlns:mc="http://schemas.openxmlformats.org/markup-compatibility/2006">
          <mc:Choice Requires="x14">
            <control shapeId="2245" r:id="rId22" name="Check Box 197">
              <controlPr defaultSize="0" autoFill="0" autoLine="0" autoPict="0" altText="">
                <anchor moveWithCells="1">
                  <from>
                    <xdr:col>5</xdr:col>
                    <xdr:colOff>25400</xdr:colOff>
                    <xdr:row>18</xdr:row>
                    <xdr:rowOff>63500</xdr:rowOff>
                  </from>
                  <to>
                    <xdr:col>5</xdr:col>
                    <xdr:colOff>228600</xdr:colOff>
                    <xdr:row>19</xdr:row>
                    <xdr:rowOff>0</xdr:rowOff>
                  </to>
                </anchor>
              </controlPr>
            </control>
          </mc:Choice>
        </mc:AlternateContent>
        <mc:AlternateContent xmlns:mc="http://schemas.openxmlformats.org/markup-compatibility/2006">
          <mc:Choice Requires="x14">
            <control shapeId="2246" r:id="rId23" name="Check Box 198">
              <controlPr defaultSize="0" autoFill="0" autoLine="0" autoPict="0" altText="">
                <anchor moveWithCells="1">
                  <from>
                    <xdr:col>5</xdr:col>
                    <xdr:colOff>25400</xdr:colOff>
                    <xdr:row>19</xdr:row>
                    <xdr:rowOff>63500</xdr:rowOff>
                  </from>
                  <to>
                    <xdr:col>5</xdr:col>
                    <xdr:colOff>228600</xdr:colOff>
                    <xdr:row>20</xdr:row>
                    <xdr:rowOff>0</xdr:rowOff>
                  </to>
                </anchor>
              </controlPr>
            </control>
          </mc:Choice>
        </mc:AlternateContent>
        <mc:AlternateContent xmlns:mc="http://schemas.openxmlformats.org/markup-compatibility/2006">
          <mc:Choice Requires="x14">
            <control shapeId="2248" r:id="rId24" name="Check Box 200">
              <controlPr defaultSize="0" autoFill="0" autoLine="0" autoPict="0" altText="">
                <anchor moveWithCells="1">
                  <from>
                    <xdr:col>5</xdr:col>
                    <xdr:colOff>25400</xdr:colOff>
                    <xdr:row>27</xdr:row>
                    <xdr:rowOff>63500</xdr:rowOff>
                  </from>
                  <to>
                    <xdr:col>5</xdr:col>
                    <xdr:colOff>228600</xdr:colOff>
                    <xdr:row>28</xdr:row>
                    <xdr:rowOff>0</xdr:rowOff>
                  </to>
                </anchor>
              </controlPr>
            </control>
          </mc:Choice>
        </mc:AlternateContent>
        <mc:AlternateContent xmlns:mc="http://schemas.openxmlformats.org/markup-compatibility/2006">
          <mc:Choice Requires="x14">
            <control shapeId="2250" r:id="rId25" name="Check Box 202">
              <controlPr defaultSize="0" autoFill="0" autoLine="0" autoPict="0" altText="">
                <anchor moveWithCells="1">
                  <from>
                    <xdr:col>5</xdr:col>
                    <xdr:colOff>25400</xdr:colOff>
                    <xdr:row>28</xdr:row>
                    <xdr:rowOff>63500</xdr:rowOff>
                  </from>
                  <to>
                    <xdr:col>5</xdr:col>
                    <xdr:colOff>215900</xdr:colOff>
                    <xdr:row>29</xdr:row>
                    <xdr:rowOff>0</xdr:rowOff>
                  </to>
                </anchor>
              </controlPr>
            </control>
          </mc:Choice>
        </mc:AlternateContent>
        <mc:AlternateContent xmlns:mc="http://schemas.openxmlformats.org/markup-compatibility/2006">
          <mc:Choice Requires="x14">
            <control shapeId="2251" r:id="rId26" name="Check Box 203">
              <controlPr defaultSize="0" autoFill="0" autoLine="0" autoPict="0" altText="">
                <anchor moveWithCells="1">
                  <from>
                    <xdr:col>5</xdr:col>
                    <xdr:colOff>25400</xdr:colOff>
                    <xdr:row>29</xdr:row>
                    <xdr:rowOff>63500</xdr:rowOff>
                  </from>
                  <to>
                    <xdr:col>5</xdr:col>
                    <xdr:colOff>215900</xdr:colOff>
                    <xdr:row>30</xdr:row>
                    <xdr:rowOff>0</xdr:rowOff>
                  </to>
                </anchor>
              </controlPr>
            </control>
          </mc:Choice>
        </mc:AlternateContent>
        <mc:AlternateContent xmlns:mc="http://schemas.openxmlformats.org/markup-compatibility/2006">
          <mc:Choice Requires="x14">
            <control shapeId="2252" r:id="rId27" name="Check Box 204">
              <controlPr defaultSize="0" autoFill="0" autoLine="0" autoPict="0" altText="">
                <anchor moveWithCells="1">
                  <from>
                    <xdr:col>5</xdr:col>
                    <xdr:colOff>25400</xdr:colOff>
                    <xdr:row>30</xdr:row>
                    <xdr:rowOff>63500</xdr:rowOff>
                  </from>
                  <to>
                    <xdr:col>5</xdr:col>
                    <xdr:colOff>215900</xdr:colOff>
                    <xdr:row>31</xdr:row>
                    <xdr:rowOff>0</xdr:rowOff>
                  </to>
                </anchor>
              </controlPr>
            </control>
          </mc:Choice>
        </mc:AlternateContent>
        <mc:AlternateContent xmlns:mc="http://schemas.openxmlformats.org/markup-compatibility/2006">
          <mc:Choice Requires="x14">
            <control shapeId="2253" r:id="rId28" name="Check Box 205">
              <controlPr defaultSize="0" autoFill="0" autoLine="0" autoPict="0" altText="">
                <anchor moveWithCells="1">
                  <from>
                    <xdr:col>6</xdr:col>
                    <xdr:colOff>25400</xdr:colOff>
                    <xdr:row>16</xdr:row>
                    <xdr:rowOff>63500</xdr:rowOff>
                  </from>
                  <to>
                    <xdr:col>6</xdr:col>
                    <xdr:colOff>228600</xdr:colOff>
                    <xdr:row>17</xdr:row>
                    <xdr:rowOff>0</xdr:rowOff>
                  </to>
                </anchor>
              </controlPr>
            </control>
          </mc:Choice>
        </mc:AlternateContent>
        <mc:AlternateContent xmlns:mc="http://schemas.openxmlformats.org/markup-compatibility/2006">
          <mc:Choice Requires="x14">
            <control shapeId="2254" r:id="rId29" name="Check Box 206">
              <controlPr defaultSize="0" autoFill="0" autoLine="0" autoPict="0" altText="">
                <anchor moveWithCells="1">
                  <from>
                    <xdr:col>6</xdr:col>
                    <xdr:colOff>25400</xdr:colOff>
                    <xdr:row>17</xdr:row>
                    <xdr:rowOff>63500</xdr:rowOff>
                  </from>
                  <to>
                    <xdr:col>6</xdr:col>
                    <xdr:colOff>228600</xdr:colOff>
                    <xdr:row>18</xdr:row>
                    <xdr:rowOff>0</xdr:rowOff>
                  </to>
                </anchor>
              </controlPr>
            </control>
          </mc:Choice>
        </mc:AlternateContent>
        <mc:AlternateContent xmlns:mc="http://schemas.openxmlformats.org/markup-compatibility/2006">
          <mc:Choice Requires="x14">
            <control shapeId="2255" r:id="rId30" name="Check Box 207">
              <controlPr defaultSize="0" autoFill="0" autoLine="0" autoPict="0" altText="">
                <anchor moveWithCells="1">
                  <from>
                    <xdr:col>6</xdr:col>
                    <xdr:colOff>25400</xdr:colOff>
                    <xdr:row>18</xdr:row>
                    <xdr:rowOff>63500</xdr:rowOff>
                  </from>
                  <to>
                    <xdr:col>6</xdr:col>
                    <xdr:colOff>228600</xdr:colOff>
                    <xdr:row>19</xdr:row>
                    <xdr:rowOff>0</xdr:rowOff>
                  </to>
                </anchor>
              </controlPr>
            </control>
          </mc:Choice>
        </mc:AlternateContent>
        <mc:AlternateContent xmlns:mc="http://schemas.openxmlformats.org/markup-compatibility/2006">
          <mc:Choice Requires="x14">
            <control shapeId="2256" r:id="rId31" name="Check Box 208">
              <controlPr defaultSize="0" autoFill="0" autoLine="0" autoPict="0" altText="">
                <anchor moveWithCells="1">
                  <from>
                    <xdr:col>6</xdr:col>
                    <xdr:colOff>25400</xdr:colOff>
                    <xdr:row>19</xdr:row>
                    <xdr:rowOff>63500</xdr:rowOff>
                  </from>
                  <to>
                    <xdr:col>6</xdr:col>
                    <xdr:colOff>228600</xdr:colOff>
                    <xdr:row>20</xdr:row>
                    <xdr:rowOff>0</xdr:rowOff>
                  </to>
                </anchor>
              </controlPr>
            </control>
          </mc:Choice>
        </mc:AlternateContent>
        <mc:AlternateContent xmlns:mc="http://schemas.openxmlformats.org/markup-compatibility/2006">
          <mc:Choice Requires="x14">
            <control shapeId="2258" r:id="rId32" name="Check Box 210">
              <controlPr defaultSize="0" autoFill="0" autoLine="0" autoPict="0" altText="">
                <anchor moveWithCells="1">
                  <from>
                    <xdr:col>6</xdr:col>
                    <xdr:colOff>25400</xdr:colOff>
                    <xdr:row>27</xdr:row>
                    <xdr:rowOff>63500</xdr:rowOff>
                  </from>
                  <to>
                    <xdr:col>6</xdr:col>
                    <xdr:colOff>228600</xdr:colOff>
                    <xdr:row>28</xdr:row>
                    <xdr:rowOff>0</xdr:rowOff>
                  </to>
                </anchor>
              </controlPr>
            </control>
          </mc:Choice>
        </mc:AlternateContent>
        <mc:AlternateContent xmlns:mc="http://schemas.openxmlformats.org/markup-compatibility/2006">
          <mc:Choice Requires="x14">
            <control shapeId="2259" r:id="rId33" name="Check Box 211">
              <controlPr defaultSize="0" autoFill="0" autoLine="0" autoPict="0" altText="">
                <anchor moveWithCells="1">
                  <from>
                    <xdr:col>6</xdr:col>
                    <xdr:colOff>25400</xdr:colOff>
                    <xdr:row>28</xdr:row>
                    <xdr:rowOff>63500</xdr:rowOff>
                  </from>
                  <to>
                    <xdr:col>6</xdr:col>
                    <xdr:colOff>228600</xdr:colOff>
                    <xdr:row>29</xdr:row>
                    <xdr:rowOff>0</xdr:rowOff>
                  </to>
                </anchor>
              </controlPr>
            </control>
          </mc:Choice>
        </mc:AlternateContent>
        <mc:AlternateContent xmlns:mc="http://schemas.openxmlformats.org/markup-compatibility/2006">
          <mc:Choice Requires="x14">
            <control shapeId="2260" r:id="rId34" name="Check Box 212">
              <controlPr defaultSize="0" autoFill="0" autoLine="0" autoPict="0" altText="">
                <anchor moveWithCells="1">
                  <from>
                    <xdr:col>6</xdr:col>
                    <xdr:colOff>25400</xdr:colOff>
                    <xdr:row>29</xdr:row>
                    <xdr:rowOff>63500</xdr:rowOff>
                  </from>
                  <to>
                    <xdr:col>6</xdr:col>
                    <xdr:colOff>228600</xdr:colOff>
                    <xdr:row>30</xdr:row>
                    <xdr:rowOff>0</xdr:rowOff>
                  </to>
                </anchor>
              </controlPr>
            </control>
          </mc:Choice>
        </mc:AlternateContent>
        <mc:AlternateContent xmlns:mc="http://schemas.openxmlformats.org/markup-compatibility/2006">
          <mc:Choice Requires="x14">
            <control shapeId="2261" r:id="rId35" name="Check Box 213">
              <controlPr defaultSize="0" autoFill="0" autoLine="0" autoPict="0" altText="">
                <anchor moveWithCells="1">
                  <from>
                    <xdr:col>6</xdr:col>
                    <xdr:colOff>25400</xdr:colOff>
                    <xdr:row>30</xdr:row>
                    <xdr:rowOff>63500</xdr:rowOff>
                  </from>
                  <to>
                    <xdr:col>6</xdr:col>
                    <xdr:colOff>228600</xdr:colOff>
                    <xdr:row>31</xdr:row>
                    <xdr:rowOff>0</xdr:rowOff>
                  </to>
                </anchor>
              </controlPr>
            </control>
          </mc:Choice>
        </mc:AlternateContent>
        <mc:AlternateContent xmlns:mc="http://schemas.openxmlformats.org/markup-compatibility/2006">
          <mc:Choice Requires="x14">
            <control shapeId="2262" r:id="rId36" name="Check Box 214">
              <controlPr defaultSize="0" autoFill="0" autoLine="0" autoPict="0" altText="">
                <anchor moveWithCells="1">
                  <from>
                    <xdr:col>4</xdr:col>
                    <xdr:colOff>25400</xdr:colOff>
                    <xdr:row>27</xdr:row>
                    <xdr:rowOff>63500</xdr:rowOff>
                  </from>
                  <to>
                    <xdr:col>4</xdr:col>
                    <xdr:colOff>228600</xdr:colOff>
                    <xdr:row>28</xdr:row>
                    <xdr:rowOff>0</xdr:rowOff>
                  </to>
                </anchor>
              </controlPr>
            </control>
          </mc:Choice>
        </mc:AlternateContent>
        <mc:AlternateContent xmlns:mc="http://schemas.openxmlformats.org/markup-compatibility/2006">
          <mc:Choice Requires="x14">
            <control shapeId="2263" r:id="rId37" name="Check Box 215">
              <controlPr defaultSize="0" autoFill="0" autoLine="0" autoPict="0" altText="">
                <anchor moveWithCells="1">
                  <from>
                    <xdr:col>4</xdr:col>
                    <xdr:colOff>25400</xdr:colOff>
                    <xdr:row>28</xdr:row>
                    <xdr:rowOff>63500</xdr:rowOff>
                  </from>
                  <to>
                    <xdr:col>4</xdr:col>
                    <xdr:colOff>228600</xdr:colOff>
                    <xdr:row>29</xdr:row>
                    <xdr:rowOff>0</xdr:rowOff>
                  </to>
                </anchor>
              </controlPr>
            </control>
          </mc:Choice>
        </mc:AlternateContent>
        <mc:AlternateContent xmlns:mc="http://schemas.openxmlformats.org/markup-compatibility/2006">
          <mc:Choice Requires="x14">
            <control shapeId="2264" r:id="rId38" name="Check Box 216">
              <controlPr defaultSize="0" autoFill="0" autoLine="0" autoPict="0" altText="">
                <anchor moveWithCells="1">
                  <from>
                    <xdr:col>4</xdr:col>
                    <xdr:colOff>25400</xdr:colOff>
                    <xdr:row>29</xdr:row>
                    <xdr:rowOff>63500</xdr:rowOff>
                  </from>
                  <to>
                    <xdr:col>4</xdr:col>
                    <xdr:colOff>228600</xdr:colOff>
                    <xdr:row>30</xdr:row>
                    <xdr:rowOff>0</xdr:rowOff>
                  </to>
                </anchor>
              </controlPr>
            </control>
          </mc:Choice>
        </mc:AlternateContent>
        <mc:AlternateContent xmlns:mc="http://schemas.openxmlformats.org/markup-compatibility/2006">
          <mc:Choice Requires="x14">
            <control shapeId="2265" r:id="rId39" name="Check Box 217">
              <controlPr defaultSize="0" autoFill="0" autoLine="0" autoPict="0" altText="">
                <anchor moveWithCells="1">
                  <from>
                    <xdr:col>4</xdr:col>
                    <xdr:colOff>25400</xdr:colOff>
                    <xdr:row>30</xdr:row>
                    <xdr:rowOff>63500</xdr:rowOff>
                  </from>
                  <to>
                    <xdr:col>4</xdr:col>
                    <xdr:colOff>228600</xdr:colOff>
                    <xdr:row>31</xdr:row>
                    <xdr:rowOff>0</xdr:rowOff>
                  </to>
                </anchor>
              </controlPr>
            </control>
          </mc:Choice>
        </mc:AlternateContent>
        <mc:AlternateContent xmlns:mc="http://schemas.openxmlformats.org/markup-compatibility/2006">
          <mc:Choice Requires="x14">
            <control shapeId="2266" r:id="rId40" name="Check Box 218">
              <controlPr defaultSize="0" autoFill="0" autoLine="0" autoPict="0" altText="">
                <anchor moveWithCells="1">
                  <from>
                    <xdr:col>1</xdr:col>
                    <xdr:colOff>25400</xdr:colOff>
                    <xdr:row>15</xdr:row>
                    <xdr:rowOff>63500</xdr:rowOff>
                  </from>
                  <to>
                    <xdr:col>1</xdr:col>
                    <xdr:colOff>228600</xdr:colOff>
                    <xdr:row>16</xdr:row>
                    <xdr:rowOff>0</xdr:rowOff>
                  </to>
                </anchor>
              </controlPr>
            </control>
          </mc:Choice>
        </mc:AlternateContent>
        <mc:AlternateContent xmlns:mc="http://schemas.openxmlformats.org/markup-compatibility/2006">
          <mc:Choice Requires="x14">
            <control shapeId="2267" r:id="rId41" name="Check Box 219">
              <controlPr defaultSize="0" autoFill="0" autoLine="0" autoPict="0" altText="">
                <anchor moveWithCells="1">
                  <from>
                    <xdr:col>1</xdr:col>
                    <xdr:colOff>25400</xdr:colOff>
                    <xdr:row>16</xdr:row>
                    <xdr:rowOff>63500</xdr:rowOff>
                  </from>
                  <to>
                    <xdr:col>1</xdr:col>
                    <xdr:colOff>228600</xdr:colOff>
                    <xdr:row>17</xdr:row>
                    <xdr:rowOff>0</xdr:rowOff>
                  </to>
                </anchor>
              </controlPr>
            </control>
          </mc:Choice>
        </mc:AlternateContent>
        <mc:AlternateContent xmlns:mc="http://schemas.openxmlformats.org/markup-compatibility/2006">
          <mc:Choice Requires="x14">
            <control shapeId="2268" r:id="rId42" name="Check Box 220">
              <controlPr defaultSize="0" autoFill="0" autoLine="0" autoPict="0" altText="">
                <anchor moveWithCells="1">
                  <from>
                    <xdr:col>1</xdr:col>
                    <xdr:colOff>25400</xdr:colOff>
                    <xdr:row>17</xdr:row>
                    <xdr:rowOff>63500</xdr:rowOff>
                  </from>
                  <to>
                    <xdr:col>1</xdr:col>
                    <xdr:colOff>228600</xdr:colOff>
                    <xdr:row>18</xdr:row>
                    <xdr:rowOff>0</xdr:rowOff>
                  </to>
                </anchor>
              </controlPr>
            </control>
          </mc:Choice>
        </mc:AlternateContent>
        <mc:AlternateContent xmlns:mc="http://schemas.openxmlformats.org/markup-compatibility/2006">
          <mc:Choice Requires="x14">
            <control shapeId="2269" r:id="rId43" name="Check Box 221">
              <controlPr defaultSize="0" autoFill="0" autoLine="0" autoPict="0" altText="">
                <anchor moveWithCells="1">
                  <from>
                    <xdr:col>1</xdr:col>
                    <xdr:colOff>25400</xdr:colOff>
                    <xdr:row>18</xdr:row>
                    <xdr:rowOff>63500</xdr:rowOff>
                  </from>
                  <to>
                    <xdr:col>1</xdr:col>
                    <xdr:colOff>228600</xdr:colOff>
                    <xdr:row>19</xdr:row>
                    <xdr:rowOff>0</xdr:rowOff>
                  </to>
                </anchor>
              </controlPr>
            </control>
          </mc:Choice>
        </mc:AlternateContent>
        <mc:AlternateContent xmlns:mc="http://schemas.openxmlformats.org/markup-compatibility/2006">
          <mc:Choice Requires="x14">
            <control shapeId="2270" r:id="rId44" name="Check Box 222">
              <controlPr defaultSize="0" autoFill="0" autoLine="0" autoPict="0" altText="">
                <anchor moveWithCells="1">
                  <from>
                    <xdr:col>4</xdr:col>
                    <xdr:colOff>25400</xdr:colOff>
                    <xdr:row>25</xdr:row>
                    <xdr:rowOff>63500</xdr:rowOff>
                  </from>
                  <to>
                    <xdr:col>4</xdr:col>
                    <xdr:colOff>228600</xdr:colOff>
                    <xdr:row>26</xdr:row>
                    <xdr:rowOff>0</xdr:rowOff>
                  </to>
                </anchor>
              </controlPr>
            </control>
          </mc:Choice>
        </mc:AlternateContent>
        <mc:AlternateContent xmlns:mc="http://schemas.openxmlformats.org/markup-compatibility/2006">
          <mc:Choice Requires="x14">
            <control shapeId="2271" r:id="rId45" name="Check Box 223">
              <controlPr defaultSize="0" autoFill="0" autoLine="0" autoPict="0" altText="">
                <anchor moveWithCells="1">
                  <from>
                    <xdr:col>5</xdr:col>
                    <xdr:colOff>25400</xdr:colOff>
                    <xdr:row>20</xdr:row>
                    <xdr:rowOff>63500</xdr:rowOff>
                  </from>
                  <to>
                    <xdr:col>5</xdr:col>
                    <xdr:colOff>228600</xdr:colOff>
                    <xdr:row>21</xdr:row>
                    <xdr:rowOff>0</xdr:rowOff>
                  </to>
                </anchor>
              </controlPr>
            </control>
          </mc:Choice>
        </mc:AlternateContent>
        <mc:AlternateContent xmlns:mc="http://schemas.openxmlformats.org/markup-compatibility/2006">
          <mc:Choice Requires="x14">
            <control shapeId="2272" r:id="rId46" name="Check Box 224">
              <controlPr defaultSize="0" autoFill="0" autoLine="0" autoPict="0" altText="">
                <anchor moveWithCells="1">
                  <from>
                    <xdr:col>6</xdr:col>
                    <xdr:colOff>25400</xdr:colOff>
                    <xdr:row>20</xdr:row>
                    <xdr:rowOff>63500</xdr:rowOff>
                  </from>
                  <to>
                    <xdr:col>6</xdr:col>
                    <xdr:colOff>228600</xdr:colOff>
                    <xdr:row>21</xdr:row>
                    <xdr:rowOff>0</xdr:rowOff>
                  </to>
                </anchor>
              </controlPr>
            </control>
          </mc:Choice>
        </mc:AlternateContent>
        <mc:AlternateContent xmlns:mc="http://schemas.openxmlformats.org/markup-compatibility/2006">
          <mc:Choice Requires="x14">
            <control shapeId="2273" r:id="rId47" name="Check Box 225">
              <controlPr defaultSize="0" autoFill="0" autoLine="0" autoPict="0" altText="">
                <anchor moveWithCells="1">
                  <from>
                    <xdr:col>4</xdr:col>
                    <xdr:colOff>25400</xdr:colOff>
                    <xdr:row>32</xdr:row>
                    <xdr:rowOff>63500</xdr:rowOff>
                  </from>
                  <to>
                    <xdr:col>4</xdr:col>
                    <xdr:colOff>228600</xdr:colOff>
                    <xdr:row>33</xdr:row>
                    <xdr:rowOff>0</xdr:rowOff>
                  </to>
                </anchor>
              </controlPr>
            </control>
          </mc:Choice>
        </mc:AlternateContent>
        <mc:AlternateContent xmlns:mc="http://schemas.openxmlformats.org/markup-compatibility/2006">
          <mc:Choice Requires="x14">
            <control shapeId="2274" r:id="rId48" name="Check Box 226">
              <controlPr defaultSize="0" autoFill="0" autoLine="0" autoPict="0" altText="">
                <anchor moveWithCells="1">
                  <from>
                    <xdr:col>4</xdr:col>
                    <xdr:colOff>25400</xdr:colOff>
                    <xdr:row>32</xdr:row>
                    <xdr:rowOff>63500</xdr:rowOff>
                  </from>
                  <to>
                    <xdr:col>4</xdr:col>
                    <xdr:colOff>228600</xdr:colOff>
                    <xdr:row>33</xdr:row>
                    <xdr:rowOff>0</xdr:rowOff>
                  </to>
                </anchor>
              </controlPr>
            </control>
          </mc:Choice>
        </mc:AlternateContent>
        <mc:AlternateContent xmlns:mc="http://schemas.openxmlformats.org/markup-compatibility/2006">
          <mc:Choice Requires="x14">
            <control shapeId="2275" r:id="rId49" name="Check Box 227">
              <controlPr defaultSize="0" autoFill="0" autoLine="0" autoPict="0">
                <anchor moveWithCells="1">
                  <from>
                    <xdr:col>1</xdr:col>
                    <xdr:colOff>508000</xdr:colOff>
                    <xdr:row>26</xdr:row>
                    <xdr:rowOff>25400</xdr:rowOff>
                  </from>
                  <to>
                    <xdr:col>1</xdr:col>
                    <xdr:colOff>952500</xdr:colOff>
                    <xdr:row>26</xdr:row>
                    <xdr:rowOff>241300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41"/>
  <sheetViews>
    <sheetView showGridLines="0" zoomScaleNormal="100" workbookViewId="0">
      <pane ySplit="2" topLeftCell="A3" activePane="bottomLeft" state="frozen"/>
      <selection pane="bottomLeft" sqref="A1:A2"/>
    </sheetView>
  </sheetViews>
  <sheetFormatPr baseColWidth="10" defaultColWidth="8.83203125" defaultRowHeight="14" x14ac:dyDescent="0.15"/>
  <cols>
    <col min="1" max="1" width="66.6640625" style="141" customWidth="1"/>
    <col min="2" max="2" width="12.6640625" style="48" customWidth="1"/>
    <col min="3" max="3" width="15.33203125" style="137" customWidth="1"/>
    <col min="4" max="4" width="23" style="41" customWidth="1"/>
    <col min="5" max="5" width="23.5" style="42" customWidth="1"/>
    <col min="6" max="6" width="20.6640625" style="70" customWidth="1"/>
    <col min="7" max="7" width="19.83203125" style="69" customWidth="1"/>
    <col min="8" max="8" width="13" style="38" customWidth="1"/>
    <col min="9" max="26" width="8.83203125" style="38"/>
    <col min="27" max="40" width="8.83203125" style="39"/>
    <col min="41" max="42" width="27.33203125" style="38" customWidth="1"/>
    <col min="43" max="52" width="8.83203125" style="38"/>
    <col min="53" max="16384" width="8.83203125" style="39"/>
  </cols>
  <sheetData>
    <row r="1" spans="1:52" s="36" customFormat="1" ht="13.5" customHeight="1" x14ac:dyDescent="0.2">
      <c r="A1" s="271" t="s">
        <v>61</v>
      </c>
      <c r="B1" s="273" t="s">
        <v>50</v>
      </c>
      <c r="C1" s="275" t="s">
        <v>473</v>
      </c>
      <c r="D1" s="277" t="s">
        <v>62</v>
      </c>
      <c r="E1" s="280" t="s">
        <v>63</v>
      </c>
      <c r="F1" s="280"/>
      <c r="G1" s="280"/>
      <c r="H1" s="35"/>
      <c r="I1" s="35"/>
      <c r="J1" s="35"/>
      <c r="K1" s="35"/>
      <c r="L1" s="35"/>
      <c r="M1" s="35"/>
      <c r="N1" s="35"/>
      <c r="O1" s="35"/>
      <c r="P1" s="35"/>
      <c r="Q1" s="35"/>
      <c r="R1" s="35"/>
      <c r="S1" s="35"/>
      <c r="T1" s="35"/>
      <c r="U1" s="35"/>
      <c r="V1" s="35"/>
      <c r="W1" s="35"/>
      <c r="X1" s="35"/>
      <c r="Y1" s="35"/>
      <c r="Z1" s="35"/>
      <c r="AO1" s="35"/>
      <c r="AP1" s="35"/>
      <c r="AQ1" s="35"/>
      <c r="AR1" s="35"/>
      <c r="AS1" s="35"/>
      <c r="AT1" s="35"/>
      <c r="AU1" s="35"/>
      <c r="AV1" s="35"/>
      <c r="AW1" s="35"/>
      <c r="AX1" s="35"/>
      <c r="AY1" s="35"/>
      <c r="AZ1" s="35"/>
    </row>
    <row r="2" spans="1:52" s="36" customFormat="1" ht="77" customHeight="1" thickBot="1" x14ac:dyDescent="0.25">
      <c r="A2" s="272"/>
      <c r="B2" s="274"/>
      <c r="C2" s="276"/>
      <c r="D2" s="278"/>
      <c r="E2" s="172" t="s">
        <v>64</v>
      </c>
      <c r="F2" s="173" t="s">
        <v>53</v>
      </c>
      <c r="G2" s="150" t="s">
        <v>65</v>
      </c>
      <c r="H2" s="35"/>
      <c r="I2" s="35"/>
      <c r="J2" s="35"/>
      <c r="K2" s="35"/>
      <c r="L2" s="35"/>
      <c r="M2" s="35"/>
      <c r="N2" s="35"/>
      <c r="O2" s="35"/>
      <c r="P2" s="35"/>
      <c r="Q2" s="35"/>
      <c r="R2" s="35"/>
      <c r="S2" s="35"/>
      <c r="T2" s="35"/>
      <c r="U2" s="35"/>
      <c r="V2" s="35"/>
      <c r="W2" s="35"/>
      <c r="X2" s="35"/>
      <c r="Y2" s="35"/>
      <c r="Z2" s="35"/>
      <c r="AO2" s="37"/>
      <c r="AP2" s="37"/>
      <c r="AQ2" s="35"/>
      <c r="AR2" s="35"/>
      <c r="AS2" s="35"/>
      <c r="AT2" s="35"/>
      <c r="AU2" s="35"/>
      <c r="AV2" s="35"/>
      <c r="AW2" s="35"/>
      <c r="AX2" s="35"/>
      <c r="AY2" s="35"/>
      <c r="AZ2" s="35"/>
    </row>
    <row r="3" spans="1:52" s="36" customFormat="1" ht="40" customHeight="1" x14ac:dyDescent="0.2">
      <c r="A3" s="75" t="s">
        <v>477</v>
      </c>
      <c r="B3" s="138"/>
      <c r="C3" s="139"/>
      <c r="D3" s="143"/>
      <c r="E3" s="151"/>
      <c r="F3" s="151"/>
      <c r="G3" s="151"/>
      <c r="H3" s="35"/>
      <c r="I3" s="35"/>
      <c r="J3" s="35"/>
      <c r="K3" s="35"/>
      <c r="L3" s="35"/>
      <c r="M3" s="35"/>
      <c r="N3" s="35"/>
      <c r="O3" s="35"/>
      <c r="P3" s="35"/>
      <c r="Q3" s="35"/>
      <c r="R3" s="35"/>
      <c r="S3" s="35"/>
      <c r="T3" s="35"/>
      <c r="U3" s="35"/>
      <c r="V3" s="35"/>
      <c r="W3" s="35"/>
      <c r="X3" s="35"/>
      <c r="Y3" s="35"/>
      <c r="Z3" s="35"/>
      <c r="AO3" s="37"/>
      <c r="AP3" s="37"/>
      <c r="AQ3" s="35"/>
      <c r="AR3" s="35"/>
      <c r="AS3" s="35"/>
      <c r="AT3" s="35"/>
      <c r="AU3" s="35"/>
      <c r="AV3" s="35"/>
      <c r="AW3" s="35"/>
      <c r="AX3" s="35"/>
      <c r="AY3" s="35"/>
      <c r="AZ3" s="35"/>
    </row>
    <row r="4" spans="1:52" s="36" customFormat="1" ht="41" customHeight="1" x14ac:dyDescent="0.2">
      <c r="A4" s="72" t="s">
        <v>66</v>
      </c>
      <c r="B4" s="86"/>
      <c r="C4" s="132"/>
      <c r="D4" s="144"/>
      <c r="E4" s="152"/>
      <c r="F4" s="174"/>
      <c r="G4" s="175"/>
      <c r="H4" s="35"/>
      <c r="I4" s="35"/>
      <c r="J4" s="35"/>
      <c r="K4" s="35"/>
      <c r="L4" s="35"/>
      <c r="M4" s="35"/>
      <c r="N4" s="35"/>
      <c r="O4" s="35"/>
      <c r="P4" s="35"/>
      <c r="Q4" s="35"/>
      <c r="R4" s="35"/>
      <c r="S4" s="35"/>
      <c r="T4" s="35"/>
      <c r="U4" s="35"/>
      <c r="V4" s="35"/>
      <c r="W4" s="35"/>
      <c r="X4" s="35"/>
      <c r="Y4" s="35"/>
      <c r="Z4" s="35"/>
      <c r="AO4" s="37"/>
      <c r="AP4" s="37"/>
      <c r="AQ4" s="35"/>
      <c r="AR4" s="35"/>
      <c r="AS4" s="35"/>
      <c r="AT4" s="35"/>
      <c r="AU4" s="35"/>
      <c r="AV4" s="35"/>
      <c r="AW4" s="35"/>
      <c r="AX4" s="35"/>
      <c r="AY4" s="35"/>
      <c r="AZ4" s="35"/>
    </row>
    <row r="5" spans="1:52" ht="98" x14ac:dyDescent="0.15">
      <c r="A5" s="73" t="s">
        <v>67</v>
      </c>
      <c r="B5" s="74">
        <v>6</v>
      </c>
      <c r="C5" s="54"/>
      <c r="D5" s="213"/>
      <c r="E5" s="131"/>
      <c r="F5" s="176"/>
      <c r="G5" s="214"/>
      <c r="H5" s="44"/>
      <c r="I5" s="44"/>
      <c r="J5" s="44"/>
      <c r="K5" s="44"/>
      <c r="L5" s="44"/>
      <c r="M5" s="44"/>
      <c r="N5" s="44"/>
      <c r="O5" s="44"/>
      <c r="P5" s="44"/>
      <c r="Q5" s="44"/>
      <c r="R5" s="44"/>
      <c r="S5" s="44"/>
      <c r="T5" s="44"/>
      <c r="U5" s="44"/>
      <c r="V5" s="44"/>
      <c r="W5" s="44"/>
      <c r="X5" s="44"/>
      <c r="Y5" s="44"/>
      <c r="Z5" s="44"/>
      <c r="AA5" s="45"/>
      <c r="AB5" s="45"/>
      <c r="AC5" s="45"/>
      <c r="AD5" s="45"/>
      <c r="AE5" s="45"/>
      <c r="AF5" s="45"/>
      <c r="AG5" s="45"/>
      <c r="AH5" s="45"/>
      <c r="AI5" s="45"/>
      <c r="AJ5" s="45"/>
      <c r="AK5" s="45"/>
      <c r="AL5" s="45"/>
      <c r="AM5" s="45"/>
      <c r="AN5" s="45"/>
      <c r="AO5" s="44"/>
      <c r="AP5" s="44"/>
      <c r="AQ5" s="44"/>
      <c r="AR5" s="44"/>
      <c r="AS5" s="44"/>
      <c r="AT5" s="44"/>
      <c r="AU5" s="44"/>
      <c r="AV5" s="44"/>
      <c r="AW5" s="44"/>
      <c r="AX5" s="44"/>
      <c r="AY5" s="44"/>
      <c r="AZ5" s="44"/>
    </row>
    <row r="6" spans="1:52" ht="56" customHeight="1" x14ac:dyDescent="0.15">
      <c r="A6" s="73" t="s">
        <v>68</v>
      </c>
      <c r="B6" s="74">
        <v>6</v>
      </c>
      <c r="C6" s="54"/>
      <c r="D6" s="166"/>
      <c r="E6" s="131"/>
      <c r="F6" s="177"/>
      <c r="G6" s="153"/>
      <c r="H6" s="44"/>
      <c r="I6" s="44"/>
      <c r="J6" s="44"/>
      <c r="K6" s="44"/>
      <c r="L6" s="44"/>
      <c r="M6" s="44"/>
      <c r="N6" s="44"/>
      <c r="O6" s="44"/>
      <c r="P6" s="44"/>
      <c r="Q6" s="44"/>
      <c r="R6" s="44"/>
      <c r="S6" s="44"/>
      <c r="T6" s="44"/>
      <c r="U6" s="44"/>
      <c r="V6" s="44"/>
      <c r="W6" s="44"/>
      <c r="X6" s="44"/>
      <c r="Y6" s="44"/>
      <c r="Z6" s="44"/>
      <c r="AA6" s="45"/>
      <c r="AB6" s="45"/>
      <c r="AC6" s="45"/>
      <c r="AD6" s="45"/>
      <c r="AE6" s="45"/>
      <c r="AF6" s="45"/>
      <c r="AG6" s="45"/>
      <c r="AH6" s="45"/>
      <c r="AI6" s="45"/>
      <c r="AJ6" s="45"/>
      <c r="AK6" s="45"/>
      <c r="AL6" s="45"/>
      <c r="AM6" s="45"/>
      <c r="AN6" s="45"/>
      <c r="AO6" s="44"/>
      <c r="AP6" s="44"/>
      <c r="AQ6" s="44"/>
      <c r="AR6" s="44"/>
      <c r="AS6" s="44"/>
      <c r="AT6" s="44"/>
      <c r="AU6" s="44"/>
      <c r="AV6" s="44"/>
      <c r="AW6" s="44"/>
      <c r="AX6" s="44"/>
      <c r="AY6" s="44"/>
      <c r="AZ6" s="44"/>
    </row>
    <row r="7" spans="1:52" ht="28" customHeight="1" x14ac:dyDescent="0.15">
      <c r="A7" s="72" t="s">
        <v>69</v>
      </c>
      <c r="B7" s="81"/>
      <c r="C7" s="133"/>
      <c r="D7" s="145"/>
      <c r="E7" s="152"/>
      <c r="F7" s="178"/>
      <c r="G7" s="154"/>
      <c r="H7" s="44"/>
      <c r="I7" s="44"/>
      <c r="J7" s="44"/>
      <c r="K7" s="44"/>
      <c r="L7" s="44"/>
      <c r="M7" s="44"/>
      <c r="N7" s="44"/>
      <c r="O7" s="44"/>
      <c r="P7" s="44"/>
      <c r="Q7" s="44"/>
      <c r="R7" s="44"/>
      <c r="S7" s="44"/>
      <c r="T7" s="44"/>
      <c r="U7" s="44"/>
      <c r="V7" s="44"/>
      <c r="W7" s="44"/>
      <c r="X7" s="44"/>
      <c r="Y7" s="44"/>
      <c r="Z7" s="44"/>
      <c r="AA7" s="45"/>
      <c r="AB7" s="45"/>
      <c r="AC7" s="45"/>
      <c r="AD7" s="45"/>
      <c r="AE7" s="45"/>
      <c r="AF7" s="45"/>
      <c r="AG7" s="45"/>
      <c r="AH7" s="45"/>
      <c r="AI7" s="45"/>
      <c r="AJ7" s="45"/>
      <c r="AK7" s="45"/>
      <c r="AL7" s="45"/>
      <c r="AM7" s="45"/>
      <c r="AN7" s="45"/>
      <c r="AO7" s="44"/>
      <c r="AP7" s="44"/>
      <c r="AQ7" s="44"/>
      <c r="AR7" s="44"/>
      <c r="AS7" s="44"/>
      <c r="AT7" s="44"/>
      <c r="AU7" s="44"/>
      <c r="AV7" s="44"/>
      <c r="AW7" s="44"/>
      <c r="AX7" s="44"/>
      <c r="AY7" s="44"/>
      <c r="AZ7" s="44"/>
    </row>
    <row r="8" spans="1:52" ht="57.75" customHeight="1" x14ac:dyDescent="0.15">
      <c r="A8" s="73" t="s">
        <v>70</v>
      </c>
      <c r="B8" s="74">
        <v>2</v>
      </c>
      <c r="C8" s="54"/>
      <c r="D8" s="147"/>
      <c r="E8" s="131"/>
      <c r="F8" s="176"/>
      <c r="G8" s="155"/>
      <c r="H8" s="44"/>
      <c r="I8" s="44"/>
      <c r="J8" s="44"/>
      <c r="K8" s="44"/>
      <c r="L8" s="44"/>
      <c r="M8" s="44"/>
      <c r="N8" s="44"/>
      <c r="O8" s="44"/>
      <c r="P8" s="44"/>
      <c r="Q8" s="44"/>
      <c r="R8" s="44"/>
      <c r="S8" s="44"/>
      <c r="T8" s="44"/>
      <c r="U8" s="44"/>
      <c r="V8" s="44"/>
      <c r="W8" s="44"/>
      <c r="X8" s="44"/>
      <c r="Y8" s="44"/>
      <c r="Z8" s="44"/>
      <c r="AA8" s="45"/>
      <c r="AB8" s="45"/>
      <c r="AC8" s="45"/>
      <c r="AD8" s="45"/>
      <c r="AE8" s="45"/>
      <c r="AF8" s="45"/>
      <c r="AG8" s="45"/>
      <c r="AH8" s="45"/>
      <c r="AI8" s="45"/>
      <c r="AJ8" s="45"/>
      <c r="AK8" s="45"/>
      <c r="AL8" s="45"/>
      <c r="AM8" s="45"/>
      <c r="AN8" s="45"/>
      <c r="AO8" s="44"/>
      <c r="AP8" s="44"/>
      <c r="AQ8" s="44"/>
      <c r="AR8" s="44"/>
      <c r="AS8" s="44"/>
      <c r="AT8" s="44"/>
      <c r="AU8" s="44"/>
      <c r="AV8" s="44"/>
      <c r="AW8" s="44"/>
      <c r="AX8" s="44"/>
      <c r="AY8" s="44"/>
      <c r="AZ8" s="44"/>
    </row>
    <row r="9" spans="1:52" ht="99" customHeight="1" x14ac:dyDescent="0.15">
      <c r="A9" s="73" t="s">
        <v>71</v>
      </c>
      <c r="B9" s="74">
        <v>6</v>
      </c>
      <c r="C9" s="54"/>
      <c r="D9" s="147"/>
      <c r="E9" s="131"/>
      <c r="F9" s="176"/>
      <c r="G9" s="155"/>
      <c r="H9" s="44"/>
      <c r="I9" s="44"/>
      <c r="J9" s="44"/>
      <c r="K9" s="44"/>
      <c r="L9" s="44"/>
      <c r="M9" s="44"/>
      <c r="N9" s="44"/>
      <c r="O9" s="44"/>
      <c r="P9" s="44"/>
      <c r="Q9" s="44"/>
      <c r="R9" s="44"/>
      <c r="S9" s="44"/>
      <c r="T9" s="44"/>
      <c r="U9" s="44"/>
      <c r="V9" s="44"/>
      <c r="W9" s="44"/>
      <c r="X9" s="44"/>
      <c r="Y9" s="44"/>
      <c r="Z9" s="44"/>
      <c r="AA9" s="45"/>
      <c r="AB9" s="45"/>
      <c r="AC9" s="45"/>
      <c r="AD9" s="45"/>
      <c r="AE9" s="45"/>
      <c r="AF9" s="45"/>
      <c r="AG9" s="45"/>
      <c r="AH9" s="45"/>
      <c r="AI9" s="45"/>
      <c r="AJ9" s="45"/>
      <c r="AK9" s="45"/>
      <c r="AL9" s="45"/>
      <c r="AM9" s="45"/>
      <c r="AN9" s="45"/>
      <c r="AO9" s="44"/>
      <c r="AP9" s="44"/>
      <c r="AQ9" s="44"/>
      <c r="AR9" s="44"/>
      <c r="AS9" s="44"/>
      <c r="AT9" s="44"/>
      <c r="AU9" s="44"/>
      <c r="AV9" s="44"/>
      <c r="AW9" s="44"/>
      <c r="AX9" s="44"/>
      <c r="AY9" s="44"/>
      <c r="AZ9" s="44"/>
    </row>
    <row r="10" spans="1:52" ht="70" x14ac:dyDescent="0.15">
      <c r="A10" s="73" t="s">
        <v>72</v>
      </c>
      <c r="B10" s="74">
        <v>1</v>
      </c>
      <c r="C10" s="54"/>
      <c r="D10" s="147"/>
      <c r="E10" s="131"/>
      <c r="F10" s="176"/>
      <c r="G10" s="155"/>
      <c r="H10" s="44"/>
      <c r="I10" s="44"/>
      <c r="J10" s="44"/>
      <c r="K10" s="44"/>
      <c r="L10" s="44"/>
      <c r="M10" s="44"/>
      <c r="N10" s="44"/>
      <c r="O10" s="44"/>
      <c r="P10" s="44"/>
      <c r="Q10" s="44"/>
      <c r="R10" s="44"/>
      <c r="S10" s="44"/>
      <c r="T10" s="44"/>
      <c r="U10" s="44"/>
      <c r="V10" s="44"/>
      <c r="W10" s="44"/>
      <c r="X10" s="44"/>
      <c r="Y10" s="44"/>
      <c r="Z10" s="44"/>
      <c r="AA10" s="45"/>
      <c r="AB10" s="45"/>
      <c r="AC10" s="45"/>
      <c r="AD10" s="45"/>
      <c r="AE10" s="45"/>
      <c r="AF10" s="45"/>
      <c r="AG10" s="45"/>
      <c r="AH10" s="45"/>
      <c r="AI10" s="45"/>
      <c r="AJ10" s="45"/>
      <c r="AK10" s="45"/>
      <c r="AL10" s="45"/>
      <c r="AM10" s="45"/>
      <c r="AN10" s="45"/>
      <c r="AO10" s="44"/>
      <c r="AP10" s="44"/>
      <c r="AQ10" s="44"/>
      <c r="AR10" s="44"/>
      <c r="AS10" s="44"/>
      <c r="AT10" s="44"/>
      <c r="AU10" s="44"/>
      <c r="AV10" s="44"/>
      <c r="AW10" s="44"/>
      <c r="AX10" s="44"/>
      <c r="AY10" s="44"/>
      <c r="AZ10" s="44"/>
    </row>
    <row r="11" spans="1:52" ht="98" x14ac:dyDescent="0.15">
      <c r="A11" s="73" t="s">
        <v>73</v>
      </c>
      <c r="B11" s="74">
        <v>1</v>
      </c>
      <c r="C11" s="54"/>
      <c r="D11" s="147"/>
      <c r="E11" s="131"/>
      <c r="F11" s="176"/>
      <c r="G11" s="155"/>
      <c r="H11" s="44"/>
      <c r="I11" s="44"/>
      <c r="J11" s="44"/>
      <c r="K11" s="44"/>
      <c r="L11" s="44"/>
      <c r="M11" s="44"/>
      <c r="N11" s="44"/>
      <c r="O11" s="44"/>
      <c r="P11" s="44"/>
      <c r="Q11" s="44"/>
      <c r="R11" s="44"/>
      <c r="S11" s="44"/>
      <c r="T11" s="44"/>
      <c r="U11" s="44"/>
      <c r="V11" s="44"/>
      <c r="W11" s="44"/>
      <c r="X11" s="44"/>
      <c r="Y11" s="44"/>
      <c r="Z11" s="44"/>
      <c r="AA11" s="45"/>
      <c r="AB11" s="45"/>
      <c r="AC11" s="45"/>
      <c r="AD11" s="45"/>
      <c r="AE11" s="45"/>
      <c r="AF11" s="45"/>
      <c r="AG11" s="45"/>
      <c r="AH11" s="45"/>
      <c r="AI11" s="45"/>
      <c r="AJ11" s="45"/>
      <c r="AK11" s="45"/>
      <c r="AL11" s="45"/>
      <c r="AM11" s="45"/>
      <c r="AN11" s="45"/>
      <c r="AO11" s="44"/>
      <c r="AP11" s="44"/>
      <c r="AQ11" s="44"/>
      <c r="AR11" s="44"/>
      <c r="AS11" s="44"/>
      <c r="AT11" s="44"/>
      <c r="AU11" s="44"/>
      <c r="AV11" s="44"/>
      <c r="AW11" s="44"/>
      <c r="AX11" s="44"/>
      <c r="AY11" s="44"/>
      <c r="AZ11" s="44"/>
    </row>
    <row r="12" spans="1:52" ht="28" x14ac:dyDescent="0.15">
      <c r="A12" s="73" t="s">
        <v>74</v>
      </c>
      <c r="B12" s="74">
        <v>2</v>
      </c>
      <c r="C12" s="54"/>
      <c r="D12" s="147"/>
      <c r="E12" s="131"/>
      <c r="F12" s="176"/>
      <c r="G12" s="155"/>
      <c r="H12" s="44"/>
      <c r="I12" s="44"/>
      <c r="J12" s="44"/>
      <c r="K12" s="44"/>
      <c r="L12" s="44"/>
      <c r="M12" s="44"/>
      <c r="N12" s="44"/>
      <c r="O12" s="44"/>
      <c r="P12" s="44"/>
      <c r="Q12" s="44"/>
      <c r="R12" s="44"/>
      <c r="S12" s="44"/>
      <c r="T12" s="44"/>
      <c r="U12" s="44"/>
      <c r="V12" s="44"/>
      <c r="W12" s="44"/>
      <c r="X12" s="44"/>
      <c r="Y12" s="44"/>
      <c r="Z12" s="44"/>
      <c r="AA12" s="45"/>
      <c r="AB12" s="45"/>
      <c r="AC12" s="45"/>
      <c r="AD12" s="45"/>
      <c r="AE12" s="45"/>
      <c r="AF12" s="45"/>
      <c r="AG12" s="45"/>
      <c r="AH12" s="45"/>
      <c r="AI12" s="45"/>
      <c r="AJ12" s="45"/>
      <c r="AK12" s="45"/>
      <c r="AL12" s="45"/>
      <c r="AM12" s="45"/>
      <c r="AN12" s="45"/>
      <c r="AO12" s="44"/>
      <c r="AP12" s="44"/>
      <c r="AQ12" s="44"/>
      <c r="AR12" s="44"/>
      <c r="AS12" s="44"/>
      <c r="AT12" s="44"/>
      <c r="AU12" s="44"/>
      <c r="AV12" s="44"/>
      <c r="AW12" s="44"/>
      <c r="AX12" s="44"/>
      <c r="AY12" s="44"/>
      <c r="AZ12" s="44"/>
    </row>
    <row r="13" spans="1:52" ht="42" x14ac:dyDescent="0.15">
      <c r="A13" s="73" t="s">
        <v>75</v>
      </c>
      <c r="B13" s="74">
        <v>2</v>
      </c>
      <c r="C13" s="54"/>
      <c r="D13" s="147"/>
      <c r="E13" s="131"/>
      <c r="F13" s="176"/>
      <c r="G13" s="155"/>
      <c r="H13" s="44"/>
      <c r="I13" s="44"/>
      <c r="J13" s="44"/>
      <c r="K13" s="44"/>
      <c r="L13" s="44"/>
      <c r="M13" s="44"/>
      <c r="N13" s="44"/>
      <c r="O13" s="44"/>
      <c r="P13" s="44"/>
      <c r="Q13" s="44"/>
      <c r="R13" s="44"/>
      <c r="S13" s="44"/>
      <c r="T13" s="44"/>
      <c r="U13" s="44"/>
      <c r="V13" s="44"/>
      <c r="W13" s="44"/>
      <c r="X13" s="44"/>
      <c r="Y13" s="44"/>
      <c r="Z13" s="44"/>
      <c r="AA13" s="45"/>
      <c r="AB13" s="45"/>
      <c r="AC13" s="45"/>
      <c r="AD13" s="45"/>
      <c r="AE13" s="45"/>
      <c r="AF13" s="45"/>
      <c r="AG13" s="45"/>
      <c r="AH13" s="45"/>
      <c r="AI13" s="45"/>
      <c r="AJ13" s="45"/>
      <c r="AK13" s="45"/>
      <c r="AL13" s="45"/>
      <c r="AM13" s="45"/>
      <c r="AN13" s="45"/>
      <c r="AO13" s="44"/>
      <c r="AP13" s="44"/>
      <c r="AQ13" s="44"/>
      <c r="AR13" s="44"/>
      <c r="AS13" s="44"/>
      <c r="AT13" s="44"/>
      <c r="AU13" s="44"/>
      <c r="AV13" s="44"/>
      <c r="AW13" s="44"/>
      <c r="AX13" s="44"/>
      <c r="AY13" s="44"/>
      <c r="AZ13" s="44"/>
    </row>
    <row r="14" spans="1:52" ht="28" x14ac:dyDescent="0.15">
      <c r="A14" s="73" t="s">
        <v>76</v>
      </c>
      <c r="B14" s="74">
        <v>6</v>
      </c>
      <c r="C14" s="54"/>
      <c r="D14" s="167"/>
      <c r="E14" s="179"/>
      <c r="F14" s="177"/>
      <c r="G14" s="156"/>
      <c r="H14" s="44"/>
      <c r="I14" s="44"/>
      <c r="J14" s="44"/>
      <c r="K14" s="44"/>
      <c r="L14" s="44"/>
      <c r="M14" s="44"/>
      <c r="N14" s="44"/>
      <c r="O14" s="44"/>
      <c r="P14" s="44"/>
      <c r="Q14" s="44"/>
      <c r="R14" s="44"/>
      <c r="S14" s="44"/>
      <c r="T14" s="44"/>
      <c r="U14" s="44"/>
      <c r="V14" s="44"/>
      <c r="W14" s="44"/>
      <c r="X14" s="44"/>
      <c r="Y14" s="44"/>
      <c r="Z14" s="44"/>
      <c r="AA14" s="45"/>
      <c r="AB14" s="45"/>
      <c r="AC14" s="45"/>
      <c r="AD14" s="45"/>
      <c r="AE14" s="45"/>
      <c r="AF14" s="45"/>
      <c r="AG14" s="45"/>
      <c r="AH14" s="45"/>
      <c r="AI14" s="45"/>
      <c r="AJ14" s="45"/>
      <c r="AK14" s="45"/>
      <c r="AL14" s="45"/>
      <c r="AM14" s="45"/>
      <c r="AN14" s="45"/>
      <c r="AO14" s="44"/>
      <c r="AP14" s="44"/>
      <c r="AQ14" s="44"/>
      <c r="AR14" s="44"/>
      <c r="AS14" s="44"/>
      <c r="AT14" s="44"/>
      <c r="AU14" s="44"/>
      <c r="AV14" s="44"/>
      <c r="AW14" s="44"/>
      <c r="AX14" s="44"/>
      <c r="AY14" s="44"/>
      <c r="AZ14" s="44"/>
    </row>
    <row r="15" spans="1:52" ht="101" customHeight="1" x14ac:dyDescent="0.15">
      <c r="A15" s="73" t="s">
        <v>77</v>
      </c>
      <c r="B15" s="74">
        <v>2</v>
      </c>
      <c r="C15" s="54"/>
      <c r="D15" s="147"/>
      <c r="E15" s="131"/>
      <c r="F15" s="176"/>
      <c r="G15" s="155"/>
      <c r="H15" s="44"/>
      <c r="I15" s="44"/>
      <c r="J15" s="44"/>
      <c r="K15" s="44"/>
      <c r="L15" s="44"/>
      <c r="M15" s="44"/>
      <c r="N15" s="44"/>
      <c r="O15" s="44"/>
      <c r="P15" s="44"/>
      <c r="Q15" s="44"/>
      <c r="R15" s="44"/>
      <c r="S15" s="44"/>
      <c r="T15" s="44"/>
      <c r="U15" s="44"/>
      <c r="V15" s="44"/>
      <c r="W15" s="44"/>
      <c r="X15" s="44"/>
      <c r="Y15" s="44"/>
      <c r="Z15" s="44"/>
      <c r="AA15" s="45"/>
      <c r="AB15" s="45"/>
      <c r="AC15" s="45"/>
      <c r="AD15" s="45"/>
      <c r="AE15" s="45"/>
      <c r="AF15" s="45"/>
      <c r="AG15" s="45"/>
      <c r="AH15" s="45"/>
      <c r="AI15" s="45"/>
      <c r="AJ15" s="45"/>
      <c r="AK15" s="45"/>
      <c r="AL15" s="45"/>
      <c r="AM15" s="45"/>
      <c r="AN15" s="45"/>
      <c r="AO15" s="44"/>
      <c r="AP15" s="44"/>
      <c r="AQ15" s="44"/>
      <c r="AR15" s="44"/>
      <c r="AS15" s="44"/>
      <c r="AT15" s="44"/>
      <c r="AU15" s="44"/>
      <c r="AV15" s="44"/>
      <c r="AW15" s="44"/>
      <c r="AX15" s="44"/>
      <c r="AY15" s="44"/>
      <c r="AZ15" s="44"/>
    </row>
    <row r="16" spans="1:52" ht="30" customHeight="1" x14ac:dyDescent="0.15">
      <c r="A16" s="72" t="s">
        <v>78</v>
      </c>
      <c r="B16" s="82"/>
      <c r="C16" s="134"/>
      <c r="D16" s="145"/>
      <c r="E16" s="157"/>
      <c r="F16" s="157"/>
      <c r="G16" s="157"/>
      <c r="H16" s="44"/>
      <c r="I16" s="44"/>
      <c r="J16" s="44"/>
      <c r="K16" s="44"/>
      <c r="L16" s="44"/>
      <c r="M16" s="44"/>
      <c r="N16" s="44"/>
      <c r="O16" s="44"/>
      <c r="P16" s="44"/>
      <c r="Q16" s="44"/>
      <c r="R16" s="44"/>
      <c r="S16" s="44"/>
      <c r="T16" s="44"/>
      <c r="U16" s="44"/>
      <c r="V16" s="44"/>
      <c r="W16" s="44"/>
      <c r="X16" s="44"/>
      <c r="Y16" s="44"/>
      <c r="Z16" s="44"/>
      <c r="AA16" s="45"/>
      <c r="AB16" s="45"/>
      <c r="AC16" s="45"/>
      <c r="AD16" s="45"/>
      <c r="AE16" s="45"/>
      <c r="AF16" s="45"/>
      <c r="AG16" s="45"/>
      <c r="AH16" s="45"/>
      <c r="AI16" s="45"/>
      <c r="AJ16" s="45"/>
      <c r="AK16" s="45"/>
      <c r="AL16" s="45"/>
      <c r="AM16" s="45"/>
      <c r="AN16" s="45"/>
      <c r="AO16" s="44"/>
      <c r="AP16" s="44"/>
      <c r="AQ16" s="44"/>
      <c r="AR16" s="44"/>
      <c r="AS16" s="44"/>
      <c r="AT16" s="44"/>
      <c r="AU16" s="44"/>
      <c r="AV16" s="44"/>
      <c r="AW16" s="44"/>
      <c r="AX16" s="44"/>
      <c r="AY16" s="44"/>
      <c r="AZ16" s="44"/>
    </row>
    <row r="17" spans="1:52" ht="42" x14ac:dyDescent="0.15">
      <c r="A17" s="73" t="s">
        <v>79</v>
      </c>
      <c r="B17" s="74">
        <v>2</v>
      </c>
      <c r="C17" s="54"/>
      <c r="D17" s="147"/>
      <c r="E17" s="131"/>
      <c r="F17" s="176"/>
      <c r="G17" s="155"/>
      <c r="H17" s="44"/>
      <c r="I17" s="44"/>
      <c r="J17" s="44"/>
      <c r="K17" s="44"/>
      <c r="L17" s="44"/>
      <c r="M17" s="44"/>
      <c r="N17" s="44"/>
      <c r="O17" s="44"/>
      <c r="P17" s="44"/>
      <c r="Q17" s="44"/>
      <c r="R17" s="44"/>
      <c r="S17" s="44"/>
      <c r="T17" s="44"/>
      <c r="U17" s="44"/>
      <c r="V17" s="44"/>
      <c r="W17" s="44"/>
      <c r="X17" s="44"/>
      <c r="Y17" s="44"/>
      <c r="Z17" s="44"/>
      <c r="AA17" s="45"/>
      <c r="AB17" s="45"/>
      <c r="AC17" s="45"/>
      <c r="AD17" s="45"/>
      <c r="AE17" s="45"/>
      <c r="AF17" s="45"/>
      <c r="AG17" s="45"/>
      <c r="AH17" s="45"/>
      <c r="AI17" s="45"/>
      <c r="AJ17" s="45"/>
      <c r="AK17" s="45"/>
      <c r="AL17" s="45"/>
      <c r="AM17" s="45"/>
      <c r="AN17" s="45"/>
      <c r="AO17" s="44"/>
      <c r="AP17" s="44"/>
      <c r="AQ17" s="44"/>
      <c r="AR17" s="44"/>
      <c r="AS17" s="44"/>
      <c r="AT17" s="44"/>
      <c r="AU17" s="44"/>
      <c r="AV17" s="44"/>
      <c r="AW17" s="44"/>
      <c r="AX17" s="44"/>
      <c r="AY17" s="44"/>
      <c r="AZ17" s="44"/>
    </row>
    <row r="18" spans="1:52" ht="44.25" customHeight="1" x14ac:dyDescent="0.15">
      <c r="A18" s="73" t="s">
        <v>80</v>
      </c>
      <c r="B18" s="74">
        <v>2</v>
      </c>
      <c r="C18" s="54"/>
      <c r="D18" s="147"/>
      <c r="E18" s="131"/>
      <c r="F18" s="176"/>
      <c r="G18" s="155"/>
      <c r="H18" s="44"/>
      <c r="I18" s="44"/>
      <c r="J18" s="44"/>
      <c r="K18" s="44"/>
      <c r="L18" s="44"/>
      <c r="M18" s="44"/>
      <c r="N18" s="44"/>
      <c r="O18" s="44"/>
      <c r="P18" s="44"/>
      <c r="Q18" s="44"/>
      <c r="R18" s="44"/>
      <c r="S18" s="44"/>
      <c r="T18" s="44"/>
      <c r="U18" s="44"/>
      <c r="V18" s="44"/>
      <c r="W18" s="44"/>
      <c r="X18" s="44"/>
      <c r="Y18" s="44"/>
      <c r="Z18" s="44"/>
      <c r="AA18" s="45"/>
      <c r="AB18" s="45"/>
      <c r="AC18" s="45"/>
      <c r="AD18" s="45"/>
      <c r="AE18" s="45"/>
      <c r="AF18" s="45"/>
      <c r="AG18" s="45"/>
      <c r="AH18" s="45"/>
      <c r="AI18" s="45"/>
      <c r="AJ18" s="45"/>
      <c r="AK18" s="45"/>
      <c r="AL18" s="45"/>
      <c r="AM18" s="45"/>
      <c r="AN18" s="45"/>
      <c r="AO18" s="44"/>
      <c r="AP18" s="44"/>
      <c r="AQ18" s="44"/>
      <c r="AR18" s="44"/>
      <c r="AS18" s="44"/>
      <c r="AT18" s="44"/>
      <c r="AU18" s="44"/>
      <c r="AV18" s="44"/>
      <c r="AW18" s="44"/>
      <c r="AX18" s="44"/>
      <c r="AY18" s="44"/>
      <c r="AZ18" s="44"/>
    </row>
    <row r="19" spans="1:52" ht="54" customHeight="1" x14ac:dyDescent="0.15">
      <c r="A19" s="73" t="s">
        <v>81</v>
      </c>
      <c r="B19" s="74">
        <v>2</v>
      </c>
      <c r="C19" s="54"/>
      <c r="D19" s="147"/>
      <c r="E19" s="131"/>
      <c r="F19" s="176"/>
      <c r="G19" s="155"/>
      <c r="H19" s="44"/>
      <c r="I19" s="44"/>
      <c r="J19" s="44"/>
      <c r="K19" s="44"/>
      <c r="L19" s="44"/>
      <c r="M19" s="44"/>
      <c r="N19" s="44"/>
      <c r="O19" s="44"/>
      <c r="P19" s="44"/>
      <c r="Q19" s="44"/>
      <c r="R19" s="44"/>
      <c r="S19" s="44"/>
      <c r="T19" s="44"/>
      <c r="U19" s="44"/>
      <c r="V19" s="44"/>
      <c r="W19" s="44"/>
      <c r="X19" s="44"/>
      <c r="Y19" s="44"/>
      <c r="Z19" s="44"/>
      <c r="AA19" s="45"/>
      <c r="AB19" s="45"/>
      <c r="AC19" s="45"/>
      <c r="AD19" s="45"/>
      <c r="AE19" s="45"/>
      <c r="AF19" s="45"/>
      <c r="AG19" s="45"/>
      <c r="AH19" s="45"/>
      <c r="AI19" s="45"/>
      <c r="AJ19" s="45"/>
      <c r="AK19" s="45"/>
      <c r="AL19" s="45"/>
      <c r="AM19" s="45"/>
      <c r="AN19" s="45"/>
      <c r="AO19" s="44"/>
      <c r="AP19" s="44"/>
      <c r="AQ19" s="44"/>
      <c r="AR19" s="44"/>
      <c r="AS19" s="44"/>
      <c r="AT19" s="44"/>
      <c r="AU19" s="44"/>
      <c r="AV19" s="44"/>
      <c r="AW19" s="44"/>
      <c r="AX19" s="44"/>
      <c r="AY19" s="44"/>
      <c r="AZ19" s="44"/>
    </row>
    <row r="20" spans="1:52" ht="31" customHeight="1" x14ac:dyDescent="0.15">
      <c r="A20" s="72" t="s">
        <v>82</v>
      </c>
      <c r="B20" s="83"/>
      <c r="C20" s="134"/>
      <c r="D20" s="145"/>
      <c r="E20" s="157"/>
      <c r="F20" s="157"/>
      <c r="G20" s="157"/>
      <c r="H20" s="44"/>
      <c r="I20" s="44"/>
      <c r="J20" s="44"/>
      <c r="K20" s="44"/>
      <c r="L20" s="44"/>
      <c r="M20" s="44"/>
      <c r="N20" s="44"/>
      <c r="O20" s="44"/>
      <c r="P20" s="44"/>
      <c r="Q20" s="44"/>
      <c r="R20" s="44"/>
      <c r="S20" s="44"/>
      <c r="T20" s="44"/>
      <c r="U20" s="44"/>
      <c r="V20" s="44"/>
      <c r="W20" s="44"/>
      <c r="X20" s="44"/>
      <c r="Y20" s="44"/>
      <c r="Z20" s="44"/>
      <c r="AA20" s="45"/>
      <c r="AB20" s="45"/>
      <c r="AC20" s="45"/>
      <c r="AD20" s="45"/>
      <c r="AE20" s="45"/>
      <c r="AF20" s="45"/>
      <c r="AG20" s="45"/>
      <c r="AH20" s="45"/>
      <c r="AI20" s="45"/>
      <c r="AJ20" s="45"/>
      <c r="AK20" s="45"/>
      <c r="AL20" s="45"/>
      <c r="AM20" s="45"/>
      <c r="AN20" s="45"/>
      <c r="AO20" s="44"/>
      <c r="AP20" s="44"/>
      <c r="AQ20" s="44"/>
      <c r="AR20" s="44"/>
      <c r="AS20" s="44"/>
      <c r="AT20" s="44"/>
      <c r="AU20" s="44"/>
      <c r="AV20" s="44"/>
      <c r="AW20" s="44"/>
      <c r="AX20" s="44"/>
      <c r="AY20" s="44"/>
      <c r="AZ20" s="44"/>
    </row>
    <row r="21" spans="1:52" x14ac:dyDescent="0.15">
      <c r="A21" s="73" t="s">
        <v>83</v>
      </c>
      <c r="B21" s="74">
        <v>2</v>
      </c>
      <c r="C21" s="54"/>
      <c r="D21" s="147"/>
      <c r="E21" s="131"/>
      <c r="F21" s="176"/>
      <c r="G21" s="155"/>
      <c r="H21" s="44"/>
      <c r="I21" s="44"/>
      <c r="J21" s="44"/>
      <c r="K21" s="44"/>
      <c r="L21" s="44"/>
      <c r="M21" s="44"/>
      <c r="N21" s="44"/>
      <c r="O21" s="44"/>
      <c r="P21" s="44"/>
      <c r="Q21" s="44"/>
      <c r="R21" s="44"/>
      <c r="S21" s="44"/>
      <c r="T21" s="44"/>
      <c r="U21" s="44"/>
      <c r="V21" s="44"/>
      <c r="W21" s="44"/>
      <c r="X21" s="44"/>
      <c r="Y21" s="44"/>
      <c r="Z21" s="44"/>
      <c r="AA21" s="45"/>
      <c r="AB21" s="45"/>
      <c r="AC21" s="45"/>
      <c r="AD21" s="45"/>
      <c r="AE21" s="45"/>
      <c r="AF21" s="45"/>
      <c r="AG21" s="45"/>
      <c r="AH21" s="45"/>
      <c r="AI21" s="45"/>
      <c r="AJ21" s="45"/>
      <c r="AK21" s="45"/>
      <c r="AL21" s="45"/>
      <c r="AM21" s="45"/>
      <c r="AN21" s="45"/>
      <c r="AO21" s="44"/>
      <c r="AP21" s="44"/>
      <c r="AQ21" s="44"/>
      <c r="AR21" s="44"/>
      <c r="AS21" s="44"/>
      <c r="AT21" s="44"/>
      <c r="AU21" s="44"/>
      <c r="AV21" s="44"/>
      <c r="AW21" s="44"/>
      <c r="AX21" s="44"/>
      <c r="AY21" s="44"/>
      <c r="AZ21" s="44"/>
    </row>
    <row r="22" spans="1:52" ht="154" x14ac:dyDescent="0.15">
      <c r="A22" s="73" t="s">
        <v>84</v>
      </c>
      <c r="B22" s="74">
        <v>2</v>
      </c>
      <c r="C22" s="54"/>
      <c r="D22" s="147"/>
      <c r="E22" s="131"/>
      <c r="F22" s="176"/>
      <c r="G22" s="155"/>
      <c r="H22" s="44"/>
      <c r="I22" s="44"/>
      <c r="J22" s="44"/>
      <c r="K22" s="44"/>
      <c r="L22" s="44"/>
      <c r="M22" s="44"/>
      <c r="N22" s="44"/>
      <c r="O22" s="44"/>
      <c r="P22" s="44"/>
      <c r="Q22" s="44"/>
      <c r="R22" s="44"/>
      <c r="S22" s="44"/>
      <c r="T22" s="44"/>
      <c r="U22" s="44"/>
      <c r="V22" s="44"/>
      <c r="W22" s="44"/>
      <c r="X22" s="44"/>
      <c r="Y22" s="44"/>
      <c r="Z22" s="44"/>
      <c r="AA22" s="45"/>
      <c r="AB22" s="45"/>
      <c r="AC22" s="45"/>
      <c r="AD22" s="45"/>
      <c r="AE22" s="45"/>
      <c r="AF22" s="45"/>
      <c r="AG22" s="45"/>
      <c r="AH22" s="45"/>
      <c r="AI22" s="45"/>
      <c r="AJ22" s="45"/>
      <c r="AK22" s="45"/>
      <c r="AL22" s="45"/>
      <c r="AM22" s="45"/>
      <c r="AN22" s="45"/>
      <c r="AO22" s="44"/>
      <c r="AP22" s="44"/>
      <c r="AQ22" s="44"/>
      <c r="AR22" s="44"/>
      <c r="AS22" s="44"/>
      <c r="AT22" s="44"/>
      <c r="AU22" s="44"/>
      <c r="AV22" s="44"/>
      <c r="AW22" s="44"/>
      <c r="AX22" s="44"/>
      <c r="AY22" s="44"/>
      <c r="AZ22" s="44"/>
    </row>
    <row r="23" spans="1:52" ht="28" x14ac:dyDescent="0.15">
      <c r="A23" s="73" t="s">
        <v>85</v>
      </c>
      <c r="B23" s="74">
        <v>2</v>
      </c>
      <c r="C23" s="54"/>
      <c r="D23" s="147"/>
      <c r="E23" s="131"/>
      <c r="F23" s="176"/>
      <c r="G23" s="155"/>
      <c r="H23" s="44"/>
      <c r="I23" s="44"/>
      <c r="J23" s="44"/>
      <c r="K23" s="44"/>
      <c r="L23" s="44"/>
      <c r="M23" s="44"/>
      <c r="N23" s="44"/>
      <c r="O23" s="44"/>
      <c r="P23" s="44"/>
      <c r="Q23" s="44"/>
      <c r="R23" s="44"/>
      <c r="S23" s="44"/>
      <c r="T23" s="44"/>
      <c r="U23" s="44"/>
      <c r="V23" s="44"/>
      <c r="W23" s="44"/>
      <c r="X23" s="44"/>
      <c r="Y23" s="44"/>
      <c r="Z23" s="44"/>
      <c r="AA23" s="45"/>
      <c r="AB23" s="45"/>
      <c r="AC23" s="45"/>
      <c r="AD23" s="45"/>
      <c r="AE23" s="45"/>
      <c r="AF23" s="45"/>
      <c r="AG23" s="45"/>
      <c r="AH23" s="45"/>
      <c r="AI23" s="45"/>
      <c r="AJ23" s="45"/>
      <c r="AK23" s="45"/>
      <c r="AL23" s="45"/>
      <c r="AM23" s="45"/>
      <c r="AN23" s="45"/>
      <c r="AO23" s="44"/>
      <c r="AP23" s="44"/>
      <c r="AQ23" s="44"/>
      <c r="AR23" s="44"/>
      <c r="AS23" s="44"/>
      <c r="AT23" s="44"/>
      <c r="AU23" s="44"/>
      <c r="AV23" s="44"/>
      <c r="AW23" s="44"/>
      <c r="AX23" s="44"/>
      <c r="AY23" s="44"/>
      <c r="AZ23" s="44"/>
    </row>
    <row r="24" spans="1:52" ht="112" x14ac:dyDescent="0.15">
      <c r="A24" s="73" t="s">
        <v>86</v>
      </c>
      <c r="B24" s="74">
        <v>2</v>
      </c>
      <c r="C24" s="54"/>
      <c r="D24" s="147"/>
      <c r="E24" s="131"/>
      <c r="F24" s="176"/>
      <c r="G24" s="155"/>
      <c r="H24" s="44"/>
      <c r="I24" s="44"/>
      <c r="J24" s="44"/>
      <c r="K24" s="44"/>
      <c r="L24" s="44"/>
      <c r="M24" s="44"/>
      <c r="N24" s="44"/>
      <c r="O24" s="44"/>
      <c r="P24" s="44"/>
      <c r="Q24" s="44"/>
      <c r="R24" s="44"/>
      <c r="S24" s="44"/>
      <c r="T24" s="44"/>
      <c r="U24" s="44"/>
      <c r="V24" s="44"/>
      <c r="W24" s="44"/>
      <c r="X24" s="44"/>
      <c r="Y24" s="44"/>
      <c r="Z24" s="44"/>
      <c r="AA24" s="45"/>
      <c r="AB24" s="45"/>
      <c r="AC24" s="45"/>
      <c r="AD24" s="45"/>
      <c r="AE24" s="45"/>
      <c r="AF24" s="45"/>
      <c r="AG24" s="45"/>
      <c r="AH24" s="45"/>
      <c r="AI24" s="45"/>
      <c r="AJ24" s="45"/>
      <c r="AK24" s="45"/>
      <c r="AL24" s="45"/>
      <c r="AM24" s="45"/>
      <c r="AN24" s="45"/>
      <c r="AO24" s="44"/>
      <c r="AP24" s="44"/>
      <c r="AQ24" s="44"/>
      <c r="AR24" s="44"/>
      <c r="AS24" s="44"/>
      <c r="AT24" s="44"/>
      <c r="AU24" s="44"/>
      <c r="AV24" s="44"/>
      <c r="AW24" s="44"/>
      <c r="AX24" s="44"/>
      <c r="AY24" s="44"/>
      <c r="AZ24" s="44"/>
    </row>
    <row r="25" spans="1:52" ht="28" x14ac:dyDescent="0.15">
      <c r="A25" s="73" t="s">
        <v>87</v>
      </c>
      <c r="B25" s="74">
        <v>2</v>
      </c>
      <c r="C25" s="54"/>
      <c r="D25" s="147"/>
      <c r="E25" s="131"/>
      <c r="F25" s="176"/>
      <c r="G25" s="155"/>
      <c r="H25" s="44"/>
      <c r="I25" s="44"/>
      <c r="J25" s="44"/>
      <c r="K25" s="44"/>
      <c r="L25" s="44"/>
      <c r="M25" s="44"/>
      <c r="N25" s="44"/>
      <c r="O25" s="44"/>
      <c r="P25" s="44"/>
      <c r="Q25" s="44"/>
      <c r="R25" s="44"/>
      <c r="S25" s="44"/>
      <c r="T25" s="44"/>
      <c r="U25" s="44"/>
      <c r="V25" s="44"/>
      <c r="W25" s="44"/>
      <c r="X25" s="44"/>
      <c r="Y25" s="44"/>
      <c r="Z25" s="44"/>
      <c r="AA25" s="45"/>
      <c r="AB25" s="45"/>
      <c r="AC25" s="45"/>
      <c r="AD25" s="45"/>
      <c r="AE25" s="45"/>
      <c r="AF25" s="45"/>
      <c r="AG25" s="45"/>
      <c r="AH25" s="45"/>
      <c r="AI25" s="45"/>
      <c r="AJ25" s="45"/>
      <c r="AK25" s="45"/>
      <c r="AL25" s="45"/>
      <c r="AM25" s="45"/>
      <c r="AN25" s="45"/>
      <c r="AO25" s="44"/>
      <c r="AP25" s="44"/>
      <c r="AQ25" s="44"/>
      <c r="AR25" s="44"/>
      <c r="AS25" s="44"/>
      <c r="AT25" s="44"/>
      <c r="AU25" s="44"/>
      <c r="AV25" s="44"/>
      <c r="AW25" s="44"/>
      <c r="AX25" s="44"/>
      <c r="AY25" s="44"/>
      <c r="AZ25" s="44"/>
    </row>
    <row r="26" spans="1:52" ht="39" customHeight="1" x14ac:dyDescent="0.15">
      <c r="A26" s="72" t="s">
        <v>88</v>
      </c>
      <c r="B26" s="83"/>
      <c r="C26" s="134"/>
      <c r="D26" s="145"/>
      <c r="E26" s="157"/>
      <c r="F26" s="157"/>
      <c r="G26" s="157"/>
      <c r="H26" s="44"/>
      <c r="I26" s="44"/>
      <c r="J26" s="44"/>
      <c r="K26" s="44"/>
      <c r="L26" s="44"/>
      <c r="M26" s="44"/>
      <c r="N26" s="44"/>
      <c r="O26" s="44"/>
      <c r="P26" s="44"/>
      <c r="Q26" s="44"/>
      <c r="R26" s="44"/>
      <c r="S26" s="44"/>
      <c r="T26" s="44"/>
      <c r="U26" s="44"/>
      <c r="V26" s="44"/>
      <c r="W26" s="44"/>
      <c r="X26" s="44"/>
      <c r="Y26" s="44"/>
      <c r="Z26" s="44"/>
      <c r="AA26" s="45"/>
      <c r="AB26" s="45"/>
      <c r="AC26" s="45"/>
      <c r="AD26" s="45"/>
      <c r="AE26" s="45"/>
      <c r="AF26" s="45"/>
      <c r="AG26" s="45"/>
      <c r="AH26" s="45"/>
      <c r="AI26" s="45"/>
      <c r="AJ26" s="45"/>
      <c r="AK26" s="45"/>
      <c r="AL26" s="45"/>
      <c r="AM26" s="45"/>
      <c r="AN26" s="45"/>
      <c r="AO26" s="44"/>
      <c r="AP26" s="44"/>
      <c r="AQ26" s="44"/>
      <c r="AR26" s="44"/>
      <c r="AS26" s="44"/>
      <c r="AT26" s="44"/>
      <c r="AU26" s="44"/>
      <c r="AV26" s="44"/>
      <c r="AW26" s="44"/>
      <c r="AX26" s="44"/>
      <c r="AY26" s="44"/>
      <c r="AZ26" s="44"/>
    </row>
    <row r="27" spans="1:52" ht="252" x14ac:dyDescent="0.15">
      <c r="A27" s="73" t="s">
        <v>89</v>
      </c>
      <c r="B27" s="74">
        <v>2</v>
      </c>
      <c r="C27" s="54"/>
      <c r="D27" s="147"/>
      <c r="E27" s="131"/>
      <c r="F27" s="176"/>
      <c r="G27" s="155"/>
      <c r="H27" s="44"/>
      <c r="I27" s="44"/>
      <c r="J27" s="44"/>
      <c r="K27" s="44"/>
      <c r="L27" s="44"/>
      <c r="M27" s="44"/>
      <c r="N27" s="44"/>
      <c r="O27" s="44"/>
      <c r="P27" s="44"/>
      <c r="Q27" s="44"/>
      <c r="R27" s="44"/>
      <c r="S27" s="44"/>
      <c r="T27" s="44"/>
      <c r="U27" s="44"/>
      <c r="V27" s="44"/>
      <c r="W27" s="44"/>
      <c r="X27" s="44"/>
      <c r="Y27" s="44"/>
      <c r="Z27" s="44"/>
      <c r="AA27" s="45"/>
      <c r="AB27" s="45"/>
      <c r="AC27" s="45"/>
      <c r="AD27" s="45"/>
      <c r="AE27" s="45"/>
      <c r="AF27" s="45"/>
      <c r="AG27" s="45"/>
      <c r="AH27" s="45"/>
      <c r="AI27" s="45"/>
      <c r="AJ27" s="45"/>
      <c r="AK27" s="45"/>
      <c r="AL27" s="45"/>
      <c r="AM27" s="45"/>
      <c r="AN27" s="45"/>
      <c r="AO27" s="44"/>
      <c r="AP27" s="44"/>
      <c r="AQ27" s="44"/>
      <c r="AR27" s="44"/>
      <c r="AS27" s="44"/>
      <c r="AT27" s="44"/>
      <c r="AU27" s="44"/>
      <c r="AV27" s="44"/>
      <c r="AW27" s="44"/>
      <c r="AX27" s="44"/>
      <c r="AY27" s="44"/>
      <c r="AZ27" s="44"/>
    </row>
    <row r="28" spans="1:52" ht="35" customHeight="1" x14ac:dyDescent="0.15">
      <c r="A28" s="75" t="s">
        <v>90</v>
      </c>
      <c r="B28" s="75"/>
      <c r="C28" s="135"/>
      <c r="D28" s="143"/>
      <c r="E28" s="143"/>
      <c r="F28" s="151"/>
      <c r="G28" s="151"/>
      <c r="H28" s="44"/>
      <c r="I28" s="44"/>
      <c r="J28" s="44"/>
      <c r="K28" s="44"/>
      <c r="L28" s="44"/>
      <c r="M28" s="44"/>
      <c r="N28" s="44"/>
      <c r="O28" s="44"/>
      <c r="P28" s="44"/>
      <c r="Q28" s="44"/>
      <c r="R28" s="44"/>
      <c r="S28" s="44"/>
      <c r="T28" s="44"/>
      <c r="U28" s="44"/>
      <c r="V28" s="44"/>
      <c r="W28" s="44"/>
      <c r="X28" s="44"/>
      <c r="Y28" s="44"/>
      <c r="Z28" s="44"/>
      <c r="AA28" s="45"/>
      <c r="AB28" s="45"/>
      <c r="AC28" s="45"/>
      <c r="AD28" s="45"/>
      <c r="AE28" s="45"/>
      <c r="AF28" s="45"/>
      <c r="AG28" s="45"/>
      <c r="AH28" s="45"/>
      <c r="AI28" s="45"/>
      <c r="AJ28" s="45"/>
      <c r="AK28" s="45"/>
      <c r="AL28" s="45"/>
      <c r="AM28" s="45"/>
      <c r="AN28" s="45"/>
      <c r="AO28" s="44"/>
      <c r="AP28" s="44"/>
      <c r="AQ28" s="44"/>
      <c r="AR28" s="44"/>
      <c r="AS28" s="44"/>
      <c r="AT28" s="44"/>
      <c r="AU28" s="44"/>
      <c r="AV28" s="44"/>
      <c r="AW28" s="44"/>
      <c r="AX28" s="44"/>
      <c r="AY28" s="44"/>
      <c r="AZ28" s="44"/>
    </row>
    <row r="29" spans="1:52" ht="39" customHeight="1" x14ac:dyDescent="0.15">
      <c r="A29" s="72" t="s">
        <v>91</v>
      </c>
      <c r="B29" s="81"/>
      <c r="C29" s="134"/>
      <c r="D29" s="145"/>
      <c r="E29" s="157"/>
      <c r="F29" s="157"/>
      <c r="G29" s="157"/>
      <c r="H29" s="44"/>
      <c r="I29" s="44"/>
      <c r="J29" s="44"/>
      <c r="K29" s="44"/>
      <c r="L29" s="44"/>
      <c r="M29" s="44"/>
      <c r="N29" s="44"/>
      <c r="O29" s="44"/>
      <c r="P29" s="44"/>
      <c r="Q29" s="44"/>
      <c r="R29" s="44"/>
      <c r="S29" s="44"/>
      <c r="T29" s="44"/>
      <c r="U29" s="44"/>
      <c r="V29" s="44"/>
      <c r="W29" s="44"/>
      <c r="X29" s="44"/>
      <c r="Y29" s="44"/>
      <c r="Z29" s="44"/>
      <c r="AA29" s="45"/>
      <c r="AB29" s="45"/>
      <c r="AC29" s="45"/>
      <c r="AD29" s="45"/>
      <c r="AE29" s="45"/>
      <c r="AF29" s="45"/>
      <c r="AG29" s="45"/>
      <c r="AH29" s="45"/>
      <c r="AI29" s="45"/>
      <c r="AJ29" s="45"/>
      <c r="AK29" s="45"/>
      <c r="AL29" s="45"/>
      <c r="AM29" s="45"/>
      <c r="AN29" s="45"/>
      <c r="AO29" s="44"/>
      <c r="AP29" s="44"/>
      <c r="AQ29" s="44"/>
      <c r="AR29" s="44"/>
      <c r="AS29" s="44"/>
      <c r="AT29" s="44"/>
      <c r="AU29" s="44"/>
      <c r="AV29" s="44"/>
      <c r="AW29" s="44"/>
      <c r="AX29" s="44"/>
      <c r="AY29" s="44"/>
      <c r="AZ29" s="44"/>
    </row>
    <row r="30" spans="1:52" ht="78" customHeight="1" x14ac:dyDescent="0.15">
      <c r="A30" s="73" t="s">
        <v>92</v>
      </c>
      <c r="B30" s="74">
        <v>6</v>
      </c>
      <c r="C30" s="54"/>
      <c r="D30" s="147"/>
      <c r="E30" s="131"/>
      <c r="F30" s="176"/>
      <c r="G30" s="155"/>
      <c r="H30" s="44"/>
      <c r="I30" s="44"/>
      <c r="J30" s="44"/>
      <c r="K30" s="44"/>
      <c r="L30" s="44"/>
      <c r="M30" s="44"/>
      <c r="N30" s="44"/>
      <c r="O30" s="44"/>
      <c r="P30" s="44"/>
      <c r="Q30" s="44"/>
      <c r="R30" s="44"/>
      <c r="S30" s="44"/>
      <c r="T30" s="44"/>
      <c r="U30" s="44"/>
      <c r="V30" s="44"/>
      <c r="W30" s="44"/>
      <c r="X30" s="44"/>
      <c r="Y30" s="44"/>
      <c r="Z30" s="44"/>
      <c r="AA30" s="45"/>
      <c r="AB30" s="45"/>
      <c r="AC30" s="45"/>
      <c r="AD30" s="45"/>
      <c r="AE30" s="45"/>
      <c r="AF30" s="45"/>
      <c r="AG30" s="45"/>
      <c r="AH30" s="45"/>
      <c r="AI30" s="45"/>
      <c r="AJ30" s="45"/>
      <c r="AK30" s="45"/>
      <c r="AL30" s="45"/>
      <c r="AM30" s="45"/>
      <c r="AN30" s="45"/>
      <c r="AO30" s="44"/>
      <c r="AP30" s="44"/>
      <c r="AQ30" s="44"/>
      <c r="AR30" s="44"/>
      <c r="AS30" s="44"/>
      <c r="AT30" s="44"/>
      <c r="AU30" s="44"/>
      <c r="AV30" s="44"/>
      <c r="AW30" s="44"/>
      <c r="AX30" s="44"/>
      <c r="AY30" s="44"/>
      <c r="AZ30" s="44"/>
    </row>
    <row r="31" spans="1:52" ht="56" x14ac:dyDescent="0.15">
      <c r="A31" s="73" t="s">
        <v>93</v>
      </c>
      <c r="B31" s="74">
        <v>6</v>
      </c>
      <c r="C31" s="54"/>
      <c r="D31" s="168"/>
      <c r="E31" s="131"/>
      <c r="F31" s="176"/>
      <c r="G31" s="155"/>
      <c r="H31" s="44"/>
      <c r="I31" s="44"/>
      <c r="J31" s="44"/>
      <c r="K31" s="44"/>
      <c r="L31" s="44"/>
      <c r="M31" s="44"/>
      <c r="N31" s="44"/>
      <c r="O31" s="44"/>
      <c r="P31" s="44"/>
      <c r="Q31" s="44"/>
      <c r="R31" s="44"/>
      <c r="S31" s="44"/>
      <c r="T31" s="44"/>
      <c r="U31" s="44"/>
      <c r="V31" s="44"/>
      <c r="W31" s="44"/>
      <c r="X31" s="44"/>
      <c r="Y31" s="44"/>
      <c r="Z31" s="44"/>
      <c r="AA31" s="45"/>
      <c r="AB31" s="45"/>
      <c r="AC31" s="45"/>
      <c r="AD31" s="45"/>
      <c r="AE31" s="45"/>
      <c r="AF31" s="45"/>
      <c r="AG31" s="45"/>
      <c r="AH31" s="45"/>
      <c r="AI31" s="45"/>
      <c r="AJ31" s="45"/>
      <c r="AK31" s="45"/>
      <c r="AL31" s="45"/>
      <c r="AM31" s="45"/>
      <c r="AN31" s="45"/>
      <c r="AO31" s="44"/>
      <c r="AP31" s="44"/>
      <c r="AQ31" s="44"/>
      <c r="AR31" s="44"/>
      <c r="AS31" s="44"/>
      <c r="AT31" s="44"/>
      <c r="AU31" s="44"/>
      <c r="AV31" s="44"/>
      <c r="AW31" s="44"/>
      <c r="AX31" s="44"/>
      <c r="AY31" s="44"/>
      <c r="AZ31" s="44"/>
    </row>
    <row r="32" spans="1:52" ht="37" customHeight="1" x14ac:dyDescent="0.15">
      <c r="A32" s="72" t="s">
        <v>94</v>
      </c>
      <c r="B32" s="83"/>
      <c r="C32" s="130"/>
      <c r="D32" s="145"/>
      <c r="E32" s="157"/>
      <c r="F32" s="157"/>
      <c r="G32" s="157"/>
      <c r="H32" s="44"/>
      <c r="I32" s="44"/>
      <c r="J32" s="44"/>
      <c r="K32" s="44"/>
      <c r="L32" s="44"/>
      <c r="M32" s="44"/>
      <c r="N32" s="44"/>
      <c r="O32" s="44"/>
      <c r="P32" s="44"/>
      <c r="Q32" s="44"/>
      <c r="R32" s="44"/>
      <c r="S32" s="44"/>
      <c r="T32" s="44"/>
      <c r="U32" s="44"/>
      <c r="V32" s="44"/>
      <c r="W32" s="44"/>
      <c r="X32" s="44"/>
      <c r="Y32" s="44"/>
      <c r="Z32" s="44"/>
      <c r="AA32" s="45"/>
      <c r="AB32" s="45"/>
      <c r="AC32" s="45"/>
      <c r="AD32" s="45"/>
      <c r="AE32" s="45"/>
      <c r="AF32" s="45"/>
      <c r="AG32" s="45"/>
      <c r="AH32" s="45"/>
      <c r="AI32" s="45"/>
      <c r="AJ32" s="45"/>
      <c r="AK32" s="45"/>
      <c r="AL32" s="45"/>
      <c r="AM32" s="45"/>
      <c r="AN32" s="45"/>
      <c r="AO32" s="44"/>
      <c r="AP32" s="44"/>
      <c r="AQ32" s="44"/>
      <c r="AR32" s="44"/>
      <c r="AS32" s="44"/>
      <c r="AT32" s="44"/>
      <c r="AU32" s="44"/>
      <c r="AV32" s="44"/>
      <c r="AW32" s="44"/>
      <c r="AX32" s="44"/>
      <c r="AY32" s="44"/>
      <c r="AZ32" s="44"/>
    </row>
    <row r="33" spans="1:52" ht="104.25" customHeight="1" x14ac:dyDescent="0.15">
      <c r="A33" s="73" t="s">
        <v>95</v>
      </c>
      <c r="B33" s="74">
        <v>2</v>
      </c>
      <c r="C33" s="54"/>
      <c r="D33" s="169"/>
      <c r="E33" s="131"/>
      <c r="F33" s="176"/>
      <c r="G33" s="155"/>
      <c r="H33" s="44"/>
      <c r="I33" s="44"/>
      <c r="J33" s="44"/>
      <c r="K33" s="44"/>
      <c r="L33" s="44"/>
      <c r="M33" s="44"/>
      <c r="N33" s="44"/>
      <c r="O33" s="44"/>
      <c r="P33" s="44"/>
      <c r="Q33" s="44"/>
      <c r="R33" s="44"/>
      <c r="S33" s="44"/>
      <c r="T33" s="44"/>
      <c r="U33" s="44"/>
      <c r="V33" s="44"/>
      <c r="W33" s="44"/>
      <c r="X33" s="44"/>
      <c r="Y33" s="44"/>
      <c r="Z33" s="44"/>
      <c r="AA33" s="45"/>
      <c r="AB33" s="45"/>
      <c r="AC33" s="45"/>
      <c r="AD33" s="45"/>
      <c r="AE33" s="45"/>
      <c r="AF33" s="45"/>
      <c r="AG33" s="45"/>
      <c r="AH33" s="45"/>
      <c r="AI33" s="45"/>
      <c r="AJ33" s="45"/>
      <c r="AK33" s="45"/>
      <c r="AL33" s="45"/>
      <c r="AM33" s="45"/>
      <c r="AN33" s="45"/>
      <c r="AO33" s="44"/>
      <c r="AP33" s="44"/>
      <c r="AQ33" s="44"/>
      <c r="AR33" s="44"/>
      <c r="AS33" s="44"/>
      <c r="AT33" s="44"/>
      <c r="AU33" s="44"/>
      <c r="AV33" s="44"/>
      <c r="AW33" s="44"/>
      <c r="AX33" s="44"/>
      <c r="AY33" s="44"/>
      <c r="AZ33" s="44"/>
    </row>
    <row r="34" spans="1:52" ht="154.5" customHeight="1" x14ac:dyDescent="0.15">
      <c r="A34" s="73" t="s">
        <v>96</v>
      </c>
      <c r="B34" s="74">
        <v>2</v>
      </c>
      <c r="C34" s="54"/>
      <c r="D34" s="169"/>
      <c r="E34" s="131"/>
      <c r="F34" s="176"/>
      <c r="G34" s="155"/>
      <c r="H34" s="44"/>
      <c r="I34" s="44"/>
      <c r="J34" s="44"/>
      <c r="K34" s="44"/>
      <c r="L34" s="44"/>
      <c r="M34" s="44"/>
      <c r="N34" s="44"/>
      <c r="O34" s="44"/>
      <c r="P34" s="44"/>
      <c r="Q34" s="44"/>
      <c r="R34" s="44"/>
      <c r="S34" s="44"/>
      <c r="T34" s="44"/>
      <c r="U34" s="44"/>
      <c r="V34" s="44"/>
      <c r="W34" s="44"/>
      <c r="X34" s="44"/>
      <c r="Y34" s="44"/>
      <c r="Z34" s="44"/>
      <c r="AA34" s="45"/>
      <c r="AB34" s="45"/>
      <c r="AC34" s="45"/>
      <c r="AD34" s="45"/>
      <c r="AE34" s="45"/>
      <c r="AF34" s="45"/>
      <c r="AG34" s="45"/>
      <c r="AH34" s="45"/>
      <c r="AI34" s="45"/>
      <c r="AJ34" s="45"/>
      <c r="AK34" s="45"/>
      <c r="AL34" s="45"/>
      <c r="AM34" s="45"/>
      <c r="AN34" s="45"/>
      <c r="AO34" s="44"/>
      <c r="AP34" s="44"/>
      <c r="AQ34" s="44"/>
      <c r="AR34" s="44"/>
      <c r="AS34" s="44"/>
      <c r="AT34" s="44"/>
      <c r="AU34" s="44"/>
      <c r="AV34" s="44"/>
      <c r="AW34" s="44"/>
      <c r="AX34" s="44"/>
      <c r="AY34" s="44"/>
      <c r="AZ34" s="44"/>
    </row>
    <row r="35" spans="1:52" ht="108" customHeight="1" x14ac:dyDescent="0.15">
      <c r="A35" s="73" t="s">
        <v>97</v>
      </c>
      <c r="B35" s="74">
        <v>2</v>
      </c>
      <c r="C35" s="54"/>
      <c r="D35" s="147"/>
      <c r="E35" s="131"/>
      <c r="F35" s="176"/>
      <c r="G35" s="155"/>
      <c r="H35" s="44"/>
      <c r="I35" s="44"/>
      <c r="J35" s="44"/>
      <c r="K35" s="44"/>
      <c r="L35" s="44"/>
      <c r="M35" s="44"/>
      <c r="N35" s="44"/>
      <c r="O35" s="44"/>
      <c r="P35" s="44"/>
      <c r="Q35" s="44"/>
      <c r="R35" s="44"/>
      <c r="S35" s="44"/>
      <c r="T35" s="44"/>
      <c r="U35" s="44"/>
      <c r="V35" s="44"/>
      <c r="W35" s="44"/>
      <c r="X35" s="44"/>
      <c r="Y35" s="44"/>
      <c r="Z35" s="44"/>
      <c r="AA35" s="45"/>
      <c r="AB35" s="45"/>
      <c r="AC35" s="45"/>
      <c r="AD35" s="45"/>
      <c r="AE35" s="45"/>
      <c r="AF35" s="45"/>
      <c r="AG35" s="45"/>
      <c r="AH35" s="45"/>
      <c r="AI35" s="45"/>
      <c r="AJ35" s="45"/>
      <c r="AK35" s="45"/>
      <c r="AL35" s="45"/>
      <c r="AM35" s="45"/>
      <c r="AN35" s="45"/>
      <c r="AO35" s="44"/>
      <c r="AP35" s="44"/>
      <c r="AQ35" s="44"/>
      <c r="AR35" s="44"/>
      <c r="AS35" s="44"/>
      <c r="AT35" s="44"/>
      <c r="AU35" s="44"/>
      <c r="AV35" s="44"/>
      <c r="AW35" s="44"/>
      <c r="AX35" s="44"/>
      <c r="AY35" s="44"/>
      <c r="AZ35" s="44"/>
    </row>
    <row r="36" spans="1:52" ht="29.25" customHeight="1" x14ac:dyDescent="0.15">
      <c r="A36" s="73" t="s">
        <v>98</v>
      </c>
      <c r="B36" s="74">
        <v>2</v>
      </c>
      <c r="C36" s="54"/>
      <c r="D36" s="168"/>
      <c r="E36" s="131"/>
      <c r="F36" s="176"/>
      <c r="G36" s="155"/>
      <c r="H36" s="44"/>
      <c r="I36" s="44"/>
      <c r="J36" s="44"/>
      <c r="K36" s="44"/>
      <c r="L36" s="44"/>
      <c r="M36" s="44"/>
      <c r="N36" s="44"/>
      <c r="O36" s="44"/>
      <c r="P36" s="44"/>
      <c r="Q36" s="44"/>
      <c r="R36" s="44"/>
      <c r="S36" s="44"/>
      <c r="T36" s="44"/>
      <c r="U36" s="44"/>
      <c r="V36" s="44"/>
      <c r="W36" s="44"/>
      <c r="X36" s="44"/>
      <c r="Y36" s="44"/>
      <c r="Z36" s="44"/>
      <c r="AA36" s="45"/>
      <c r="AB36" s="45"/>
      <c r="AC36" s="45"/>
      <c r="AD36" s="45"/>
      <c r="AE36" s="45"/>
      <c r="AF36" s="45"/>
      <c r="AG36" s="45"/>
      <c r="AH36" s="45"/>
      <c r="AI36" s="45"/>
      <c r="AJ36" s="45"/>
      <c r="AK36" s="45"/>
      <c r="AL36" s="45"/>
      <c r="AM36" s="45"/>
      <c r="AN36" s="45"/>
      <c r="AO36" s="44"/>
      <c r="AP36" s="44"/>
      <c r="AQ36" s="44"/>
      <c r="AR36" s="44"/>
      <c r="AS36" s="44"/>
      <c r="AT36" s="44"/>
      <c r="AU36" s="44"/>
      <c r="AV36" s="44"/>
      <c r="AW36" s="44"/>
      <c r="AX36" s="44"/>
      <c r="AY36" s="44"/>
      <c r="AZ36" s="44"/>
    </row>
    <row r="37" spans="1:52" ht="54.75" customHeight="1" x14ac:dyDescent="0.15">
      <c r="A37" s="73" t="s">
        <v>99</v>
      </c>
      <c r="B37" s="74">
        <v>2</v>
      </c>
      <c r="C37" s="54"/>
      <c r="D37" s="147"/>
      <c r="E37" s="131"/>
      <c r="F37" s="176"/>
      <c r="G37" s="155"/>
      <c r="H37" s="44"/>
      <c r="I37" s="44"/>
      <c r="J37" s="44"/>
      <c r="K37" s="44"/>
      <c r="L37" s="44"/>
      <c r="M37" s="44"/>
      <c r="N37" s="44"/>
      <c r="O37" s="44"/>
      <c r="P37" s="44"/>
      <c r="Q37" s="44"/>
      <c r="R37" s="44"/>
      <c r="S37" s="44"/>
      <c r="T37" s="44"/>
      <c r="U37" s="44"/>
      <c r="V37" s="44"/>
      <c r="W37" s="44"/>
      <c r="X37" s="44"/>
      <c r="Y37" s="44"/>
      <c r="Z37" s="44"/>
      <c r="AA37" s="45"/>
      <c r="AB37" s="45"/>
      <c r="AC37" s="45"/>
      <c r="AD37" s="45"/>
      <c r="AE37" s="45"/>
      <c r="AF37" s="45"/>
      <c r="AG37" s="45"/>
      <c r="AH37" s="45"/>
      <c r="AI37" s="45"/>
      <c r="AJ37" s="45"/>
      <c r="AK37" s="45"/>
      <c r="AL37" s="45"/>
      <c r="AM37" s="45"/>
      <c r="AN37" s="45"/>
      <c r="AO37" s="44"/>
      <c r="AP37" s="44"/>
      <c r="AQ37" s="44"/>
      <c r="AR37" s="44"/>
      <c r="AS37" s="44"/>
      <c r="AT37" s="44"/>
      <c r="AU37" s="44"/>
      <c r="AV37" s="44"/>
      <c r="AW37" s="44"/>
      <c r="AX37" s="44"/>
      <c r="AY37" s="44"/>
      <c r="AZ37" s="44"/>
    </row>
    <row r="38" spans="1:52" ht="47" customHeight="1" x14ac:dyDescent="0.15">
      <c r="A38" s="73" t="s">
        <v>100</v>
      </c>
      <c r="B38" s="74">
        <v>2</v>
      </c>
      <c r="C38" s="54"/>
      <c r="D38" s="169"/>
      <c r="E38" s="131"/>
      <c r="F38" s="176"/>
      <c r="G38" s="155"/>
      <c r="H38" s="44"/>
      <c r="I38" s="44"/>
      <c r="J38" s="44"/>
      <c r="K38" s="44"/>
      <c r="L38" s="44"/>
      <c r="M38" s="44"/>
      <c r="N38" s="44"/>
      <c r="O38" s="44"/>
      <c r="P38" s="44"/>
      <c r="Q38" s="44"/>
      <c r="R38" s="44"/>
      <c r="S38" s="44"/>
      <c r="T38" s="44"/>
      <c r="U38" s="44"/>
      <c r="V38" s="44"/>
      <c r="W38" s="44"/>
      <c r="X38" s="44"/>
      <c r="Y38" s="44"/>
      <c r="Z38" s="44"/>
      <c r="AA38" s="45"/>
      <c r="AB38" s="45"/>
      <c r="AC38" s="45"/>
      <c r="AD38" s="45"/>
      <c r="AE38" s="45"/>
      <c r="AF38" s="45"/>
      <c r="AG38" s="45"/>
      <c r="AH38" s="45"/>
      <c r="AI38" s="45"/>
      <c r="AJ38" s="45"/>
      <c r="AK38" s="45"/>
      <c r="AL38" s="45"/>
      <c r="AM38" s="45"/>
      <c r="AN38" s="45"/>
      <c r="AO38" s="44"/>
      <c r="AP38" s="44"/>
      <c r="AQ38" s="44"/>
      <c r="AR38" s="44"/>
      <c r="AS38" s="44"/>
      <c r="AT38" s="44"/>
      <c r="AU38" s="44"/>
      <c r="AV38" s="44"/>
      <c r="AW38" s="44"/>
      <c r="AX38" s="44"/>
      <c r="AY38" s="44"/>
      <c r="AZ38" s="44"/>
    </row>
    <row r="39" spans="1:52" ht="70" x14ac:dyDescent="0.15">
      <c r="A39" s="73" t="s">
        <v>101</v>
      </c>
      <c r="B39" s="74">
        <v>2</v>
      </c>
      <c r="C39" s="54"/>
      <c r="D39" s="147"/>
      <c r="E39" s="131"/>
      <c r="F39" s="176"/>
      <c r="G39" s="155"/>
      <c r="H39" s="44"/>
      <c r="I39" s="44"/>
      <c r="J39" s="44"/>
      <c r="K39" s="44"/>
      <c r="L39" s="44"/>
      <c r="M39" s="44"/>
      <c r="N39" s="44"/>
      <c r="O39" s="44"/>
      <c r="P39" s="44"/>
      <c r="Q39" s="44"/>
      <c r="R39" s="44"/>
      <c r="S39" s="44"/>
      <c r="T39" s="44"/>
      <c r="U39" s="44"/>
      <c r="V39" s="44"/>
      <c r="W39" s="44"/>
      <c r="X39" s="44"/>
      <c r="Y39" s="44"/>
      <c r="Z39" s="44"/>
      <c r="AA39" s="45"/>
      <c r="AB39" s="45"/>
      <c r="AC39" s="45"/>
      <c r="AD39" s="45"/>
      <c r="AE39" s="45"/>
      <c r="AF39" s="45"/>
      <c r="AG39" s="45"/>
      <c r="AH39" s="45"/>
      <c r="AI39" s="45"/>
      <c r="AJ39" s="45"/>
      <c r="AK39" s="45"/>
      <c r="AL39" s="45"/>
      <c r="AM39" s="45"/>
      <c r="AN39" s="45"/>
      <c r="AO39" s="44"/>
      <c r="AP39" s="44"/>
      <c r="AQ39" s="44"/>
      <c r="AR39" s="44"/>
      <c r="AS39" s="44"/>
      <c r="AT39" s="44"/>
      <c r="AU39" s="44"/>
      <c r="AV39" s="44"/>
      <c r="AW39" s="44"/>
      <c r="AX39" s="44"/>
      <c r="AY39" s="44"/>
      <c r="AZ39" s="44"/>
    </row>
    <row r="40" spans="1:52" ht="37" customHeight="1" x14ac:dyDescent="0.15">
      <c r="A40" s="72" t="s">
        <v>102</v>
      </c>
      <c r="B40" s="83"/>
      <c r="C40" s="130"/>
      <c r="D40" s="145"/>
      <c r="E40" s="157"/>
      <c r="F40" s="157"/>
      <c r="G40" s="157"/>
      <c r="H40" s="44"/>
      <c r="I40" s="44"/>
      <c r="J40" s="44"/>
      <c r="K40" s="44"/>
      <c r="L40" s="44"/>
      <c r="M40" s="44"/>
      <c r="N40" s="44"/>
      <c r="O40" s="44"/>
      <c r="P40" s="44"/>
      <c r="Q40" s="44"/>
      <c r="R40" s="44"/>
      <c r="S40" s="44"/>
      <c r="T40" s="44"/>
      <c r="U40" s="44"/>
      <c r="V40" s="44"/>
      <c r="W40" s="44"/>
      <c r="X40" s="44"/>
      <c r="Y40" s="44"/>
      <c r="Z40" s="44"/>
      <c r="AA40" s="45"/>
      <c r="AB40" s="45"/>
      <c r="AC40" s="45"/>
      <c r="AD40" s="45"/>
      <c r="AE40" s="45"/>
      <c r="AF40" s="45"/>
      <c r="AG40" s="45"/>
      <c r="AH40" s="45"/>
      <c r="AI40" s="45"/>
      <c r="AJ40" s="45"/>
      <c r="AK40" s="45"/>
      <c r="AL40" s="45"/>
      <c r="AM40" s="45"/>
      <c r="AN40" s="45"/>
      <c r="AO40" s="44"/>
      <c r="AP40" s="44"/>
      <c r="AQ40" s="44"/>
      <c r="AR40" s="44"/>
      <c r="AS40" s="44"/>
      <c r="AT40" s="44"/>
      <c r="AU40" s="44"/>
      <c r="AV40" s="44"/>
      <c r="AW40" s="44"/>
      <c r="AX40" s="44"/>
      <c r="AY40" s="44"/>
      <c r="AZ40" s="44"/>
    </row>
    <row r="41" spans="1:52" ht="154" x14ac:dyDescent="0.15">
      <c r="A41" s="73" t="s">
        <v>103</v>
      </c>
      <c r="B41" s="74">
        <v>2</v>
      </c>
      <c r="C41" s="54"/>
      <c r="D41" s="147"/>
      <c r="E41" s="131"/>
      <c r="F41" s="176"/>
      <c r="G41" s="155"/>
      <c r="H41" s="44"/>
      <c r="I41" s="44"/>
      <c r="J41" s="44"/>
      <c r="K41" s="44"/>
      <c r="L41" s="44"/>
      <c r="M41" s="44"/>
      <c r="N41" s="44"/>
      <c r="O41" s="44"/>
      <c r="P41" s="44"/>
      <c r="Q41" s="44"/>
      <c r="R41" s="44"/>
      <c r="S41" s="44"/>
      <c r="T41" s="44"/>
      <c r="U41" s="44"/>
      <c r="V41" s="44"/>
      <c r="W41" s="44"/>
      <c r="X41" s="44"/>
      <c r="Y41" s="44"/>
      <c r="Z41" s="44"/>
      <c r="AA41" s="45"/>
      <c r="AB41" s="45"/>
      <c r="AC41" s="45"/>
      <c r="AD41" s="45"/>
      <c r="AE41" s="45"/>
      <c r="AF41" s="45"/>
      <c r="AG41" s="45"/>
      <c r="AH41" s="45"/>
      <c r="AI41" s="45"/>
      <c r="AJ41" s="45"/>
      <c r="AK41" s="45"/>
      <c r="AL41" s="45"/>
      <c r="AM41" s="45"/>
      <c r="AN41" s="45"/>
      <c r="AO41" s="44"/>
      <c r="AP41" s="44"/>
      <c r="AQ41" s="44"/>
      <c r="AR41" s="44"/>
      <c r="AS41" s="44"/>
      <c r="AT41" s="44"/>
      <c r="AU41" s="44"/>
      <c r="AV41" s="44"/>
      <c r="AW41" s="44"/>
      <c r="AX41" s="44"/>
      <c r="AY41" s="44"/>
      <c r="AZ41" s="44"/>
    </row>
    <row r="42" spans="1:52" ht="75" customHeight="1" x14ac:dyDescent="0.15">
      <c r="A42" s="73" t="s">
        <v>104</v>
      </c>
      <c r="B42" s="74">
        <v>2</v>
      </c>
      <c r="C42" s="54"/>
      <c r="D42" s="147"/>
      <c r="E42" s="131"/>
      <c r="F42" s="176"/>
      <c r="G42" s="155"/>
      <c r="H42" s="44"/>
      <c r="I42" s="44"/>
      <c r="J42" s="44"/>
      <c r="K42" s="44"/>
      <c r="L42" s="44"/>
      <c r="M42" s="44"/>
      <c r="N42" s="44"/>
      <c r="O42" s="44"/>
      <c r="P42" s="44"/>
      <c r="Q42" s="44"/>
      <c r="R42" s="44"/>
      <c r="S42" s="44"/>
      <c r="T42" s="44"/>
      <c r="U42" s="44"/>
      <c r="V42" s="44"/>
      <c r="W42" s="44"/>
      <c r="X42" s="44"/>
      <c r="Y42" s="44"/>
      <c r="Z42" s="44"/>
      <c r="AA42" s="45"/>
      <c r="AB42" s="45"/>
      <c r="AC42" s="45"/>
      <c r="AD42" s="45"/>
      <c r="AE42" s="45"/>
      <c r="AF42" s="45"/>
      <c r="AG42" s="45"/>
      <c r="AH42" s="45"/>
      <c r="AI42" s="45"/>
      <c r="AJ42" s="45"/>
      <c r="AK42" s="45"/>
      <c r="AL42" s="45"/>
      <c r="AM42" s="45"/>
      <c r="AN42" s="45"/>
      <c r="AO42" s="44"/>
      <c r="AP42" s="44"/>
      <c r="AQ42" s="44"/>
      <c r="AR42" s="44"/>
      <c r="AS42" s="44"/>
      <c r="AT42" s="44"/>
      <c r="AU42" s="44"/>
      <c r="AV42" s="44"/>
      <c r="AW42" s="44"/>
      <c r="AX42" s="44"/>
      <c r="AY42" s="44"/>
      <c r="AZ42" s="44"/>
    </row>
    <row r="43" spans="1:52" ht="42" customHeight="1" x14ac:dyDescent="0.15">
      <c r="A43" s="75" t="s">
        <v>105</v>
      </c>
      <c r="B43" s="75"/>
      <c r="C43" s="135"/>
      <c r="D43" s="143"/>
      <c r="E43" s="143"/>
      <c r="F43" s="151"/>
      <c r="G43" s="151"/>
      <c r="H43" s="44"/>
      <c r="I43" s="44"/>
      <c r="J43" s="44"/>
      <c r="K43" s="44"/>
      <c r="L43" s="44"/>
      <c r="M43" s="44"/>
      <c r="N43" s="44"/>
      <c r="O43" s="44"/>
      <c r="P43" s="44"/>
      <c r="Q43" s="44"/>
      <c r="R43" s="44"/>
      <c r="S43" s="44"/>
      <c r="T43" s="44"/>
      <c r="U43" s="44"/>
      <c r="V43" s="44"/>
      <c r="W43" s="44"/>
      <c r="X43" s="44"/>
      <c r="Y43" s="44"/>
      <c r="Z43" s="44"/>
      <c r="AA43" s="45"/>
      <c r="AB43" s="45"/>
      <c r="AC43" s="45"/>
      <c r="AD43" s="45"/>
      <c r="AE43" s="45"/>
      <c r="AF43" s="45"/>
      <c r="AG43" s="45"/>
      <c r="AH43" s="45"/>
      <c r="AI43" s="45"/>
      <c r="AJ43" s="45"/>
      <c r="AK43" s="45"/>
      <c r="AL43" s="45"/>
      <c r="AM43" s="45"/>
      <c r="AN43" s="45"/>
      <c r="AO43" s="44"/>
      <c r="AP43" s="44"/>
      <c r="AQ43" s="44"/>
      <c r="AR43" s="44"/>
      <c r="AS43" s="44"/>
      <c r="AT43" s="44"/>
      <c r="AU43" s="44"/>
      <c r="AV43" s="44"/>
      <c r="AW43" s="44"/>
      <c r="AX43" s="44"/>
      <c r="AY43" s="44"/>
      <c r="AZ43" s="44"/>
    </row>
    <row r="44" spans="1:52" ht="43" customHeight="1" x14ac:dyDescent="0.15">
      <c r="A44" s="72" t="s">
        <v>106</v>
      </c>
      <c r="B44" s="81"/>
      <c r="C44" s="134"/>
      <c r="D44" s="145"/>
      <c r="E44" s="157"/>
      <c r="F44" s="157"/>
      <c r="G44" s="157"/>
      <c r="H44" s="44"/>
      <c r="I44" s="44"/>
      <c r="J44" s="44"/>
      <c r="K44" s="44"/>
      <c r="L44" s="44"/>
      <c r="M44" s="44"/>
      <c r="N44" s="44"/>
      <c r="O44" s="44"/>
      <c r="P44" s="44"/>
      <c r="Q44" s="44"/>
      <c r="R44" s="44"/>
      <c r="S44" s="44"/>
      <c r="T44" s="44"/>
      <c r="U44" s="44"/>
      <c r="V44" s="44"/>
      <c r="W44" s="44"/>
      <c r="X44" s="44"/>
      <c r="Y44" s="44"/>
      <c r="Z44" s="44"/>
      <c r="AA44" s="45"/>
      <c r="AB44" s="45"/>
      <c r="AC44" s="45"/>
      <c r="AD44" s="45"/>
      <c r="AE44" s="45"/>
      <c r="AF44" s="45"/>
      <c r="AG44" s="45"/>
      <c r="AH44" s="45"/>
      <c r="AI44" s="45"/>
      <c r="AJ44" s="45"/>
      <c r="AK44" s="45"/>
      <c r="AL44" s="45"/>
      <c r="AM44" s="45"/>
      <c r="AN44" s="45"/>
      <c r="AO44" s="44"/>
      <c r="AP44" s="44"/>
      <c r="AQ44" s="44"/>
      <c r="AR44" s="44"/>
      <c r="AS44" s="44"/>
      <c r="AT44" s="44"/>
      <c r="AU44" s="44"/>
      <c r="AV44" s="44"/>
      <c r="AW44" s="44"/>
      <c r="AX44" s="44"/>
      <c r="AY44" s="44"/>
      <c r="AZ44" s="44"/>
    </row>
    <row r="45" spans="1:52" ht="79.5" customHeight="1" x14ac:dyDescent="0.15">
      <c r="A45" s="73" t="s">
        <v>107</v>
      </c>
      <c r="B45" s="74">
        <v>6</v>
      </c>
      <c r="C45" s="54"/>
      <c r="D45" s="147"/>
      <c r="E45" s="131"/>
      <c r="F45" s="176"/>
      <c r="G45" s="155"/>
      <c r="H45" s="44"/>
      <c r="I45" s="44"/>
      <c r="J45" s="44"/>
      <c r="K45" s="44"/>
      <c r="L45" s="44"/>
      <c r="M45" s="44"/>
      <c r="N45" s="44"/>
      <c r="O45" s="44"/>
      <c r="P45" s="44"/>
      <c r="Q45" s="44"/>
      <c r="R45" s="44"/>
      <c r="S45" s="44"/>
      <c r="T45" s="44"/>
      <c r="U45" s="44"/>
      <c r="V45" s="44"/>
      <c r="W45" s="44"/>
      <c r="X45" s="44"/>
      <c r="Y45" s="44"/>
      <c r="Z45" s="44"/>
      <c r="AA45" s="45"/>
      <c r="AB45" s="45"/>
      <c r="AC45" s="45"/>
      <c r="AD45" s="45"/>
      <c r="AE45" s="45"/>
      <c r="AF45" s="45"/>
      <c r="AG45" s="45"/>
      <c r="AH45" s="45"/>
      <c r="AI45" s="45"/>
      <c r="AJ45" s="45"/>
      <c r="AK45" s="45"/>
      <c r="AL45" s="45"/>
      <c r="AM45" s="45"/>
      <c r="AN45" s="45"/>
      <c r="AO45" s="44"/>
      <c r="AP45" s="44"/>
      <c r="AQ45" s="44"/>
      <c r="AR45" s="44"/>
      <c r="AS45" s="44"/>
      <c r="AT45" s="44"/>
      <c r="AU45" s="44"/>
      <c r="AV45" s="44"/>
      <c r="AW45" s="44"/>
      <c r="AX45" s="44"/>
      <c r="AY45" s="44"/>
      <c r="AZ45" s="44"/>
    </row>
    <row r="46" spans="1:52" ht="42" x14ac:dyDescent="0.15">
      <c r="A46" s="73" t="s">
        <v>108</v>
      </c>
      <c r="B46" s="74">
        <v>6</v>
      </c>
      <c r="C46" s="54"/>
      <c r="D46" s="168"/>
      <c r="E46" s="131"/>
      <c r="F46" s="176"/>
      <c r="G46" s="155"/>
      <c r="H46" s="44"/>
      <c r="I46" s="44"/>
      <c r="J46" s="44"/>
      <c r="K46" s="44"/>
      <c r="L46" s="44"/>
      <c r="M46" s="44"/>
      <c r="N46" s="44"/>
      <c r="O46" s="44"/>
      <c r="P46" s="44"/>
      <c r="Q46" s="44"/>
      <c r="R46" s="44"/>
      <c r="S46" s="44"/>
      <c r="T46" s="44"/>
      <c r="U46" s="44"/>
      <c r="V46" s="44"/>
      <c r="W46" s="44"/>
      <c r="X46" s="44"/>
      <c r="Y46" s="44"/>
      <c r="Z46" s="44"/>
      <c r="AA46" s="45"/>
      <c r="AB46" s="45"/>
      <c r="AC46" s="45"/>
      <c r="AD46" s="45"/>
      <c r="AE46" s="45"/>
      <c r="AF46" s="45"/>
      <c r="AG46" s="45"/>
      <c r="AH46" s="45"/>
      <c r="AI46" s="45"/>
      <c r="AJ46" s="45"/>
      <c r="AK46" s="45"/>
      <c r="AL46" s="45"/>
      <c r="AM46" s="45"/>
      <c r="AN46" s="45"/>
      <c r="AO46" s="44"/>
      <c r="AP46" s="44"/>
      <c r="AQ46" s="44"/>
      <c r="AR46" s="44"/>
      <c r="AS46" s="44"/>
      <c r="AT46" s="44"/>
      <c r="AU46" s="44"/>
      <c r="AV46" s="44"/>
      <c r="AW46" s="44"/>
      <c r="AX46" s="44"/>
      <c r="AY46" s="44"/>
      <c r="AZ46" s="44"/>
    </row>
    <row r="47" spans="1:52" ht="37" customHeight="1" x14ac:dyDescent="0.15">
      <c r="A47" s="140" t="s">
        <v>109</v>
      </c>
      <c r="B47" s="83"/>
      <c r="C47" s="130"/>
      <c r="D47" s="146"/>
      <c r="E47" s="130"/>
      <c r="F47" s="130"/>
      <c r="G47" s="130"/>
      <c r="H47" s="44"/>
      <c r="I47" s="44"/>
      <c r="J47" s="44"/>
      <c r="K47" s="44"/>
      <c r="L47" s="44"/>
      <c r="M47" s="44"/>
      <c r="N47" s="44"/>
      <c r="O47" s="44"/>
      <c r="P47" s="44"/>
      <c r="Q47" s="44"/>
      <c r="R47" s="44"/>
      <c r="S47" s="44"/>
      <c r="T47" s="44"/>
      <c r="U47" s="44"/>
      <c r="V47" s="44"/>
      <c r="W47" s="44"/>
      <c r="X47" s="44"/>
      <c r="Y47" s="44"/>
      <c r="Z47" s="44"/>
      <c r="AA47" s="45"/>
      <c r="AB47" s="45"/>
      <c r="AC47" s="45"/>
      <c r="AD47" s="45"/>
      <c r="AE47" s="45"/>
      <c r="AF47" s="45"/>
      <c r="AG47" s="45"/>
      <c r="AH47" s="45"/>
      <c r="AI47" s="45"/>
      <c r="AJ47" s="45"/>
      <c r="AK47" s="45"/>
      <c r="AL47" s="45"/>
      <c r="AM47" s="45"/>
      <c r="AN47" s="45"/>
      <c r="AO47" s="44"/>
      <c r="AP47" s="44"/>
      <c r="AQ47" s="44"/>
      <c r="AR47" s="44"/>
      <c r="AS47" s="44"/>
      <c r="AT47" s="44"/>
      <c r="AU47" s="44"/>
      <c r="AV47" s="44"/>
      <c r="AW47" s="44"/>
      <c r="AX47" s="44"/>
      <c r="AY47" s="44"/>
      <c r="AZ47" s="44"/>
    </row>
    <row r="48" spans="1:52" ht="332" x14ac:dyDescent="0.15">
      <c r="A48" s="73" t="s">
        <v>110</v>
      </c>
      <c r="B48" s="74">
        <v>1</v>
      </c>
      <c r="C48" s="54"/>
      <c r="D48" s="169"/>
      <c r="E48" s="131"/>
      <c r="F48" s="176"/>
      <c r="G48" s="155"/>
      <c r="H48" s="44"/>
      <c r="I48" s="44"/>
      <c r="J48" s="44"/>
      <c r="K48" s="44"/>
      <c r="L48" s="44"/>
      <c r="M48" s="44"/>
      <c r="N48" s="44"/>
      <c r="O48" s="44"/>
      <c r="P48" s="44"/>
      <c r="Q48" s="44"/>
      <c r="R48" s="44"/>
      <c r="S48" s="44"/>
      <c r="T48" s="44"/>
      <c r="U48" s="44"/>
      <c r="V48" s="44"/>
      <c r="W48" s="44"/>
      <c r="X48" s="44"/>
      <c r="Y48" s="44"/>
      <c r="Z48" s="44"/>
      <c r="AA48" s="45"/>
      <c r="AB48" s="45"/>
      <c r="AC48" s="45"/>
      <c r="AD48" s="45"/>
      <c r="AE48" s="45"/>
      <c r="AF48" s="45"/>
      <c r="AG48" s="45"/>
      <c r="AH48" s="45"/>
      <c r="AI48" s="45"/>
      <c r="AJ48" s="45"/>
      <c r="AK48" s="45"/>
      <c r="AL48" s="45"/>
      <c r="AM48" s="45"/>
      <c r="AN48" s="45"/>
      <c r="AO48" s="44"/>
      <c r="AP48" s="44"/>
      <c r="AQ48" s="44"/>
      <c r="AR48" s="44"/>
      <c r="AS48" s="44"/>
      <c r="AT48" s="44"/>
      <c r="AU48" s="44"/>
      <c r="AV48" s="44"/>
      <c r="AW48" s="44"/>
      <c r="AX48" s="44"/>
      <c r="AY48" s="44"/>
      <c r="AZ48" s="44"/>
    </row>
    <row r="49" spans="1:52" ht="36" customHeight="1" x14ac:dyDescent="0.15">
      <c r="A49" s="140" t="s">
        <v>111</v>
      </c>
      <c r="B49" s="83"/>
      <c r="C49" s="130"/>
      <c r="D49" s="146"/>
      <c r="E49" s="130"/>
      <c r="F49" s="130"/>
      <c r="G49" s="130"/>
      <c r="H49" s="44"/>
      <c r="I49" s="44"/>
      <c r="J49" s="44"/>
      <c r="K49" s="44"/>
      <c r="L49" s="44"/>
      <c r="M49" s="44"/>
      <c r="N49" s="44"/>
      <c r="O49" s="44"/>
      <c r="P49" s="44"/>
      <c r="Q49" s="44"/>
      <c r="R49" s="44"/>
      <c r="S49" s="44"/>
      <c r="T49" s="44"/>
      <c r="U49" s="44"/>
      <c r="V49" s="44"/>
      <c r="W49" s="44"/>
      <c r="X49" s="44"/>
      <c r="Y49" s="44"/>
      <c r="Z49" s="44"/>
      <c r="AA49" s="45"/>
      <c r="AB49" s="45"/>
      <c r="AC49" s="45"/>
      <c r="AD49" s="45"/>
      <c r="AE49" s="45"/>
      <c r="AF49" s="45"/>
      <c r="AG49" s="45"/>
      <c r="AH49" s="45"/>
      <c r="AI49" s="45"/>
      <c r="AJ49" s="45"/>
      <c r="AK49" s="45"/>
      <c r="AL49" s="45"/>
      <c r="AM49" s="45"/>
      <c r="AN49" s="45"/>
      <c r="AO49" s="44"/>
      <c r="AP49" s="44"/>
      <c r="AQ49" s="44"/>
      <c r="AR49" s="44"/>
      <c r="AS49" s="44"/>
      <c r="AT49" s="44"/>
      <c r="AU49" s="44"/>
      <c r="AV49" s="44"/>
      <c r="AW49" s="44"/>
      <c r="AX49" s="44"/>
      <c r="AY49" s="44"/>
      <c r="AZ49" s="44"/>
    </row>
    <row r="50" spans="1:52" ht="105.75" customHeight="1" x14ac:dyDescent="0.15">
      <c r="A50" s="73" t="s">
        <v>112</v>
      </c>
      <c r="B50" s="74">
        <v>1</v>
      </c>
      <c r="C50" s="54"/>
      <c r="D50" s="167"/>
      <c r="E50" s="180"/>
      <c r="F50" s="177"/>
      <c r="G50" s="158"/>
      <c r="H50" s="44"/>
      <c r="I50" s="44"/>
      <c r="J50" s="44"/>
      <c r="K50" s="44"/>
      <c r="L50" s="44"/>
      <c r="M50" s="44"/>
      <c r="N50" s="44"/>
      <c r="O50" s="44"/>
      <c r="P50" s="44"/>
      <c r="Q50" s="44"/>
      <c r="R50" s="44"/>
      <c r="S50" s="44"/>
      <c r="T50" s="44"/>
      <c r="U50" s="44"/>
      <c r="V50" s="44"/>
      <c r="W50" s="44"/>
      <c r="X50" s="44"/>
      <c r="Y50" s="44"/>
      <c r="Z50" s="44"/>
      <c r="AA50" s="45"/>
      <c r="AB50" s="45"/>
      <c r="AC50" s="45"/>
      <c r="AD50" s="45"/>
      <c r="AE50" s="45"/>
      <c r="AF50" s="45"/>
      <c r="AG50" s="45"/>
      <c r="AH50" s="45"/>
      <c r="AI50" s="45"/>
      <c r="AJ50" s="45"/>
      <c r="AK50" s="45"/>
      <c r="AL50" s="45"/>
      <c r="AM50" s="45"/>
      <c r="AN50" s="45"/>
      <c r="AO50" s="44"/>
      <c r="AP50" s="44"/>
      <c r="AQ50" s="44"/>
      <c r="AR50" s="44"/>
      <c r="AS50" s="44"/>
      <c r="AT50" s="44"/>
      <c r="AU50" s="44"/>
      <c r="AV50" s="44"/>
      <c r="AW50" s="44"/>
      <c r="AX50" s="44"/>
      <c r="AY50" s="44"/>
      <c r="AZ50" s="44"/>
    </row>
    <row r="51" spans="1:52" ht="130.5" customHeight="1" x14ac:dyDescent="0.15">
      <c r="A51" s="73" t="s">
        <v>113</v>
      </c>
      <c r="B51" s="74">
        <v>1</v>
      </c>
      <c r="C51" s="54"/>
      <c r="D51" s="168"/>
      <c r="E51" s="131"/>
      <c r="F51" s="176"/>
      <c r="G51" s="155"/>
      <c r="H51" s="44"/>
      <c r="I51" s="44"/>
      <c r="J51" s="44"/>
      <c r="K51" s="44"/>
      <c r="L51" s="44"/>
      <c r="M51" s="44"/>
      <c r="N51" s="44"/>
      <c r="O51" s="44"/>
      <c r="P51" s="44"/>
      <c r="Q51" s="44"/>
      <c r="R51" s="44"/>
      <c r="S51" s="44"/>
      <c r="T51" s="44"/>
      <c r="U51" s="44"/>
      <c r="V51" s="44"/>
      <c r="W51" s="44"/>
      <c r="X51" s="44"/>
      <c r="Y51" s="44"/>
      <c r="Z51" s="44"/>
      <c r="AA51" s="45"/>
      <c r="AB51" s="45"/>
      <c r="AC51" s="45"/>
      <c r="AD51" s="45"/>
      <c r="AE51" s="45"/>
      <c r="AF51" s="45"/>
      <c r="AG51" s="45"/>
      <c r="AH51" s="45"/>
      <c r="AI51" s="45"/>
      <c r="AJ51" s="45"/>
      <c r="AK51" s="45"/>
      <c r="AL51" s="45"/>
      <c r="AM51" s="45"/>
      <c r="AN51" s="45"/>
      <c r="AO51" s="44"/>
      <c r="AP51" s="44"/>
      <c r="AQ51" s="44"/>
      <c r="AR51" s="44"/>
      <c r="AS51" s="44"/>
      <c r="AT51" s="44"/>
      <c r="AU51" s="44"/>
      <c r="AV51" s="44"/>
      <c r="AW51" s="44"/>
      <c r="AX51" s="44"/>
      <c r="AY51" s="44"/>
      <c r="AZ51" s="44"/>
    </row>
    <row r="52" spans="1:52" ht="80" customHeight="1" x14ac:dyDescent="0.15">
      <c r="A52" s="73" t="s">
        <v>114</v>
      </c>
      <c r="B52" s="74">
        <v>1</v>
      </c>
      <c r="C52" s="54"/>
      <c r="D52" s="147"/>
      <c r="E52" s="131"/>
      <c r="F52" s="176"/>
      <c r="G52" s="155"/>
      <c r="H52" s="44"/>
      <c r="I52" s="44"/>
      <c r="J52" s="44"/>
      <c r="K52" s="44"/>
      <c r="L52" s="44"/>
      <c r="M52" s="44"/>
      <c r="N52" s="44"/>
      <c r="O52" s="44"/>
      <c r="P52" s="44"/>
      <c r="Q52" s="44"/>
      <c r="R52" s="44"/>
      <c r="S52" s="44"/>
      <c r="T52" s="44"/>
      <c r="U52" s="44"/>
      <c r="V52" s="44"/>
      <c r="W52" s="44"/>
      <c r="X52" s="44"/>
      <c r="Y52" s="44"/>
      <c r="Z52" s="44"/>
      <c r="AA52" s="45"/>
      <c r="AB52" s="45"/>
      <c r="AC52" s="45"/>
      <c r="AD52" s="45"/>
      <c r="AE52" s="45"/>
      <c r="AF52" s="45"/>
      <c r="AG52" s="45"/>
      <c r="AH52" s="45"/>
      <c r="AI52" s="45"/>
      <c r="AJ52" s="45"/>
      <c r="AK52" s="45"/>
      <c r="AL52" s="45"/>
      <c r="AM52" s="45"/>
      <c r="AN52" s="45"/>
      <c r="AO52" s="44"/>
      <c r="AP52" s="44"/>
      <c r="AQ52" s="44"/>
      <c r="AR52" s="44"/>
      <c r="AS52" s="44"/>
      <c r="AT52" s="44"/>
      <c r="AU52" s="44"/>
      <c r="AV52" s="44"/>
      <c r="AW52" s="44"/>
      <c r="AX52" s="44"/>
      <c r="AY52" s="44"/>
      <c r="AZ52" s="44"/>
    </row>
    <row r="53" spans="1:52" ht="83.25" customHeight="1" x14ac:dyDescent="0.15">
      <c r="A53" s="73" t="s">
        <v>115</v>
      </c>
      <c r="B53" s="74">
        <v>1</v>
      </c>
      <c r="C53" s="54"/>
      <c r="D53" s="169"/>
      <c r="E53" s="131"/>
      <c r="F53" s="176"/>
      <c r="G53" s="155"/>
      <c r="H53" s="44"/>
      <c r="I53" s="44"/>
      <c r="J53" s="44"/>
      <c r="K53" s="44"/>
      <c r="L53" s="44"/>
      <c r="M53" s="44"/>
      <c r="N53" s="44"/>
      <c r="O53" s="44"/>
      <c r="P53" s="44"/>
      <c r="Q53" s="44"/>
      <c r="R53" s="44"/>
      <c r="S53" s="44"/>
      <c r="T53" s="44"/>
      <c r="U53" s="44"/>
      <c r="V53" s="44"/>
      <c r="W53" s="44"/>
      <c r="X53" s="44"/>
      <c r="Y53" s="44"/>
      <c r="Z53" s="44"/>
      <c r="AA53" s="45"/>
      <c r="AB53" s="45"/>
      <c r="AC53" s="45"/>
      <c r="AD53" s="45"/>
      <c r="AE53" s="45"/>
      <c r="AF53" s="45"/>
      <c r="AG53" s="45"/>
      <c r="AH53" s="45"/>
      <c r="AI53" s="45"/>
      <c r="AJ53" s="45"/>
      <c r="AK53" s="45"/>
      <c r="AL53" s="45"/>
      <c r="AM53" s="45"/>
      <c r="AN53" s="45"/>
      <c r="AO53" s="44"/>
      <c r="AP53" s="44"/>
      <c r="AQ53" s="44"/>
      <c r="AR53" s="44"/>
      <c r="AS53" s="44"/>
      <c r="AT53" s="44"/>
      <c r="AU53" s="44"/>
      <c r="AV53" s="44"/>
      <c r="AW53" s="44"/>
      <c r="AX53" s="44"/>
      <c r="AY53" s="44"/>
      <c r="AZ53" s="44"/>
    </row>
    <row r="54" spans="1:52" ht="252" x14ac:dyDescent="0.15">
      <c r="A54" s="73" t="s">
        <v>116</v>
      </c>
      <c r="B54" s="74">
        <v>1</v>
      </c>
      <c r="C54" s="54"/>
      <c r="D54" s="147"/>
      <c r="E54" s="131"/>
      <c r="F54" s="176"/>
      <c r="G54" s="155"/>
      <c r="H54" s="44"/>
      <c r="I54" s="44"/>
      <c r="J54" s="44"/>
      <c r="K54" s="44"/>
      <c r="L54" s="44"/>
      <c r="M54" s="44"/>
      <c r="N54" s="44"/>
      <c r="O54" s="44"/>
      <c r="P54" s="44"/>
      <c r="Q54" s="44"/>
      <c r="R54" s="44"/>
      <c r="S54" s="44"/>
      <c r="T54" s="44"/>
      <c r="U54" s="44"/>
      <c r="V54" s="44"/>
      <c r="W54" s="44"/>
      <c r="X54" s="44"/>
      <c r="Y54" s="44"/>
      <c r="Z54" s="44"/>
      <c r="AA54" s="45"/>
      <c r="AB54" s="45"/>
      <c r="AC54" s="45"/>
      <c r="AD54" s="45"/>
      <c r="AE54" s="45"/>
      <c r="AF54" s="45"/>
      <c r="AG54" s="45"/>
      <c r="AH54" s="45"/>
      <c r="AI54" s="45"/>
      <c r="AJ54" s="45"/>
      <c r="AK54" s="45"/>
      <c r="AL54" s="45"/>
      <c r="AM54" s="45"/>
      <c r="AN54" s="45"/>
      <c r="AO54" s="44"/>
      <c r="AP54" s="44"/>
      <c r="AQ54" s="44"/>
      <c r="AR54" s="44"/>
      <c r="AS54" s="44"/>
      <c r="AT54" s="44"/>
      <c r="AU54" s="44"/>
      <c r="AV54" s="44"/>
      <c r="AW54" s="44"/>
      <c r="AX54" s="44"/>
      <c r="AY54" s="44"/>
      <c r="AZ54" s="44"/>
    </row>
    <row r="55" spans="1:52" ht="319" x14ac:dyDescent="0.15">
      <c r="A55" s="73" t="s">
        <v>117</v>
      </c>
      <c r="B55" s="74">
        <v>1</v>
      </c>
      <c r="C55" s="54"/>
      <c r="D55" s="167"/>
      <c r="E55" s="181"/>
      <c r="F55" s="177"/>
      <c r="G55" s="159"/>
      <c r="H55" s="44"/>
      <c r="I55" s="44"/>
      <c r="J55" s="44"/>
      <c r="K55" s="44"/>
      <c r="L55" s="44"/>
      <c r="M55" s="44"/>
      <c r="N55" s="44"/>
      <c r="O55" s="44"/>
      <c r="P55" s="44"/>
      <c r="Q55" s="44"/>
      <c r="R55" s="44"/>
      <c r="S55" s="44"/>
      <c r="T55" s="44"/>
      <c r="U55" s="44"/>
      <c r="V55" s="44"/>
      <c r="W55" s="44"/>
      <c r="X55" s="44"/>
      <c r="Y55" s="44"/>
      <c r="Z55" s="44"/>
      <c r="AA55" s="45"/>
      <c r="AB55" s="45"/>
      <c r="AC55" s="45"/>
      <c r="AD55" s="45"/>
      <c r="AE55" s="45"/>
      <c r="AF55" s="45"/>
      <c r="AG55" s="45"/>
      <c r="AH55" s="45"/>
      <c r="AI55" s="45"/>
      <c r="AJ55" s="45"/>
      <c r="AK55" s="45"/>
      <c r="AL55" s="45"/>
      <c r="AM55" s="45"/>
      <c r="AN55" s="45"/>
      <c r="AO55" s="44"/>
      <c r="AP55" s="44"/>
      <c r="AQ55" s="44"/>
      <c r="AR55" s="44"/>
      <c r="AS55" s="44"/>
      <c r="AT55" s="44"/>
      <c r="AU55" s="44"/>
      <c r="AV55" s="44"/>
      <c r="AW55" s="44"/>
      <c r="AX55" s="44"/>
      <c r="AY55" s="44"/>
      <c r="AZ55" s="44"/>
    </row>
    <row r="56" spans="1:52" ht="41" customHeight="1" x14ac:dyDescent="0.15">
      <c r="A56" s="72" t="s">
        <v>118</v>
      </c>
      <c r="B56" s="83"/>
      <c r="C56" s="130"/>
      <c r="D56" s="146"/>
      <c r="E56" s="130"/>
      <c r="F56" s="130"/>
      <c r="G56" s="130"/>
      <c r="H56" s="44"/>
      <c r="I56" s="44"/>
      <c r="J56" s="44"/>
      <c r="K56" s="44"/>
      <c r="L56" s="44"/>
      <c r="M56" s="44"/>
      <c r="N56" s="44"/>
      <c r="O56" s="44"/>
      <c r="P56" s="44"/>
      <c r="Q56" s="44"/>
      <c r="R56" s="44"/>
      <c r="S56" s="44"/>
      <c r="T56" s="44"/>
      <c r="U56" s="44"/>
      <c r="V56" s="44"/>
      <c r="W56" s="44"/>
      <c r="X56" s="44"/>
      <c r="Y56" s="44"/>
      <c r="Z56" s="44"/>
      <c r="AA56" s="45"/>
      <c r="AB56" s="45"/>
      <c r="AC56" s="45"/>
      <c r="AD56" s="45"/>
      <c r="AE56" s="45"/>
      <c r="AF56" s="45"/>
      <c r="AG56" s="45"/>
      <c r="AH56" s="45"/>
      <c r="AI56" s="45"/>
      <c r="AJ56" s="45"/>
      <c r="AK56" s="45"/>
      <c r="AL56" s="45"/>
      <c r="AM56" s="45"/>
      <c r="AN56" s="45"/>
      <c r="AO56" s="44"/>
      <c r="AP56" s="44"/>
      <c r="AQ56" s="44"/>
      <c r="AR56" s="44"/>
      <c r="AS56" s="44"/>
      <c r="AT56" s="44"/>
      <c r="AU56" s="44"/>
      <c r="AV56" s="44"/>
      <c r="AW56" s="44"/>
      <c r="AX56" s="44"/>
      <c r="AY56" s="44"/>
      <c r="AZ56" s="44"/>
    </row>
    <row r="57" spans="1:52" ht="154" x14ac:dyDescent="0.15">
      <c r="A57" s="73" t="s">
        <v>119</v>
      </c>
      <c r="B57" s="74">
        <v>5</v>
      </c>
      <c r="C57" s="54"/>
      <c r="D57" s="147"/>
      <c r="E57" s="131"/>
      <c r="F57" s="176"/>
      <c r="G57" s="155"/>
      <c r="H57" s="44"/>
      <c r="I57" s="44"/>
      <c r="J57" s="44"/>
      <c r="K57" s="44"/>
      <c r="L57" s="44"/>
      <c r="M57" s="44"/>
      <c r="N57" s="44"/>
      <c r="O57" s="44"/>
      <c r="P57" s="44"/>
      <c r="Q57" s="44"/>
      <c r="R57" s="44"/>
      <c r="S57" s="44"/>
      <c r="T57" s="44"/>
      <c r="U57" s="44"/>
      <c r="V57" s="44"/>
      <c r="W57" s="44"/>
      <c r="X57" s="44"/>
      <c r="Y57" s="44"/>
      <c r="Z57" s="44"/>
      <c r="AA57" s="45"/>
      <c r="AB57" s="45"/>
      <c r="AC57" s="45"/>
      <c r="AD57" s="45"/>
      <c r="AE57" s="45"/>
      <c r="AF57" s="45"/>
      <c r="AG57" s="45"/>
      <c r="AH57" s="45"/>
      <c r="AI57" s="45"/>
      <c r="AJ57" s="45"/>
      <c r="AK57" s="45"/>
      <c r="AL57" s="45"/>
      <c r="AM57" s="45"/>
      <c r="AN57" s="45"/>
      <c r="AO57" s="44"/>
      <c r="AP57" s="44"/>
      <c r="AQ57" s="44"/>
      <c r="AR57" s="44"/>
      <c r="AS57" s="44"/>
      <c r="AT57" s="44"/>
      <c r="AU57" s="44"/>
      <c r="AV57" s="44"/>
      <c r="AW57" s="44"/>
      <c r="AX57" s="44"/>
      <c r="AY57" s="44"/>
      <c r="AZ57" s="44"/>
    </row>
    <row r="58" spans="1:52" ht="112" x14ac:dyDescent="0.15">
      <c r="A58" s="73" t="s">
        <v>120</v>
      </c>
      <c r="B58" s="74">
        <v>5</v>
      </c>
      <c r="C58" s="54"/>
      <c r="D58" s="147"/>
      <c r="E58" s="131"/>
      <c r="F58" s="176"/>
      <c r="G58" s="155"/>
      <c r="H58" s="44"/>
      <c r="I58" s="44"/>
      <c r="J58" s="44"/>
      <c r="K58" s="44"/>
      <c r="L58" s="44"/>
      <c r="M58" s="44"/>
      <c r="N58" s="44"/>
      <c r="O58" s="44"/>
      <c r="P58" s="44"/>
      <c r="Q58" s="44"/>
      <c r="R58" s="44"/>
      <c r="S58" s="44"/>
      <c r="T58" s="44"/>
      <c r="U58" s="44"/>
      <c r="V58" s="44"/>
      <c r="W58" s="44"/>
      <c r="X58" s="44"/>
      <c r="Y58" s="44"/>
      <c r="Z58" s="44"/>
      <c r="AA58" s="45"/>
      <c r="AB58" s="45"/>
      <c r="AC58" s="45"/>
      <c r="AD58" s="45"/>
      <c r="AE58" s="45"/>
      <c r="AF58" s="45"/>
      <c r="AG58" s="45"/>
      <c r="AH58" s="45"/>
      <c r="AI58" s="45"/>
      <c r="AJ58" s="45"/>
      <c r="AK58" s="45"/>
      <c r="AL58" s="45"/>
      <c r="AM58" s="45"/>
      <c r="AN58" s="45"/>
      <c r="AO58" s="44"/>
      <c r="AP58" s="44"/>
      <c r="AQ58" s="44"/>
      <c r="AR58" s="44"/>
      <c r="AS58" s="44"/>
      <c r="AT58" s="44"/>
      <c r="AU58" s="44"/>
      <c r="AV58" s="44"/>
      <c r="AW58" s="44"/>
      <c r="AX58" s="44"/>
      <c r="AY58" s="44"/>
      <c r="AZ58" s="44"/>
    </row>
    <row r="59" spans="1:52" ht="37" customHeight="1" x14ac:dyDescent="0.15">
      <c r="A59" s="72" t="s">
        <v>121</v>
      </c>
      <c r="B59" s="83"/>
      <c r="C59" s="130"/>
      <c r="D59" s="146"/>
      <c r="E59" s="130"/>
      <c r="F59" s="130"/>
      <c r="G59" s="130"/>
      <c r="H59" s="44"/>
      <c r="I59" s="44"/>
      <c r="J59" s="44"/>
      <c r="K59" s="44"/>
      <c r="L59" s="44"/>
      <c r="M59" s="44"/>
      <c r="N59" s="44"/>
      <c r="O59" s="44"/>
      <c r="P59" s="44"/>
      <c r="Q59" s="44"/>
      <c r="R59" s="44"/>
      <c r="S59" s="44"/>
      <c r="T59" s="44"/>
      <c r="U59" s="44"/>
      <c r="V59" s="44"/>
      <c r="W59" s="44"/>
      <c r="X59" s="44"/>
      <c r="Y59" s="44"/>
      <c r="Z59" s="44"/>
      <c r="AA59" s="45"/>
      <c r="AB59" s="45"/>
      <c r="AC59" s="45"/>
      <c r="AD59" s="45"/>
      <c r="AE59" s="45"/>
      <c r="AF59" s="45"/>
      <c r="AG59" s="45"/>
      <c r="AH59" s="45"/>
      <c r="AI59" s="45"/>
      <c r="AJ59" s="45"/>
      <c r="AK59" s="45"/>
      <c r="AL59" s="45"/>
      <c r="AM59" s="45"/>
      <c r="AN59" s="45"/>
      <c r="AO59" s="44"/>
      <c r="AP59" s="44"/>
      <c r="AQ59" s="44"/>
      <c r="AR59" s="44"/>
      <c r="AS59" s="44"/>
      <c r="AT59" s="44"/>
      <c r="AU59" s="44"/>
      <c r="AV59" s="44"/>
      <c r="AW59" s="44"/>
      <c r="AX59" s="44"/>
      <c r="AY59" s="44"/>
      <c r="AZ59" s="44"/>
    </row>
    <row r="60" spans="1:52" ht="216.75" customHeight="1" x14ac:dyDescent="0.15">
      <c r="A60" s="73" t="s">
        <v>122</v>
      </c>
      <c r="B60" s="74">
        <v>5</v>
      </c>
      <c r="C60" s="54"/>
      <c r="D60" s="169"/>
      <c r="E60" s="131"/>
      <c r="F60" s="176"/>
      <c r="G60" s="155"/>
      <c r="H60" s="44"/>
      <c r="I60" s="44"/>
      <c r="J60" s="44"/>
      <c r="K60" s="44"/>
      <c r="L60" s="44"/>
      <c r="M60" s="44"/>
      <c r="N60" s="44"/>
      <c r="O60" s="44"/>
      <c r="P60" s="44"/>
      <c r="Q60" s="44"/>
      <c r="R60" s="44"/>
      <c r="S60" s="44"/>
      <c r="T60" s="44"/>
      <c r="U60" s="44"/>
      <c r="V60" s="44"/>
      <c r="W60" s="44"/>
      <c r="X60" s="44"/>
      <c r="Y60" s="44"/>
      <c r="Z60" s="44"/>
      <c r="AA60" s="45"/>
      <c r="AB60" s="45"/>
      <c r="AC60" s="45"/>
      <c r="AD60" s="45"/>
      <c r="AE60" s="45"/>
      <c r="AF60" s="45"/>
      <c r="AG60" s="45"/>
      <c r="AH60" s="45"/>
      <c r="AI60" s="45"/>
      <c r="AJ60" s="45"/>
      <c r="AK60" s="45"/>
      <c r="AL60" s="45"/>
      <c r="AM60" s="45"/>
      <c r="AN60" s="45"/>
      <c r="AO60" s="44"/>
      <c r="AP60" s="44"/>
      <c r="AQ60" s="44"/>
      <c r="AR60" s="44"/>
      <c r="AS60" s="44"/>
      <c r="AT60" s="44"/>
      <c r="AU60" s="44"/>
      <c r="AV60" s="44"/>
      <c r="AW60" s="44"/>
      <c r="AX60" s="44"/>
      <c r="AY60" s="44"/>
      <c r="AZ60" s="44"/>
    </row>
    <row r="61" spans="1:52" ht="168" x14ac:dyDescent="0.15">
      <c r="A61" s="73" t="s">
        <v>123</v>
      </c>
      <c r="B61" s="74">
        <v>5</v>
      </c>
      <c r="C61" s="54"/>
      <c r="D61" s="147"/>
      <c r="E61" s="131"/>
      <c r="F61" s="176"/>
      <c r="G61" s="155"/>
      <c r="H61" s="44"/>
      <c r="I61" s="44"/>
      <c r="J61" s="44"/>
      <c r="K61" s="44"/>
      <c r="L61" s="44"/>
      <c r="M61" s="44"/>
      <c r="N61" s="44"/>
      <c r="O61" s="44"/>
      <c r="P61" s="44"/>
      <c r="Q61" s="44"/>
      <c r="R61" s="44"/>
      <c r="S61" s="44"/>
      <c r="T61" s="44"/>
      <c r="U61" s="44"/>
      <c r="V61" s="44"/>
      <c r="W61" s="44"/>
      <c r="X61" s="44"/>
      <c r="Y61" s="44"/>
      <c r="Z61" s="44"/>
      <c r="AA61" s="45"/>
      <c r="AB61" s="45"/>
      <c r="AC61" s="45"/>
      <c r="AD61" s="45"/>
      <c r="AE61" s="45"/>
      <c r="AF61" s="45"/>
      <c r="AG61" s="45"/>
      <c r="AH61" s="45"/>
      <c r="AI61" s="45"/>
      <c r="AJ61" s="45"/>
      <c r="AK61" s="45"/>
      <c r="AL61" s="45"/>
      <c r="AM61" s="45"/>
      <c r="AN61" s="45"/>
      <c r="AO61" s="44"/>
      <c r="AP61" s="44"/>
      <c r="AQ61" s="44"/>
      <c r="AR61" s="44"/>
      <c r="AS61" s="44"/>
      <c r="AT61" s="44"/>
      <c r="AU61" s="44"/>
      <c r="AV61" s="44"/>
      <c r="AW61" s="44"/>
      <c r="AX61" s="44"/>
      <c r="AY61" s="44"/>
      <c r="AZ61" s="44"/>
    </row>
    <row r="62" spans="1:52" ht="277.5" customHeight="1" x14ac:dyDescent="0.15">
      <c r="A62" s="73" t="s">
        <v>124</v>
      </c>
      <c r="B62" s="74">
        <v>5</v>
      </c>
      <c r="C62" s="54"/>
      <c r="D62" s="147"/>
      <c r="E62" s="131"/>
      <c r="F62" s="176"/>
      <c r="G62" s="155"/>
      <c r="H62" s="44"/>
      <c r="I62" s="44"/>
      <c r="J62" s="44"/>
      <c r="K62" s="44"/>
      <c r="L62" s="44"/>
      <c r="M62" s="44"/>
      <c r="N62" s="44"/>
      <c r="O62" s="44"/>
      <c r="P62" s="44"/>
      <c r="Q62" s="44"/>
      <c r="R62" s="44"/>
      <c r="S62" s="44"/>
      <c r="T62" s="44"/>
      <c r="U62" s="44"/>
      <c r="V62" s="44"/>
      <c r="W62" s="44"/>
      <c r="X62" s="44"/>
      <c r="Y62" s="44"/>
      <c r="Z62" s="44"/>
      <c r="AA62" s="45"/>
      <c r="AB62" s="45"/>
      <c r="AC62" s="45"/>
      <c r="AD62" s="45"/>
      <c r="AE62" s="45"/>
      <c r="AF62" s="45"/>
      <c r="AG62" s="45"/>
      <c r="AH62" s="45"/>
      <c r="AI62" s="45"/>
      <c r="AJ62" s="45"/>
      <c r="AK62" s="45"/>
      <c r="AL62" s="45"/>
      <c r="AM62" s="45"/>
      <c r="AN62" s="45"/>
      <c r="AO62" s="44"/>
      <c r="AP62" s="44"/>
      <c r="AQ62" s="44"/>
      <c r="AR62" s="44"/>
      <c r="AS62" s="44"/>
      <c r="AT62" s="44"/>
      <c r="AU62" s="44"/>
      <c r="AV62" s="44"/>
      <c r="AW62" s="44"/>
      <c r="AX62" s="44"/>
      <c r="AY62" s="44"/>
      <c r="AZ62" s="44"/>
    </row>
    <row r="63" spans="1:52" ht="145" customHeight="1" x14ac:dyDescent="0.15">
      <c r="A63" s="73" t="s">
        <v>125</v>
      </c>
      <c r="B63" s="74">
        <v>5</v>
      </c>
      <c r="C63" s="54"/>
      <c r="D63" s="147"/>
      <c r="E63" s="131"/>
      <c r="F63" s="176"/>
      <c r="G63" s="155"/>
      <c r="H63" s="44"/>
      <c r="I63" s="44"/>
      <c r="J63" s="44"/>
      <c r="K63" s="44"/>
      <c r="L63" s="44"/>
      <c r="M63" s="44"/>
      <c r="N63" s="44"/>
      <c r="O63" s="44"/>
      <c r="P63" s="44"/>
      <c r="Q63" s="44"/>
      <c r="R63" s="44"/>
      <c r="S63" s="44"/>
      <c r="T63" s="44"/>
      <c r="U63" s="44"/>
      <c r="V63" s="44"/>
      <c r="W63" s="44"/>
      <c r="X63" s="44"/>
      <c r="Y63" s="44"/>
      <c r="Z63" s="44"/>
      <c r="AA63" s="45"/>
      <c r="AB63" s="45"/>
      <c r="AC63" s="45"/>
      <c r="AD63" s="45"/>
      <c r="AE63" s="45"/>
      <c r="AF63" s="45"/>
      <c r="AG63" s="45"/>
      <c r="AH63" s="45"/>
      <c r="AI63" s="45"/>
      <c r="AJ63" s="45"/>
      <c r="AK63" s="45"/>
      <c r="AL63" s="45"/>
      <c r="AM63" s="45"/>
      <c r="AN63" s="45"/>
      <c r="AO63" s="44"/>
      <c r="AP63" s="44"/>
      <c r="AQ63" s="44"/>
      <c r="AR63" s="44"/>
      <c r="AS63" s="44"/>
      <c r="AT63" s="44"/>
      <c r="AU63" s="44"/>
      <c r="AV63" s="44"/>
      <c r="AW63" s="44"/>
      <c r="AX63" s="44"/>
      <c r="AY63" s="44"/>
      <c r="AZ63" s="44"/>
    </row>
    <row r="64" spans="1:52" ht="40" customHeight="1" x14ac:dyDescent="0.15">
      <c r="A64" s="72" t="s">
        <v>126</v>
      </c>
      <c r="B64" s="83"/>
      <c r="C64" s="130"/>
      <c r="D64" s="146"/>
      <c r="E64" s="130"/>
      <c r="F64" s="130"/>
      <c r="G64" s="130"/>
      <c r="H64" s="44"/>
      <c r="I64" s="44"/>
      <c r="J64" s="44"/>
      <c r="K64" s="44"/>
      <c r="L64" s="44"/>
      <c r="M64" s="44"/>
      <c r="N64" s="44"/>
      <c r="O64" s="44"/>
      <c r="P64" s="44"/>
      <c r="Q64" s="44"/>
      <c r="R64" s="44"/>
      <c r="S64" s="44"/>
      <c r="T64" s="44"/>
      <c r="U64" s="44"/>
      <c r="V64" s="44"/>
      <c r="W64" s="44"/>
      <c r="X64" s="44"/>
      <c r="Y64" s="44"/>
      <c r="Z64" s="44"/>
      <c r="AA64" s="45"/>
      <c r="AB64" s="45"/>
      <c r="AC64" s="45"/>
      <c r="AD64" s="45"/>
      <c r="AE64" s="45"/>
      <c r="AF64" s="45"/>
      <c r="AG64" s="45"/>
      <c r="AH64" s="45"/>
      <c r="AI64" s="45"/>
      <c r="AJ64" s="45"/>
      <c r="AK64" s="45"/>
      <c r="AL64" s="45"/>
      <c r="AM64" s="45"/>
      <c r="AN64" s="45"/>
      <c r="AO64" s="44"/>
      <c r="AP64" s="44"/>
      <c r="AQ64" s="44"/>
      <c r="AR64" s="44"/>
      <c r="AS64" s="44"/>
      <c r="AT64" s="44"/>
      <c r="AU64" s="44"/>
      <c r="AV64" s="44"/>
      <c r="AW64" s="44"/>
      <c r="AX64" s="44"/>
      <c r="AY64" s="44"/>
      <c r="AZ64" s="44"/>
    </row>
    <row r="65" spans="1:52" s="40" customFormat="1" ht="196" x14ac:dyDescent="0.15">
      <c r="A65" s="73" t="s">
        <v>127</v>
      </c>
      <c r="B65" s="74">
        <v>5</v>
      </c>
      <c r="C65" s="54"/>
      <c r="D65" s="147"/>
      <c r="E65" s="131"/>
      <c r="F65" s="176"/>
      <c r="G65" s="155"/>
      <c r="H65" s="44"/>
      <c r="I65" s="44"/>
      <c r="J65" s="44"/>
      <c r="K65" s="44"/>
      <c r="L65" s="44"/>
      <c r="M65" s="44"/>
      <c r="N65" s="44"/>
      <c r="O65" s="44"/>
      <c r="P65" s="44"/>
      <c r="Q65" s="44"/>
      <c r="R65" s="44"/>
      <c r="S65" s="44"/>
      <c r="T65" s="44"/>
      <c r="U65" s="44"/>
      <c r="V65" s="44"/>
      <c r="W65" s="44"/>
      <c r="X65" s="44"/>
      <c r="Y65" s="44"/>
      <c r="Z65" s="44"/>
      <c r="AA65" s="45"/>
      <c r="AB65" s="45"/>
      <c r="AC65" s="45"/>
      <c r="AD65" s="45"/>
      <c r="AE65" s="45"/>
      <c r="AF65" s="45"/>
      <c r="AG65" s="45"/>
      <c r="AH65" s="45"/>
      <c r="AI65" s="45"/>
      <c r="AJ65" s="45"/>
      <c r="AK65" s="45"/>
      <c r="AL65" s="45"/>
      <c r="AM65" s="45"/>
      <c r="AN65" s="45"/>
      <c r="AO65" s="44"/>
      <c r="AP65" s="44"/>
      <c r="AQ65" s="44"/>
      <c r="AR65" s="44"/>
      <c r="AS65" s="44"/>
      <c r="AT65" s="44"/>
      <c r="AU65" s="44"/>
      <c r="AV65" s="44"/>
      <c r="AW65" s="44"/>
      <c r="AX65" s="44"/>
      <c r="AY65" s="44"/>
      <c r="AZ65" s="44"/>
    </row>
    <row r="66" spans="1:52" s="40" customFormat="1" ht="240" customHeight="1" x14ac:dyDescent="0.15">
      <c r="A66" s="73" t="s">
        <v>488</v>
      </c>
      <c r="B66" s="74">
        <v>5</v>
      </c>
      <c r="C66" s="54"/>
      <c r="D66" s="147"/>
      <c r="E66" s="131"/>
      <c r="F66" s="176"/>
      <c r="G66" s="155"/>
      <c r="H66" s="44"/>
      <c r="I66" s="44"/>
      <c r="J66" s="44"/>
      <c r="K66" s="44"/>
      <c r="L66" s="44"/>
      <c r="M66" s="44"/>
      <c r="N66" s="44"/>
      <c r="O66" s="44"/>
      <c r="P66" s="44"/>
      <c r="Q66" s="44"/>
      <c r="R66" s="44"/>
      <c r="S66" s="44"/>
      <c r="T66" s="44"/>
      <c r="U66" s="44"/>
      <c r="V66" s="44"/>
      <c r="W66" s="44"/>
      <c r="X66" s="44"/>
      <c r="Y66" s="44"/>
      <c r="Z66" s="44"/>
      <c r="AA66" s="45"/>
      <c r="AB66" s="45"/>
      <c r="AC66" s="45"/>
      <c r="AD66" s="45"/>
      <c r="AE66" s="45"/>
      <c r="AF66" s="45"/>
      <c r="AG66" s="45"/>
      <c r="AH66" s="45"/>
      <c r="AI66" s="45"/>
      <c r="AJ66" s="45"/>
      <c r="AK66" s="45"/>
      <c r="AL66" s="45"/>
      <c r="AM66" s="45"/>
      <c r="AN66" s="45"/>
      <c r="AO66" s="44"/>
      <c r="AP66" s="44"/>
      <c r="AQ66" s="44"/>
      <c r="AR66" s="44"/>
      <c r="AS66" s="44"/>
      <c r="AT66" s="44"/>
      <c r="AU66" s="44"/>
      <c r="AV66" s="44"/>
      <c r="AW66" s="44"/>
      <c r="AX66" s="44"/>
      <c r="AY66" s="44"/>
      <c r="AZ66" s="44"/>
    </row>
    <row r="67" spans="1:52" ht="228.75" customHeight="1" x14ac:dyDescent="0.15">
      <c r="A67" s="73" t="s">
        <v>128</v>
      </c>
      <c r="B67" s="74">
        <v>5</v>
      </c>
      <c r="C67" s="54"/>
      <c r="D67" s="147"/>
      <c r="E67" s="131"/>
      <c r="F67" s="176"/>
      <c r="G67" s="155"/>
      <c r="H67" s="44"/>
      <c r="I67" s="44"/>
      <c r="J67" s="44"/>
      <c r="K67" s="44"/>
      <c r="L67" s="44"/>
      <c r="M67" s="44"/>
      <c r="N67" s="44"/>
      <c r="O67" s="44"/>
      <c r="P67" s="44"/>
      <c r="Q67" s="44"/>
      <c r="R67" s="44"/>
      <c r="S67" s="44"/>
      <c r="T67" s="44"/>
      <c r="U67" s="44"/>
      <c r="V67" s="44"/>
      <c r="W67" s="44"/>
      <c r="X67" s="44"/>
      <c r="Y67" s="44"/>
      <c r="Z67" s="44"/>
      <c r="AA67" s="45"/>
      <c r="AB67" s="45"/>
      <c r="AC67" s="45"/>
      <c r="AD67" s="45"/>
      <c r="AE67" s="45"/>
      <c r="AF67" s="45"/>
      <c r="AG67" s="45"/>
      <c r="AH67" s="45"/>
      <c r="AI67" s="45"/>
      <c r="AJ67" s="45"/>
      <c r="AK67" s="45"/>
      <c r="AL67" s="45"/>
      <c r="AM67" s="45"/>
      <c r="AN67" s="45"/>
      <c r="AO67" s="44"/>
      <c r="AP67" s="44"/>
      <c r="AQ67" s="44"/>
      <c r="AR67" s="44"/>
      <c r="AS67" s="44"/>
      <c r="AT67" s="44"/>
      <c r="AU67" s="44"/>
      <c r="AV67" s="44"/>
      <c r="AW67" s="44"/>
      <c r="AX67" s="44"/>
      <c r="AY67" s="44"/>
      <c r="AZ67" s="44"/>
    </row>
    <row r="68" spans="1:52" ht="28" x14ac:dyDescent="0.15">
      <c r="A68" s="73" t="s">
        <v>129</v>
      </c>
      <c r="B68" s="74">
        <v>5</v>
      </c>
      <c r="C68" s="54"/>
      <c r="D68" s="147"/>
      <c r="E68" s="131"/>
      <c r="F68" s="176"/>
      <c r="G68" s="155"/>
      <c r="H68" s="44"/>
      <c r="I68" s="44"/>
      <c r="J68" s="44"/>
      <c r="K68" s="44"/>
      <c r="L68" s="44"/>
      <c r="M68" s="44"/>
      <c r="N68" s="44"/>
      <c r="O68" s="44"/>
      <c r="P68" s="44"/>
      <c r="Q68" s="44"/>
      <c r="R68" s="44"/>
      <c r="S68" s="44"/>
      <c r="T68" s="44"/>
      <c r="U68" s="44"/>
      <c r="V68" s="44"/>
      <c r="W68" s="44"/>
      <c r="X68" s="44"/>
      <c r="Y68" s="44"/>
      <c r="Z68" s="44"/>
      <c r="AA68" s="45"/>
      <c r="AB68" s="45"/>
      <c r="AC68" s="45"/>
      <c r="AD68" s="45"/>
      <c r="AE68" s="45"/>
      <c r="AF68" s="45"/>
      <c r="AG68" s="45"/>
      <c r="AH68" s="45"/>
      <c r="AI68" s="45"/>
      <c r="AJ68" s="45"/>
      <c r="AK68" s="45"/>
      <c r="AL68" s="45"/>
      <c r="AM68" s="45"/>
      <c r="AN68" s="45"/>
      <c r="AO68" s="44"/>
      <c r="AP68" s="44"/>
      <c r="AQ68" s="44"/>
      <c r="AR68" s="44"/>
      <c r="AS68" s="44"/>
      <c r="AT68" s="44"/>
      <c r="AU68" s="44"/>
      <c r="AV68" s="44"/>
      <c r="AW68" s="44"/>
      <c r="AX68" s="44"/>
      <c r="AY68" s="44"/>
      <c r="AZ68" s="44"/>
    </row>
    <row r="69" spans="1:52" ht="18" customHeight="1" x14ac:dyDescent="0.15">
      <c r="A69" s="73" t="s">
        <v>130</v>
      </c>
      <c r="B69" s="74">
        <v>5</v>
      </c>
      <c r="C69" s="54"/>
      <c r="D69" s="147"/>
      <c r="E69" s="131"/>
      <c r="F69" s="176"/>
      <c r="G69" s="155"/>
      <c r="H69" s="44"/>
      <c r="I69" s="44"/>
      <c r="J69" s="44"/>
      <c r="K69" s="44"/>
      <c r="L69" s="44"/>
      <c r="M69" s="44"/>
      <c r="N69" s="44"/>
      <c r="O69" s="44"/>
      <c r="P69" s="44"/>
      <c r="Q69" s="44"/>
      <c r="R69" s="44"/>
      <c r="S69" s="44"/>
      <c r="T69" s="44"/>
      <c r="U69" s="44"/>
      <c r="V69" s="44"/>
      <c r="W69" s="44"/>
      <c r="X69" s="44"/>
      <c r="Y69" s="44"/>
      <c r="Z69" s="44"/>
      <c r="AA69" s="45"/>
      <c r="AB69" s="45"/>
      <c r="AC69" s="45"/>
      <c r="AD69" s="45"/>
      <c r="AE69" s="45"/>
      <c r="AF69" s="45"/>
      <c r="AG69" s="45"/>
      <c r="AH69" s="45"/>
      <c r="AI69" s="45"/>
      <c r="AJ69" s="45"/>
      <c r="AK69" s="45"/>
      <c r="AL69" s="45"/>
      <c r="AM69" s="45"/>
      <c r="AN69" s="45"/>
      <c r="AO69" s="44"/>
      <c r="AP69" s="44"/>
      <c r="AQ69" s="44"/>
      <c r="AR69" s="44"/>
      <c r="AS69" s="44"/>
      <c r="AT69" s="44"/>
      <c r="AU69" s="44"/>
      <c r="AV69" s="44"/>
      <c r="AW69" s="44"/>
      <c r="AX69" s="44"/>
      <c r="AY69" s="44"/>
      <c r="AZ69" s="44"/>
    </row>
    <row r="70" spans="1:52" ht="43" customHeight="1" x14ac:dyDescent="0.15">
      <c r="A70" s="72" t="s">
        <v>131</v>
      </c>
      <c r="B70" s="83"/>
      <c r="C70" s="130"/>
      <c r="D70" s="146"/>
      <c r="E70" s="130"/>
      <c r="F70" s="130"/>
      <c r="G70" s="130"/>
      <c r="H70" s="44"/>
      <c r="I70" s="44"/>
      <c r="J70" s="44"/>
      <c r="K70" s="44"/>
      <c r="L70" s="44"/>
      <c r="M70" s="44"/>
      <c r="N70" s="44"/>
      <c r="O70" s="44"/>
      <c r="P70" s="44"/>
      <c r="Q70" s="44"/>
      <c r="R70" s="44"/>
      <c r="S70" s="44"/>
      <c r="T70" s="44"/>
      <c r="U70" s="44"/>
      <c r="V70" s="44"/>
      <c r="W70" s="44"/>
      <c r="X70" s="44"/>
      <c r="Y70" s="44"/>
      <c r="Z70" s="44"/>
      <c r="AA70" s="45"/>
      <c r="AB70" s="45"/>
      <c r="AC70" s="45"/>
      <c r="AD70" s="45"/>
      <c r="AE70" s="45"/>
      <c r="AF70" s="45"/>
      <c r="AG70" s="45"/>
      <c r="AH70" s="45"/>
      <c r="AI70" s="45"/>
      <c r="AJ70" s="45"/>
      <c r="AK70" s="45"/>
      <c r="AL70" s="45"/>
      <c r="AM70" s="45"/>
      <c r="AN70" s="45"/>
      <c r="AO70" s="44"/>
      <c r="AP70" s="44"/>
      <c r="AQ70" s="44"/>
      <c r="AR70" s="44"/>
      <c r="AS70" s="44"/>
      <c r="AT70" s="44"/>
      <c r="AU70" s="44"/>
      <c r="AV70" s="44"/>
      <c r="AW70" s="44"/>
      <c r="AX70" s="44"/>
      <c r="AY70" s="44"/>
      <c r="AZ70" s="44"/>
    </row>
    <row r="71" spans="1:52" ht="28" x14ac:dyDescent="0.15">
      <c r="A71" s="73" t="s">
        <v>132</v>
      </c>
      <c r="B71" s="74">
        <v>5</v>
      </c>
      <c r="C71" s="54"/>
      <c r="D71" s="147"/>
      <c r="E71" s="131"/>
      <c r="F71" s="176"/>
      <c r="G71" s="155"/>
      <c r="H71" s="44"/>
      <c r="I71" s="44"/>
      <c r="J71" s="44"/>
      <c r="K71" s="44"/>
      <c r="L71" s="44"/>
      <c r="M71" s="44"/>
      <c r="N71" s="44"/>
      <c r="O71" s="44"/>
      <c r="P71" s="44"/>
      <c r="Q71" s="44"/>
      <c r="R71" s="44"/>
      <c r="S71" s="44"/>
      <c r="T71" s="44"/>
      <c r="U71" s="44"/>
      <c r="V71" s="44"/>
      <c r="W71" s="44"/>
      <c r="X71" s="44"/>
      <c r="Y71" s="44"/>
      <c r="Z71" s="44"/>
      <c r="AA71" s="45"/>
      <c r="AB71" s="45"/>
      <c r="AC71" s="45"/>
      <c r="AD71" s="45"/>
      <c r="AE71" s="45"/>
      <c r="AF71" s="45"/>
      <c r="AG71" s="45"/>
      <c r="AH71" s="45"/>
      <c r="AI71" s="45"/>
      <c r="AJ71" s="45"/>
      <c r="AK71" s="45"/>
      <c r="AL71" s="45"/>
      <c r="AM71" s="45"/>
      <c r="AN71" s="45"/>
      <c r="AO71" s="44"/>
      <c r="AP71" s="44"/>
      <c r="AQ71" s="44"/>
      <c r="AR71" s="44"/>
      <c r="AS71" s="44"/>
      <c r="AT71" s="44"/>
      <c r="AU71" s="44"/>
      <c r="AV71" s="44"/>
      <c r="AW71" s="44"/>
      <c r="AX71" s="44"/>
      <c r="AY71" s="44"/>
      <c r="AZ71" s="44"/>
    </row>
    <row r="72" spans="1:52" ht="28" x14ac:dyDescent="0.15">
      <c r="A72" s="73" t="s">
        <v>133</v>
      </c>
      <c r="B72" s="74">
        <v>5</v>
      </c>
      <c r="C72" s="54"/>
      <c r="D72" s="147"/>
      <c r="E72" s="131"/>
      <c r="F72" s="176"/>
      <c r="G72" s="155"/>
      <c r="H72" s="44"/>
      <c r="I72" s="44"/>
      <c r="J72" s="44"/>
      <c r="K72" s="44"/>
      <c r="L72" s="44"/>
      <c r="M72" s="44"/>
      <c r="N72" s="44"/>
      <c r="O72" s="44"/>
      <c r="P72" s="44"/>
      <c r="Q72" s="44"/>
      <c r="R72" s="44"/>
      <c r="S72" s="44"/>
      <c r="T72" s="44"/>
      <c r="U72" s="44"/>
      <c r="V72" s="44"/>
      <c r="W72" s="44"/>
      <c r="X72" s="44"/>
      <c r="Y72" s="44"/>
      <c r="Z72" s="44"/>
      <c r="AA72" s="45"/>
      <c r="AB72" s="45"/>
      <c r="AC72" s="45"/>
      <c r="AD72" s="45"/>
      <c r="AE72" s="45"/>
      <c r="AF72" s="45"/>
      <c r="AG72" s="45"/>
      <c r="AH72" s="45"/>
      <c r="AI72" s="45"/>
      <c r="AJ72" s="45"/>
      <c r="AK72" s="45"/>
      <c r="AL72" s="45"/>
      <c r="AM72" s="45"/>
      <c r="AN72" s="45"/>
      <c r="AO72" s="44"/>
      <c r="AP72" s="44"/>
      <c r="AQ72" s="44"/>
      <c r="AR72" s="44"/>
      <c r="AS72" s="44"/>
      <c r="AT72" s="44"/>
      <c r="AU72" s="44"/>
      <c r="AV72" s="44"/>
      <c r="AW72" s="44"/>
      <c r="AX72" s="44"/>
      <c r="AY72" s="44"/>
      <c r="AZ72" s="44"/>
    </row>
    <row r="73" spans="1:52" ht="27" customHeight="1" x14ac:dyDescent="0.15">
      <c r="A73" s="73" t="s">
        <v>134</v>
      </c>
      <c r="B73" s="74">
        <v>5</v>
      </c>
      <c r="C73" s="54"/>
      <c r="D73" s="147"/>
      <c r="E73" s="131"/>
      <c r="F73" s="176"/>
      <c r="G73" s="155"/>
      <c r="H73" s="44"/>
      <c r="I73" s="44"/>
      <c r="J73" s="44"/>
      <c r="K73" s="44"/>
      <c r="L73" s="44"/>
      <c r="M73" s="44"/>
      <c r="N73" s="44"/>
      <c r="O73" s="44"/>
      <c r="P73" s="44"/>
      <c r="Q73" s="44"/>
      <c r="R73" s="44"/>
      <c r="S73" s="44"/>
      <c r="T73" s="44"/>
      <c r="U73" s="44"/>
      <c r="V73" s="44"/>
      <c r="W73" s="44"/>
      <c r="X73" s="44"/>
      <c r="Y73" s="44"/>
      <c r="Z73" s="44"/>
      <c r="AA73" s="45"/>
      <c r="AB73" s="45"/>
      <c r="AC73" s="45"/>
      <c r="AD73" s="45"/>
      <c r="AE73" s="45"/>
      <c r="AF73" s="45"/>
      <c r="AG73" s="45"/>
      <c r="AH73" s="45"/>
      <c r="AI73" s="45"/>
      <c r="AJ73" s="45"/>
      <c r="AK73" s="45"/>
      <c r="AL73" s="45"/>
      <c r="AM73" s="45"/>
      <c r="AN73" s="45"/>
      <c r="AO73" s="44"/>
      <c r="AP73" s="44"/>
      <c r="AQ73" s="44"/>
      <c r="AR73" s="44"/>
      <c r="AS73" s="44"/>
      <c r="AT73" s="44"/>
      <c r="AU73" s="44"/>
      <c r="AV73" s="44"/>
      <c r="AW73" s="44"/>
      <c r="AX73" s="44"/>
      <c r="AY73" s="44"/>
      <c r="AZ73" s="44"/>
    </row>
    <row r="74" spans="1:52" s="43" customFormat="1" ht="78.75" customHeight="1" x14ac:dyDescent="0.15">
      <c r="A74" s="73" t="s">
        <v>135</v>
      </c>
      <c r="B74" s="74">
        <v>5</v>
      </c>
      <c r="C74" s="54"/>
      <c r="D74" s="147"/>
      <c r="E74" s="131"/>
      <c r="F74" s="176"/>
      <c r="G74" s="155"/>
      <c r="H74" s="44"/>
      <c r="I74" s="44"/>
      <c r="J74" s="44"/>
      <c r="K74" s="44"/>
      <c r="L74" s="44"/>
      <c r="M74" s="44"/>
      <c r="N74" s="44"/>
      <c r="O74" s="44"/>
      <c r="P74" s="44"/>
      <c r="Q74" s="44"/>
      <c r="R74" s="44"/>
      <c r="S74" s="44"/>
      <c r="T74" s="44"/>
      <c r="U74" s="44"/>
      <c r="V74" s="44"/>
      <c r="W74" s="44"/>
      <c r="X74" s="44"/>
      <c r="Y74" s="44"/>
      <c r="Z74" s="44"/>
      <c r="AA74" s="45"/>
      <c r="AB74" s="45"/>
      <c r="AC74" s="45"/>
      <c r="AD74" s="45"/>
      <c r="AE74" s="45"/>
      <c r="AF74" s="45"/>
      <c r="AG74" s="45"/>
      <c r="AH74" s="45"/>
      <c r="AI74" s="45"/>
      <c r="AJ74" s="45"/>
      <c r="AK74" s="45"/>
      <c r="AL74" s="45"/>
      <c r="AM74" s="45"/>
      <c r="AN74" s="45"/>
      <c r="AO74" s="44"/>
      <c r="AP74" s="44"/>
      <c r="AQ74" s="44"/>
      <c r="AR74" s="44"/>
      <c r="AS74" s="44"/>
      <c r="AT74" s="44"/>
      <c r="AU74" s="44"/>
      <c r="AV74" s="44"/>
      <c r="AW74" s="44"/>
      <c r="AX74" s="44"/>
      <c r="AY74" s="44"/>
      <c r="AZ74" s="44"/>
    </row>
    <row r="75" spans="1:52" ht="168" x14ac:dyDescent="0.15">
      <c r="A75" s="76" t="s">
        <v>136</v>
      </c>
      <c r="B75" s="74">
        <v>5</v>
      </c>
      <c r="C75" s="54"/>
      <c r="D75" s="147"/>
      <c r="E75" s="131"/>
      <c r="F75" s="176"/>
      <c r="G75" s="155"/>
      <c r="H75" s="44"/>
      <c r="I75" s="44"/>
      <c r="J75" s="44"/>
      <c r="K75" s="44"/>
      <c r="L75" s="44"/>
      <c r="M75" s="44"/>
      <c r="N75" s="44"/>
      <c r="O75" s="44"/>
      <c r="P75" s="44"/>
      <c r="Q75" s="44"/>
      <c r="R75" s="44"/>
      <c r="S75" s="44"/>
      <c r="T75" s="44"/>
      <c r="U75" s="44"/>
      <c r="V75" s="44"/>
      <c r="W75" s="44"/>
      <c r="X75" s="44"/>
      <c r="Y75" s="44"/>
      <c r="Z75" s="44"/>
      <c r="AA75" s="45"/>
      <c r="AB75" s="45"/>
      <c r="AC75" s="45"/>
      <c r="AD75" s="45"/>
      <c r="AE75" s="45"/>
      <c r="AF75" s="45"/>
      <c r="AG75" s="45"/>
      <c r="AH75" s="45"/>
      <c r="AI75" s="45"/>
      <c r="AJ75" s="45"/>
      <c r="AK75" s="45"/>
      <c r="AL75" s="45"/>
      <c r="AM75" s="45"/>
      <c r="AN75" s="45"/>
      <c r="AO75" s="44"/>
      <c r="AP75" s="44"/>
      <c r="AQ75" s="44"/>
      <c r="AR75" s="44"/>
      <c r="AS75" s="44"/>
      <c r="AT75" s="44"/>
      <c r="AU75" s="44"/>
      <c r="AV75" s="44"/>
      <c r="AW75" s="44"/>
      <c r="AX75" s="44"/>
      <c r="AY75" s="44"/>
      <c r="AZ75" s="44"/>
    </row>
    <row r="76" spans="1:52" ht="224" x14ac:dyDescent="0.15">
      <c r="A76" s="73" t="s">
        <v>137</v>
      </c>
      <c r="B76" s="74">
        <v>5</v>
      </c>
      <c r="C76" s="54"/>
      <c r="D76" s="147"/>
      <c r="E76" s="131"/>
      <c r="F76" s="176"/>
      <c r="G76" s="155"/>
      <c r="H76" s="44"/>
      <c r="I76" s="44"/>
      <c r="J76" s="44"/>
      <c r="K76" s="44"/>
      <c r="L76" s="44"/>
      <c r="M76" s="44"/>
      <c r="N76" s="44"/>
      <c r="O76" s="44"/>
      <c r="P76" s="44"/>
      <c r="Q76" s="44"/>
      <c r="R76" s="44"/>
      <c r="S76" s="44"/>
      <c r="T76" s="44"/>
      <c r="U76" s="44"/>
      <c r="V76" s="44"/>
      <c r="W76" s="44"/>
      <c r="X76" s="44"/>
      <c r="Y76" s="44"/>
      <c r="Z76" s="44"/>
      <c r="AA76" s="45"/>
      <c r="AB76" s="45"/>
      <c r="AC76" s="45"/>
      <c r="AD76" s="45"/>
      <c r="AE76" s="45"/>
      <c r="AF76" s="45"/>
      <c r="AG76" s="45"/>
      <c r="AH76" s="45"/>
      <c r="AI76" s="45"/>
      <c r="AJ76" s="45"/>
      <c r="AK76" s="45"/>
      <c r="AL76" s="45"/>
      <c r="AM76" s="45"/>
      <c r="AN76" s="45"/>
      <c r="AO76" s="44"/>
      <c r="AP76" s="44"/>
      <c r="AQ76" s="44"/>
      <c r="AR76" s="44"/>
      <c r="AS76" s="44"/>
      <c r="AT76" s="44"/>
      <c r="AU76" s="44"/>
      <c r="AV76" s="44"/>
      <c r="AW76" s="44"/>
      <c r="AX76" s="44"/>
      <c r="AY76" s="44"/>
      <c r="AZ76" s="44"/>
    </row>
    <row r="77" spans="1:52" ht="28" x14ac:dyDescent="0.15">
      <c r="A77" s="73" t="s">
        <v>138</v>
      </c>
      <c r="B77" s="74">
        <v>5</v>
      </c>
      <c r="C77" s="54"/>
      <c r="D77" s="147"/>
      <c r="E77" s="131"/>
      <c r="F77" s="176"/>
      <c r="G77" s="155"/>
      <c r="H77" s="44"/>
      <c r="I77" s="44"/>
      <c r="J77" s="44"/>
      <c r="K77" s="44"/>
      <c r="L77" s="44"/>
      <c r="M77" s="44"/>
      <c r="N77" s="44"/>
      <c r="O77" s="44"/>
      <c r="P77" s="44"/>
      <c r="Q77" s="44"/>
      <c r="R77" s="44"/>
      <c r="S77" s="44"/>
      <c r="T77" s="44"/>
      <c r="U77" s="44"/>
      <c r="V77" s="44"/>
      <c r="W77" s="44"/>
      <c r="X77" s="44"/>
      <c r="Y77" s="44"/>
      <c r="Z77" s="44"/>
      <c r="AA77" s="45"/>
      <c r="AB77" s="45"/>
      <c r="AC77" s="45"/>
      <c r="AD77" s="45"/>
      <c r="AE77" s="45"/>
      <c r="AF77" s="45"/>
      <c r="AG77" s="45"/>
      <c r="AH77" s="45"/>
      <c r="AI77" s="45"/>
      <c r="AJ77" s="45"/>
      <c r="AK77" s="45"/>
      <c r="AL77" s="45"/>
      <c r="AM77" s="45"/>
      <c r="AN77" s="45"/>
      <c r="AO77" s="44"/>
      <c r="AP77" s="44"/>
      <c r="AQ77" s="44"/>
      <c r="AR77" s="44"/>
      <c r="AS77" s="44"/>
      <c r="AT77" s="44"/>
      <c r="AU77" s="44"/>
      <c r="AV77" s="44"/>
      <c r="AW77" s="44"/>
      <c r="AX77" s="44"/>
      <c r="AY77" s="44"/>
      <c r="AZ77" s="44"/>
    </row>
    <row r="78" spans="1:52" ht="42" x14ac:dyDescent="0.15">
      <c r="A78" s="73" t="s">
        <v>139</v>
      </c>
      <c r="B78" s="74">
        <v>5</v>
      </c>
      <c r="C78" s="54"/>
      <c r="D78" s="147"/>
      <c r="E78" s="131"/>
      <c r="F78" s="176"/>
      <c r="G78" s="155"/>
      <c r="H78" s="44"/>
      <c r="I78" s="44"/>
      <c r="J78" s="44"/>
      <c r="K78" s="44"/>
      <c r="L78" s="44"/>
      <c r="M78" s="44"/>
      <c r="N78" s="44"/>
      <c r="O78" s="44"/>
      <c r="P78" s="44"/>
      <c r="Q78" s="44"/>
      <c r="R78" s="44"/>
      <c r="S78" s="44"/>
      <c r="T78" s="44"/>
      <c r="U78" s="44"/>
      <c r="V78" s="44"/>
      <c r="W78" s="44"/>
      <c r="X78" s="44"/>
      <c r="Y78" s="44"/>
      <c r="Z78" s="44"/>
      <c r="AA78" s="45"/>
      <c r="AB78" s="45"/>
      <c r="AC78" s="45"/>
      <c r="AD78" s="45"/>
      <c r="AE78" s="45"/>
      <c r="AF78" s="45"/>
      <c r="AG78" s="45"/>
      <c r="AH78" s="45"/>
      <c r="AI78" s="45"/>
      <c r="AJ78" s="45"/>
      <c r="AK78" s="45"/>
      <c r="AL78" s="45"/>
      <c r="AM78" s="45"/>
      <c r="AN78" s="45"/>
      <c r="AO78" s="44"/>
      <c r="AP78" s="44"/>
      <c r="AQ78" s="44"/>
      <c r="AR78" s="44"/>
      <c r="AS78" s="44"/>
      <c r="AT78" s="44"/>
      <c r="AU78" s="44"/>
      <c r="AV78" s="44"/>
      <c r="AW78" s="44"/>
      <c r="AX78" s="44"/>
      <c r="AY78" s="44"/>
      <c r="AZ78" s="44"/>
    </row>
    <row r="79" spans="1:52" ht="81.75" customHeight="1" x14ac:dyDescent="0.15">
      <c r="A79" s="73" t="s">
        <v>140</v>
      </c>
      <c r="B79" s="74">
        <v>5</v>
      </c>
      <c r="C79" s="54"/>
      <c r="D79" s="147"/>
      <c r="E79" s="131"/>
      <c r="F79" s="176"/>
      <c r="G79" s="155"/>
      <c r="H79" s="44"/>
      <c r="I79" s="44"/>
      <c r="J79" s="44"/>
      <c r="K79" s="44"/>
      <c r="L79" s="44"/>
      <c r="M79" s="44"/>
      <c r="N79" s="44"/>
      <c r="O79" s="44"/>
      <c r="P79" s="44"/>
      <c r="Q79" s="44"/>
      <c r="R79" s="44"/>
      <c r="S79" s="44"/>
      <c r="T79" s="44"/>
      <c r="U79" s="44"/>
      <c r="V79" s="44"/>
      <c r="W79" s="44"/>
      <c r="X79" s="44"/>
      <c r="Y79" s="44"/>
      <c r="Z79" s="44"/>
      <c r="AA79" s="45"/>
      <c r="AB79" s="45"/>
      <c r="AC79" s="45"/>
      <c r="AD79" s="45"/>
      <c r="AE79" s="45"/>
      <c r="AF79" s="45"/>
      <c r="AG79" s="45"/>
      <c r="AH79" s="45"/>
      <c r="AI79" s="45"/>
      <c r="AJ79" s="45"/>
      <c r="AK79" s="45"/>
      <c r="AL79" s="45"/>
      <c r="AM79" s="45"/>
      <c r="AN79" s="45"/>
      <c r="AO79" s="44"/>
      <c r="AP79" s="44"/>
      <c r="AQ79" s="44"/>
      <c r="AR79" s="44"/>
      <c r="AS79" s="44"/>
      <c r="AT79" s="44"/>
      <c r="AU79" s="44"/>
      <c r="AV79" s="44"/>
      <c r="AW79" s="44"/>
      <c r="AX79" s="44"/>
      <c r="AY79" s="44"/>
      <c r="AZ79" s="44"/>
    </row>
    <row r="80" spans="1:52" ht="35" customHeight="1" x14ac:dyDescent="0.15">
      <c r="A80" s="75" t="s">
        <v>141</v>
      </c>
      <c r="B80" s="75"/>
      <c r="C80" s="135"/>
      <c r="D80" s="143"/>
      <c r="E80" s="143"/>
      <c r="F80" s="151"/>
      <c r="G80" s="151"/>
      <c r="H80" s="44"/>
      <c r="I80" s="44"/>
      <c r="J80" s="44"/>
      <c r="K80" s="44"/>
      <c r="L80" s="44"/>
      <c r="M80" s="44"/>
      <c r="N80" s="44"/>
      <c r="O80" s="44"/>
      <c r="P80" s="44"/>
      <c r="Q80" s="44"/>
      <c r="R80" s="44"/>
      <c r="S80" s="44"/>
      <c r="T80" s="44"/>
      <c r="U80" s="44"/>
      <c r="V80" s="44"/>
      <c r="W80" s="44"/>
      <c r="X80" s="44"/>
      <c r="Y80" s="44"/>
      <c r="Z80" s="44"/>
      <c r="AA80" s="45"/>
      <c r="AB80" s="45"/>
      <c r="AC80" s="45"/>
      <c r="AD80" s="45"/>
      <c r="AE80" s="45"/>
      <c r="AF80" s="45"/>
      <c r="AG80" s="45"/>
      <c r="AH80" s="45"/>
      <c r="AI80" s="45"/>
      <c r="AJ80" s="45"/>
      <c r="AK80" s="45"/>
      <c r="AL80" s="45"/>
      <c r="AM80" s="45"/>
      <c r="AN80" s="45"/>
      <c r="AO80" s="44"/>
      <c r="AP80" s="44"/>
      <c r="AQ80" s="44"/>
      <c r="AR80" s="44"/>
      <c r="AS80" s="44"/>
      <c r="AT80" s="44"/>
      <c r="AU80" s="44"/>
      <c r="AV80" s="44"/>
      <c r="AW80" s="44"/>
      <c r="AX80" s="44"/>
      <c r="AY80" s="44"/>
      <c r="AZ80" s="44"/>
    </row>
    <row r="81" spans="1:52" ht="39" customHeight="1" x14ac:dyDescent="0.15">
      <c r="A81" s="72" t="s">
        <v>142</v>
      </c>
      <c r="B81" s="81"/>
      <c r="C81" s="130"/>
      <c r="D81" s="146"/>
      <c r="E81" s="130"/>
      <c r="F81" s="130"/>
      <c r="G81" s="130"/>
      <c r="H81" s="44"/>
      <c r="I81" s="44"/>
      <c r="J81" s="44"/>
      <c r="K81" s="44"/>
      <c r="L81" s="44"/>
      <c r="M81" s="44"/>
      <c r="N81" s="44"/>
      <c r="O81" s="44"/>
      <c r="P81" s="44"/>
      <c r="Q81" s="44"/>
      <c r="R81" s="44"/>
      <c r="S81" s="44"/>
      <c r="T81" s="44"/>
      <c r="U81" s="44"/>
      <c r="V81" s="44"/>
      <c r="W81" s="44"/>
      <c r="X81" s="44"/>
      <c r="Y81" s="44"/>
      <c r="Z81" s="44"/>
      <c r="AA81" s="45"/>
      <c r="AB81" s="45"/>
      <c r="AC81" s="45"/>
      <c r="AD81" s="45"/>
      <c r="AE81" s="45"/>
      <c r="AF81" s="45"/>
      <c r="AG81" s="45"/>
      <c r="AH81" s="45"/>
      <c r="AI81" s="45"/>
      <c r="AJ81" s="45"/>
      <c r="AK81" s="45"/>
      <c r="AL81" s="45"/>
      <c r="AM81" s="45"/>
      <c r="AN81" s="45"/>
      <c r="AO81" s="44"/>
      <c r="AP81" s="44"/>
      <c r="AQ81" s="44"/>
      <c r="AR81" s="44"/>
      <c r="AS81" s="44"/>
      <c r="AT81" s="44"/>
      <c r="AU81" s="44"/>
      <c r="AV81" s="44"/>
      <c r="AW81" s="44"/>
      <c r="AX81" s="44"/>
      <c r="AY81" s="44"/>
      <c r="AZ81" s="44"/>
    </row>
    <row r="82" spans="1:52" ht="98" x14ac:dyDescent="0.15">
      <c r="A82" s="73" t="s">
        <v>143</v>
      </c>
      <c r="B82" s="74">
        <v>6</v>
      </c>
      <c r="C82" s="54"/>
      <c r="D82" s="168"/>
      <c r="E82" s="131"/>
      <c r="F82" s="176"/>
      <c r="G82" s="155"/>
      <c r="H82" s="44"/>
      <c r="I82" s="44"/>
      <c r="J82" s="44"/>
      <c r="K82" s="44"/>
      <c r="L82" s="44"/>
      <c r="M82" s="44"/>
      <c r="N82" s="44"/>
      <c r="O82" s="44"/>
      <c r="P82" s="44"/>
      <c r="Q82" s="44"/>
      <c r="R82" s="44"/>
      <c r="S82" s="44"/>
      <c r="T82" s="44"/>
      <c r="U82" s="44"/>
      <c r="V82" s="44"/>
      <c r="W82" s="44"/>
      <c r="X82" s="44"/>
      <c r="Y82" s="44"/>
      <c r="Z82" s="44"/>
      <c r="AA82" s="45"/>
      <c r="AB82" s="45"/>
      <c r="AC82" s="45"/>
      <c r="AD82" s="45"/>
      <c r="AE82" s="45"/>
      <c r="AF82" s="45"/>
      <c r="AG82" s="45"/>
      <c r="AH82" s="45"/>
      <c r="AI82" s="45"/>
      <c r="AJ82" s="45"/>
      <c r="AK82" s="45"/>
      <c r="AL82" s="45"/>
      <c r="AM82" s="45"/>
      <c r="AN82" s="45"/>
      <c r="AO82" s="44"/>
      <c r="AP82" s="44"/>
      <c r="AQ82" s="44"/>
      <c r="AR82" s="44"/>
      <c r="AS82" s="44"/>
      <c r="AT82" s="44"/>
      <c r="AU82" s="44"/>
      <c r="AV82" s="44"/>
      <c r="AW82" s="44"/>
      <c r="AX82" s="44"/>
      <c r="AY82" s="44"/>
      <c r="AZ82" s="44"/>
    </row>
    <row r="83" spans="1:52" ht="42" x14ac:dyDescent="0.15">
      <c r="A83" s="73" t="s">
        <v>144</v>
      </c>
      <c r="B83" s="74">
        <v>6</v>
      </c>
      <c r="C83" s="54"/>
      <c r="D83" s="147"/>
      <c r="E83" s="131"/>
      <c r="F83" s="176"/>
      <c r="G83" s="155"/>
      <c r="H83" s="44"/>
      <c r="I83" s="44"/>
      <c r="J83" s="44"/>
      <c r="K83" s="44"/>
      <c r="L83" s="44"/>
      <c r="M83" s="44"/>
      <c r="N83" s="44"/>
      <c r="O83" s="44"/>
      <c r="P83" s="44"/>
      <c r="Q83" s="44"/>
      <c r="R83" s="44"/>
      <c r="S83" s="44"/>
      <c r="T83" s="44"/>
      <c r="U83" s="44"/>
      <c r="V83" s="44"/>
      <c r="W83" s="44"/>
      <c r="X83" s="44"/>
      <c r="Y83" s="44"/>
      <c r="Z83" s="44"/>
      <c r="AA83" s="45"/>
      <c r="AB83" s="45"/>
      <c r="AC83" s="45"/>
      <c r="AD83" s="45"/>
      <c r="AE83" s="45"/>
      <c r="AF83" s="45"/>
      <c r="AG83" s="45"/>
      <c r="AH83" s="45"/>
      <c r="AI83" s="45"/>
      <c r="AJ83" s="45"/>
      <c r="AK83" s="45"/>
      <c r="AL83" s="45"/>
      <c r="AM83" s="45"/>
      <c r="AN83" s="45"/>
      <c r="AO83" s="44"/>
      <c r="AP83" s="44"/>
      <c r="AQ83" s="44"/>
      <c r="AR83" s="44"/>
      <c r="AS83" s="44"/>
      <c r="AT83" s="44"/>
      <c r="AU83" s="44"/>
      <c r="AV83" s="44"/>
      <c r="AW83" s="44"/>
      <c r="AX83" s="44"/>
      <c r="AY83" s="44"/>
      <c r="AZ83" s="44"/>
    </row>
    <row r="84" spans="1:52" ht="37" customHeight="1" x14ac:dyDescent="0.15">
      <c r="A84" s="72" t="s">
        <v>145</v>
      </c>
      <c r="B84" s="83"/>
      <c r="C84" s="130"/>
      <c r="D84" s="146"/>
      <c r="E84" s="130"/>
      <c r="F84" s="130"/>
      <c r="G84" s="130"/>
      <c r="H84" s="44"/>
      <c r="I84" s="44"/>
      <c r="J84" s="44"/>
      <c r="K84" s="44"/>
      <c r="L84" s="44"/>
      <c r="M84" s="44"/>
      <c r="N84" s="44"/>
      <c r="O84" s="44"/>
      <c r="P84" s="44"/>
      <c r="Q84" s="44"/>
      <c r="R84" s="44"/>
      <c r="S84" s="44"/>
      <c r="T84" s="44"/>
      <c r="U84" s="44"/>
      <c r="V84" s="44"/>
      <c r="W84" s="44"/>
      <c r="X84" s="44"/>
      <c r="Y84" s="44"/>
      <c r="Z84" s="44"/>
      <c r="AA84" s="45"/>
      <c r="AB84" s="45"/>
      <c r="AC84" s="45"/>
      <c r="AD84" s="45"/>
      <c r="AE84" s="45"/>
      <c r="AF84" s="45"/>
      <c r="AG84" s="45"/>
      <c r="AH84" s="45"/>
      <c r="AI84" s="45"/>
      <c r="AJ84" s="45"/>
      <c r="AK84" s="45"/>
      <c r="AL84" s="45"/>
      <c r="AM84" s="45"/>
      <c r="AN84" s="45"/>
      <c r="AO84" s="44"/>
      <c r="AP84" s="44"/>
      <c r="AQ84" s="44"/>
      <c r="AR84" s="44"/>
      <c r="AS84" s="44"/>
      <c r="AT84" s="44"/>
      <c r="AU84" s="44"/>
      <c r="AV84" s="44"/>
      <c r="AW84" s="44"/>
      <c r="AX84" s="44"/>
      <c r="AY84" s="44"/>
      <c r="AZ84" s="44"/>
    </row>
    <row r="85" spans="1:52" ht="345" x14ac:dyDescent="0.15">
      <c r="A85" s="73" t="s">
        <v>146</v>
      </c>
      <c r="B85" s="74">
        <v>2</v>
      </c>
      <c r="C85" s="54"/>
      <c r="D85" s="147"/>
      <c r="E85" s="131"/>
      <c r="F85" s="176"/>
      <c r="G85" s="155"/>
      <c r="H85" s="44"/>
      <c r="I85" s="44"/>
      <c r="J85" s="44"/>
      <c r="K85" s="44"/>
      <c r="L85" s="44"/>
      <c r="M85" s="44"/>
      <c r="N85" s="44"/>
      <c r="O85" s="44"/>
      <c r="P85" s="44"/>
      <c r="Q85" s="44"/>
      <c r="R85" s="44"/>
      <c r="S85" s="44"/>
      <c r="T85" s="44"/>
      <c r="U85" s="44"/>
      <c r="V85" s="44"/>
      <c r="W85" s="44"/>
      <c r="X85" s="44"/>
      <c r="Y85" s="44"/>
      <c r="Z85" s="44"/>
      <c r="AA85" s="45"/>
      <c r="AB85" s="45"/>
      <c r="AC85" s="45"/>
      <c r="AD85" s="45"/>
      <c r="AE85" s="45"/>
      <c r="AF85" s="45"/>
      <c r="AG85" s="45"/>
      <c r="AH85" s="45"/>
      <c r="AI85" s="45"/>
      <c r="AJ85" s="45"/>
      <c r="AK85" s="45"/>
      <c r="AL85" s="45"/>
      <c r="AM85" s="45"/>
      <c r="AN85" s="45"/>
      <c r="AO85" s="44"/>
      <c r="AP85" s="44"/>
      <c r="AQ85" s="44"/>
      <c r="AR85" s="44"/>
      <c r="AS85" s="44"/>
      <c r="AT85" s="44"/>
      <c r="AU85" s="44"/>
      <c r="AV85" s="44"/>
      <c r="AW85" s="44"/>
      <c r="AX85" s="44"/>
      <c r="AY85" s="44"/>
      <c r="AZ85" s="44"/>
    </row>
    <row r="86" spans="1:52" ht="70" x14ac:dyDescent="0.15">
      <c r="A86" s="73" t="s">
        <v>147</v>
      </c>
      <c r="B86" s="74">
        <v>2</v>
      </c>
      <c r="C86" s="54"/>
      <c r="D86" s="147"/>
      <c r="E86" s="131"/>
      <c r="F86" s="176"/>
      <c r="G86" s="160"/>
      <c r="H86" s="44"/>
      <c r="I86" s="44"/>
      <c r="J86" s="44"/>
      <c r="K86" s="44"/>
      <c r="L86" s="44"/>
      <c r="M86" s="44"/>
      <c r="N86" s="44"/>
      <c r="O86" s="44"/>
      <c r="P86" s="44"/>
      <c r="Q86" s="44"/>
      <c r="R86" s="44"/>
      <c r="S86" s="44"/>
      <c r="T86" s="44"/>
      <c r="U86" s="44"/>
      <c r="V86" s="44"/>
      <c r="W86" s="44"/>
      <c r="X86" s="44"/>
      <c r="Y86" s="44"/>
      <c r="Z86" s="44"/>
      <c r="AA86" s="45"/>
      <c r="AB86" s="45"/>
      <c r="AC86" s="45"/>
      <c r="AD86" s="45"/>
      <c r="AE86" s="45"/>
      <c r="AF86" s="45"/>
      <c r="AG86" s="45"/>
      <c r="AH86" s="45"/>
      <c r="AI86" s="45"/>
      <c r="AJ86" s="45"/>
      <c r="AK86" s="45"/>
      <c r="AL86" s="45"/>
      <c r="AM86" s="45"/>
      <c r="AN86" s="45"/>
      <c r="AO86" s="44"/>
      <c r="AP86" s="44"/>
      <c r="AQ86" s="44"/>
      <c r="AR86" s="44"/>
      <c r="AS86" s="44"/>
      <c r="AT86" s="44"/>
      <c r="AU86" s="44"/>
      <c r="AV86" s="44"/>
      <c r="AW86" s="44"/>
      <c r="AX86" s="44"/>
      <c r="AY86" s="44"/>
      <c r="AZ86" s="44"/>
    </row>
    <row r="87" spans="1:52" ht="42" x14ac:dyDescent="0.15">
      <c r="A87" s="73" t="s">
        <v>148</v>
      </c>
      <c r="B87" s="74">
        <v>2</v>
      </c>
      <c r="C87" s="54"/>
      <c r="D87" s="147"/>
      <c r="E87" s="131"/>
      <c r="F87" s="176"/>
      <c r="G87" s="155"/>
      <c r="H87" s="44"/>
      <c r="I87" s="44"/>
      <c r="J87" s="44"/>
      <c r="K87" s="44"/>
      <c r="L87" s="44"/>
      <c r="M87" s="44"/>
      <c r="N87" s="44"/>
      <c r="O87" s="44"/>
      <c r="P87" s="44"/>
      <c r="Q87" s="44"/>
      <c r="R87" s="44"/>
      <c r="S87" s="44"/>
      <c r="T87" s="44"/>
      <c r="U87" s="44"/>
      <c r="V87" s="44"/>
      <c r="W87" s="44"/>
      <c r="X87" s="44"/>
      <c r="Y87" s="44"/>
      <c r="Z87" s="44"/>
      <c r="AA87" s="45"/>
      <c r="AB87" s="45"/>
      <c r="AC87" s="45"/>
      <c r="AD87" s="45"/>
      <c r="AE87" s="45"/>
      <c r="AF87" s="45"/>
      <c r="AG87" s="45"/>
      <c r="AH87" s="45"/>
      <c r="AI87" s="45"/>
      <c r="AJ87" s="45"/>
      <c r="AK87" s="45"/>
      <c r="AL87" s="45"/>
      <c r="AM87" s="45"/>
      <c r="AN87" s="45"/>
      <c r="AO87" s="44"/>
      <c r="AP87" s="44"/>
      <c r="AQ87" s="44"/>
      <c r="AR87" s="44"/>
      <c r="AS87" s="44"/>
      <c r="AT87" s="44"/>
      <c r="AU87" s="44"/>
      <c r="AV87" s="44"/>
      <c r="AW87" s="44"/>
      <c r="AX87" s="44"/>
      <c r="AY87" s="44"/>
      <c r="AZ87" s="44"/>
    </row>
    <row r="88" spans="1:52" ht="138" customHeight="1" x14ac:dyDescent="0.15">
      <c r="A88" s="73" t="s">
        <v>149</v>
      </c>
      <c r="B88" s="74">
        <v>2</v>
      </c>
      <c r="C88" s="54"/>
      <c r="D88" s="147"/>
      <c r="E88" s="131"/>
      <c r="F88" s="176"/>
      <c r="G88" s="155"/>
      <c r="H88" s="44"/>
      <c r="I88" s="44"/>
      <c r="J88" s="44"/>
      <c r="K88" s="44"/>
      <c r="L88" s="44"/>
      <c r="M88" s="44"/>
      <c r="N88" s="44"/>
      <c r="O88" s="44"/>
      <c r="P88" s="44"/>
      <c r="Q88" s="44"/>
      <c r="R88" s="44"/>
      <c r="S88" s="44"/>
      <c r="T88" s="44"/>
      <c r="U88" s="44"/>
      <c r="V88" s="44"/>
      <c r="W88" s="44"/>
      <c r="X88" s="44"/>
      <c r="Y88" s="44"/>
      <c r="Z88" s="44"/>
      <c r="AA88" s="45"/>
      <c r="AB88" s="45"/>
      <c r="AC88" s="45"/>
      <c r="AD88" s="45"/>
      <c r="AE88" s="45"/>
      <c r="AF88" s="45"/>
      <c r="AG88" s="45"/>
      <c r="AH88" s="45"/>
      <c r="AI88" s="45"/>
      <c r="AJ88" s="45"/>
      <c r="AK88" s="45"/>
      <c r="AL88" s="45"/>
      <c r="AM88" s="45"/>
      <c r="AN88" s="45"/>
      <c r="AO88" s="44"/>
      <c r="AP88" s="44"/>
      <c r="AQ88" s="44"/>
      <c r="AR88" s="44"/>
      <c r="AS88" s="44"/>
      <c r="AT88" s="44"/>
      <c r="AU88" s="44"/>
      <c r="AV88" s="44"/>
      <c r="AW88" s="44"/>
      <c r="AX88" s="44"/>
      <c r="AY88" s="44"/>
      <c r="AZ88" s="44"/>
    </row>
    <row r="89" spans="1:52" ht="39" customHeight="1" x14ac:dyDescent="0.15">
      <c r="A89" s="75" t="s">
        <v>150</v>
      </c>
      <c r="B89" s="75"/>
      <c r="C89" s="135"/>
      <c r="D89" s="143"/>
      <c r="E89" s="143"/>
      <c r="F89" s="151"/>
      <c r="G89" s="151"/>
      <c r="H89" s="44"/>
      <c r="I89" s="44"/>
      <c r="J89" s="44"/>
      <c r="K89" s="44"/>
      <c r="L89" s="44"/>
      <c r="M89" s="44"/>
      <c r="N89" s="44"/>
      <c r="O89" s="44"/>
      <c r="P89" s="44"/>
      <c r="Q89" s="44"/>
      <c r="R89" s="44"/>
      <c r="S89" s="44"/>
      <c r="T89" s="44"/>
      <c r="U89" s="44"/>
      <c r="V89" s="44"/>
      <c r="W89" s="44"/>
      <c r="X89" s="44"/>
      <c r="Y89" s="44"/>
      <c r="Z89" s="44"/>
      <c r="AA89" s="45"/>
      <c r="AB89" s="45"/>
      <c r="AC89" s="45"/>
      <c r="AD89" s="45"/>
      <c r="AE89" s="45"/>
      <c r="AF89" s="45"/>
      <c r="AG89" s="45"/>
      <c r="AH89" s="45"/>
      <c r="AI89" s="45"/>
      <c r="AJ89" s="45"/>
      <c r="AK89" s="45"/>
      <c r="AL89" s="45"/>
      <c r="AM89" s="45"/>
      <c r="AN89" s="45"/>
      <c r="AO89" s="44"/>
      <c r="AP89" s="44"/>
      <c r="AQ89" s="44"/>
      <c r="AR89" s="44"/>
      <c r="AS89" s="44"/>
      <c r="AT89" s="44"/>
      <c r="AU89" s="44"/>
      <c r="AV89" s="44"/>
      <c r="AW89" s="44"/>
      <c r="AX89" s="44"/>
      <c r="AY89" s="44"/>
      <c r="AZ89" s="44"/>
    </row>
    <row r="90" spans="1:52" ht="41" customHeight="1" x14ac:dyDescent="0.15">
      <c r="A90" s="72" t="s">
        <v>151</v>
      </c>
      <c r="B90" s="81"/>
      <c r="C90" s="130"/>
      <c r="D90" s="146"/>
      <c r="E90" s="130"/>
      <c r="F90" s="130"/>
      <c r="G90" s="130"/>
      <c r="H90" s="44"/>
      <c r="I90" s="44"/>
      <c r="J90" s="44"/>
      <c r="K90" s="44"/>
      <c r="L90" s="44"/>
      <c r="M90" s="44"/>
      <c r="N90" s="44"/>
      <c r="O90" s="44"/>
      <c r="P90" s="44"/>
      <c r="Q90" s="44"/>
      <c r="R90" s="44"/>
      <c r="S90" s="44"/>
      <c r="T90" s="44"/>
      <c r="U90" s="44"/>
      <c r="V90" s="44"/>
      <c r="W90" s="44"/>
      <c r="X90" s="44"/>
      <c r="Y90" s="44"/>
      <c r="Z90" s="44"/>
      <c r="AA90" s="45"/>
      <c r="AB90" s="45"/>
      <c r="AC90" s="45"/>
      <c r="AD90" s="45"/>
      <c r="AE90" s="45"/>
      <c r="AF90" s="45"/>
      <c r="AG90" s="45"/>
      <c r="AH90" s="45"/>
      <c r="AI90" s="45"/>
      <c r="AJ90" s="45"/>
      <c r="AK90" s="45"/>
      <c r="AL90" s="45"/>
      <c r="AM90" s="45"/>
      <c r="AN90" s="45"/>
      <c r="AO90" s="44"/>
      <c r="AP90" s="44"/>
      <c r="AQ90" s="44"/>
      <c r="AR90" s="44"/>
      <c r="AS90" s="44"/>
      <c r="AT90" s="44"/>
      <c r="AU90" s="44"/>
      <c r="AV90" s="44"/>
      <c r="AW90" s="44"/>
      <c r="AX90" s="44"/>
      <c r="AY90" s="44"/>
      <c r="AZ90" s="44"/>
    </row>
    <row r="91" spans="1:52" ht="78.75" customHeight="1" x14ac:dyDescent="0.15">
      <c r="A91" s="73" t="s">
        <v>152</v>
      </c>
      <c r="B91" s="74">
        <v>6</v>
      </c>
      <c r="C91" s="54"/>
      <c r="D91" s="147"/>
      <c r="E91" s="131"/>
      <c r="F91" s="176"/>
      <c r="G91" s="155"/>
      <c r="H91" s="44"/>
      <c r="I91" s="44"/>
      <c r="J91" s="44"/>
      <c r="K91" s="44"/>
      <c r="L91" s="44"/>
      <c r="M91" s="44"/>
      <c r="N91" s="44"/>
      <c r="O91" s="44"/>
      <c r="P91" s="44"/>
      <c r="Q91" s="44"/>
      <c r="R91" s="44"/>
      <c r="S91" s="44"/>
      <c r="T91" s="44"/>
      <c r="U91" s="44"/>
      <c r="V91" s="44"/>
      <c r="W91" s="44"/>
      <c r="X91" s="44"/>
      <c r="Y91" s="44"/>
      <c r="Z91" s="44"/>
      <c r="AA91" s="45"/>
      <c r="AB91" s="45"/>
      <c r="AC91" s="45"/>
      <c r="AD91" s="45"/>
      <c r="AE91" s="45"/>
      <c r="AF91" s="45"/>
      <c r="AG91" s="45"/>
      <c r="AH91" s="45"/>
      <c r="AI91" s="45"/>
      <c r="AJ91" s="45"/>
      <c r="AK91" s="45"/>
      <c r="AL91" s="45"/>
      <c r="AM91" s="45"/>
      <c r="AN91" s="45"/>
      <c r="AO91" s="44"/>
      <c r="AP91" s="44"/>
      <c r="AQ91" s="44"/>
      <c r="AR91" s="44"/>
      <c r="AS91" s="44"/>
      <c r="AT91" s="44"/>
      <c r="AU91" s="44"/>
      <c r="AV91" s="44"/>
      <c r="AW91" s="44"/>
      <c r="AX91" s="44"/>
      <c r="AY91" s="44"/>
      <c r="AZ91" s="44"/>
    </row>
    <row r="92" spans="1:52" ht="42" x14ac:dyDescent="0.15">
      <c r="A92" s="73" t="s">
        <v>153</v>
      </c>
      <c r="B92" s="74">
        <v>6</v>
      </c>
      <c r="C92" s="54"/>
      <c r="D92" s="147"/>
      <c r="E92" s="131"/>
      <c r="F92" s="176"/>
      <c r="G92" s="155"/>
      <c r="H92" s="44"/>
      <c r="I92" s="44"/>
      <c r="J92" s="44"/>
      <c r="K92" s="44"/>
      <c r="L92" s="44"/>
      <c r="M92" s="44"/>
      <c r="N92" s="44"/>
      <c r="O92" s="44"/>
      <c r="P92" s="44"/>
      <c r="Q92" s="44"/>
      <c r="R92" s="44"/>
      <c r="S92" s="44"/>
      <c r="T92" s="44"/>
      <c r="U92" s="44"/>
      <c r="V92" s="44"/>
      <c r="W92" s="44"/>
      <c r="X92" s="44"/>
      <c r="Y92" s="44"/>
      <c r="Z92" s="44"/>
      <c r="AA92" s="45"/>
      <c r="AB92" s="45"/>
      <c r="AC92" s="45"/>
      <c r="AD92" s="45"/>
      <c r="AE92" s="45"/>
      <c r="AF92" s="45"/>
      <c r="AG92" s="45"/>
      <c r="AH92" s="45"/>
      <c r="AI92" s="45"/>
      <c r="AJ92" s="45"/>
      <c r="AK92" s="45"/>
      <c r="AL92" s="45"/>
      <c r="AM92" s="45"/>
      <c r="AN92" s="45"/>
      <c r="AO92" s="44"/>
      <c r="AP92" s="44"/>
      <c r="AQ92" s="44"/>
      <c r="AR92" s="44"/>
      <c r="AS92" s="44"/>
      <c r="AT92" s="44"/>
      <c r="AU92" s="44"/>
      <c r="AV92" s="44"/>
      <c r="AW92" s="44"/>
      <c r="AX92" s="44"/>
      <c r="AY92" s="44"/>
      <c r="AZ92" s="44"/>
    </row>
    <row r="93" spans="1:52" ht="37" customHeight="1" x14ac:dyDescent="0.15">
      <c r="A93" s="72" t="s">
        <v>154</v>
      </c>
      <c r="B93" s="83"/>
      <c r="C93" s="130"/>
      <c r="D93" s="146"/>
      <c r="E93" s="130"/>
      <c r="F93" s="130"/>
      <c r="G93" s="130"/>
      <c r="H93" s="44"/>
      <c r="I93" s="44"/>
      <c r="J93" s="44"/>
      <c r="K93" s="44"/>
      <c r="L93" s="44"/>
      <c r="M93" s="44"/>
      <c r="N93" s="44"/>
      <c r="O93" s="44"/>
      <c r="P93" s="44"/>
      <c r="Q93" s="44"/>
      <c r="R93" s="44"/>
      <c r="S93" s="44"/>
      <c r="T93" s="44"/>
      <c r="U93" s="44"/>
      <c r="V93" s="44"/>
      <c r="W93" s="44"/>
      <c r="X93" s="44"/>
      <c r="Y93" s="44"/>
      <c r="Z93" s="44"/>
      <c r="AA93" s="45"/>
      <c r="AB93" s="45"/>
      <c r="AC93" s="45"/>
      <c r="AD93" s="45"/>
      <c r="AE93" s="45"/>
      <c r="AF93" s="45"/>
      <c r="AG93" s="45"/>
      <c r="AH93" s="45"/>
      <c r="AI93" s="45"/>
      <c r="AJ93" s="45"/>
      <c r="AK93" s="45"/>
      <c r="AL93" s="45"/>
      <c r="AM93" s="45"/>
      <c r="AN93" s="45"/>
      <c r="AO93" s="44"/>
      <c r="AP93" s="44"/>
      <c r="AQ93" s="44"/>
      <c r="AR93" s="44"/>
      <c r="AS93" s="44"/>
      <c r="AT93" s="44"/>
      <c r="AU93" s="44"/>
      <c r="AV93" s="44"/>
      <c r="AW93" s="44"/>
      <c r="AX93" s="44"/>
      <c r="AY93" s="44"/>
      <c r="AZ93" s="44"/>
    </row>
    <row r="94" spans="1:52" ht="42" x14ac:dyDescent="0.15">
      <c r="A94" s="73" t="s">
        <v>155</v>
      </c>
      <c r="B94" s="74">
        <v>2</v>
      </c>
      <c r="C94" s="54"/>
      <c r="D94" s="168"/>
      <c r="E94" s="131"/>
      <c r="F94" s="176"/>
      <c r="G94" s="155"/>
      <c r="H94" s="44"/>
      <c r="I94" s="44"/>
      <c r="J94" s="44"/>
      <c r="K94" s="44"/>
      <c r="L94" s="44"/>
      <c r="M94" s="44"/>
      <c r="N94" s="44"/>
      <c r="O94" s="44"/>
      <c r="P94" s="44"/>
      <c r="Q94" s="44"/>
      <c r="R94" s="44"/>
      <c r="S94" s="44"/>
      <c r="T94" s="44"/>
      <c r="U94" s="44"/>
      <c r="V94" s="44"/>
      <c r="W94" s="44"/>
      <c r="X94" s="44"/>
      <c r="Y94" s="44"/>
      <c r="Z94" s="44"/>
      <c r="AA94" s="45"/>
      <c r="AB94" s="45"/>
      <c r="AC94" s="45"/>
      <c r="AD94" s="45"/>
      <c r="AE94" s="45"/>
      <c r="AF94" s="45"/>
      <c r="AG94" s="45"/>
      <c r="AH94" s="45"/>
      <c r="AI94" s="45"/>
      <c r="AJ94" s="45"/>
      <c r="AK94" s="45"/>
      <c r="AL94" s="45"/>
      <c r="AM94" s="45"/>
      <c r="AN94" s="45"/>
      <c r="AO94" s="44"/>
      <c r="AP94" s="44"/>
      <c r="AQ94" s="44"/>
      <c r="AR94" s="44"/>
      <c r="AS94" s="44"/>
      <c r="AT94" s="44"/>
      <c r="AU94" s="44"/>
      <c r="AV94" s="44"/>
      <c r="AW94" s="44"/>
      <c r="AX94" s="44"/>
      <c r="AY94" s="44"/>
      <c r="AZ94" s="44"/>
    </row>
    <row r="95" spans="1:52" ht="41.25" customHeight="1" x14ac:dyDescent="0.15">
      <c r="A95" s="73" t="s">
        <v>156</v>
      </c>
      <c r="B95" s="74">
        <v>2</v>
      </c>
      <c r="C95" s="54"/>
      <c r="D95" s="147"/>
      <c r="E95" s="131"/>
      <c r="F95" s="176"/>
      <c r="G95" s="155"/>
      <c r="H95" s="44"/>
      <c r="I95" s="44"/>
      <c r="J95" s="44"/>
      <c r="K95" s="44"/>
      <c r="L95" s="44"/>
      <c r="M95" s="44"/>
      <c r="N95" s="44"/>
      <c r="O95" s="44"/>
      <c r="P95" s="44"/>
      <c r="Q95" s="44"/>
      <c r="R95" s="44"/>
      <c r="S95" s="44"/>
      <c r="T95" s="44"/>
      <c r="U95" s="44"/>
      <c r="V95" s="44"/>
      <c r="W95" s="44"/>
      <c r="X95" s="44"/>
      <c r="Y95" s="44"/>
      <c r="Z95" s="44"/>
      <c r="AA95" s="45"/>
      <c r="AB95" s="45"/>
      <c r="AC95" s="45"/>
      <c r="AD95" s="45"/>
      <c r="AE95" s="45"/>
      <c r="AF95" s="45"/>
      <c r="AG95" s="45"/>
      <c r="AH95" s="45"/>
      <c r="AI95" s="45"/>
      <c r="AJ95" s="45"/>
      <c r="AK95" s="45"/>
      <c r="AL95" s="45"/>
      <c r="AM95" s="45"/>
      <c r="AN95" s="45"/>
      <c r="AO95" s="44"/>
      <c r="AP95" s="44"/>
      <c r="AQ95" s="44"/>
      <c r="AR95" s="44"/>
      <c r="AS95" s="44"/>
      <c r="AT95" s="44"/>
      <c r="AU95" s="44"/>
      <c r="AV95" s="44"/>
      <c r="AW95" s="44"/>
      <c r="AX95" s="44"/>
      <c r="AY95" s="44"/>
      <c r="AZ95" s="44"/>
    </row>
    <row r="96" spans="1:52" ht="140" x14ac:dyDescent="0.15">
      <c r="A96" s="73" t="s">
        <v>157</v>
      </c>
      <c r="B96" s="74">
        <v>2</v>
      </c>
      <c r="C96" s="54"/>
      <c r="D96" s="169"/>
      <c r="E96" s="131"/>
      <c r="F96" s="176"/>
      <c r="G96" s="155"/>
      <c r="H96" s="44"/>
      <c r="I96" s="44"/>
      <c r="J96" s="44"/>
      <c r="K96" s="44"/>
      <c r="L96" s="44"/>
      <c r="M96" s="44"/>
      <c r="N96" s="44"/>
      <c r="O96" s="44"/>
      <c r="P96" s="44"/>
      <c r="Q96" s="44"/>
      <c r="R96" s="44"/>
      <c r="S96" s="44"/>
      <c r="T96" s="44"/>
      <c r="U96" s="44"/>
      <c r="V96" s="44"/>
      <c r="W96" s="44"/>
      <c r="X96" s="44"/>
      <c r="Y96" s="44"/>
      <c r="Z96" s="44"/>
      <c r="AA96" s="45"/>
      <c r="AB96" s="45"/>
      <c r="AC96" s="45"/>
      <c r="AD96" s="45"/>
      <c r="AE96" s="45"/>
      <c r="AF96" s="45"/>
      <c r="AG96" s="45"/>
      <c r="AH96" s="45"/>
      <c r="AI96" s="45"/>
      <c r="AJ96" s="45"/>
      <c r="AK96" s="45"/>
      <c r="AL96" s="45"/>
      <c r="AM96" s="45"/>
      <c r="AN96" s="45"/>
      <c r="AO96" s="44"/>
      <c r="AP96" s="44"/>
      <c r="AQ96" s="44"/>
      <c r="AR96" s="44"/>
      <c r="AS96" s="44"/>
      <c r="AT96" s="44"/>
      <c r="AU96" s="44"/>
      <c r="AV96" s="44"/>
      <c r="AW96" s="44"/>
      <c r="AX96" s="44"/>
      <c r="AY96" s="44"/>
      <c r="AZ96" s="44"/>
    </row>
    <row r="97" spans="1:52" ht="84" x14ac:dyDescent="0.15">
      <c r="A97" s="73" t="s">
        <v>158</v>
      </c>
      <c r="B97" s="74">
        <v>2</v>
      </c>
      <c r="C97" s="54"/>
      <c r="D97" s="147"/>
      <c r="E97" s="131"/>
      <c r="F97" s="176"/>
      <c r="G97" s="155"/>
      <c r="H97" s="44"/>
      <c r="I97" s="44"/>
      <c r="J97" s="44"/>
      <c r="K97" s="44"/>
      <c r="L97" s="44"/>
      <c r="M97" s="44"/>
      <c r="N97" s="44"/>
      <c r="O97" s="44"/>
      <c r="P97" s="44"/>
      <c r="Q97" s="44"/>
      <c r="R97" s="44"/>
      <c r="S97" s="44"/>
      <c r="T97" s="44"/>
      <c r="U97" s="44"/>
      <c r="V97" s="44"/>
      <c r="W97" s="44"/>
      <c r="X97" s="44"/>
      <c r="Y97" s="44"/>
      <c r="Z97" s="44"/>
      <c r="AA97" s="45"/>
      <c r="AB97" s="45"/>
      <c r="AC97" s="45"/>
      <c r="AD97" s="45"/>
      <c r="AE97" s="45"/>
      <c r="AF97" s="45"/>
      <c r="AG97" s="45"/>
      <c r="AH97" s="45"/>
      <c r="AI97" s="45"/>
      <c r="AJ97" s="45"/>
      <c r="AK97" s="45"/>
      <c r="AL97" s="45"/>
      <c r="AM97" s="45"/>
      <c r="AN97" s="45"/>
      <c r="AO97" s="44"/>
      <c r="AP97" s="44"/>
      <c r="AQ97" s="44"/>
      <c r="AR97" s="44"/>
      <c r="AS97" s="44"/>
      <c r="AT97" s="44"/>
      <c r="AU97" s="44"/>
      <c r="AV97" s="44"/>
      <c r="AW97" s="44"/>
      <c r="AX97" s="44"/>
      <c r="AY97" s="44"/>
      <c r="AZ97" s="44"/>
    </row>
    <row r="98" spans="1:52" ht="33" customHeight="1" x14ac:dyDescent="0.15">
      <c r="A98" s="72" t="s">
        <v>159</v>
      </c>
      <c r="B98" s="83"/>
      <c r="C98" s="130"/>
      <c r="D98" s="146"/>
      <c r="E98" s="130"/>
      <c r="F98" s="130"/>
      <c r="G98" s="154"/>
      <c r="H98" s="44"/>
      <c r="I98" s="44"/>
      <c r="J98" s="44"/>
      <c r="K98" s="44"/>
      <c r="L98" s="44"/>
      <c r="M98" s="44"/>
      <c r="N98" s="44"/>
      <c r="O98" s="44"/>
      <c r="P98" s="44"/>
      <c r="Q98" s="44"/>
      <c r="R98" s="44"/>
      <c r="S98" s="44"/>
      <c r="T98" s="44"/>
      <c r="U98" s="44"/>
      <c r="V98" s="44"/>
      <c r="W98" s="44"/>
      <c r="X98" s="44"/>
      <c r="Y98" s="44"/>
      <c r="Z98" s="44"/>
      <c r="AA98" s="45"/>
      <c r="AB98" s="45"/>
      <c r="AC98" s="45"/>
      <c r="AD98" s="45"/>
      <c r="AE98" s="45"/>
      <c r="AF98" s="45"/>
      <c r="AG98" s="45"/>
      <c r="AH98" s="45"/>
      <c r="AI98" s="45"/>
      <c r="AJ98" s="45"/>
      <c r="AK98" s="45"/>
      <c r="AL98" s="45"/>
      <c r="AM98" s="45"/>
      <c r="AN98" s="45"/>
      <c r="AO98" s="44"/>
      <c r="AP98" s="44"/>
      <c r="AQ98" s="44"/>
      <c r="AR98" s="44"/>
      <c r="AS98" s="44"/>
      <c r="AT98" s="44"/>
      <c r="AU98" s="44"/>
      <c r="AV98" s="44"/>
      <c r="AW98" s="44"/>
      <c r="AX98" s="44"/>
      <c r="AY98" s="44"/>
      <c r="AZ98" s="44"/>
    </row>
    <row r="99" spans="1:52" ht="26" customHeight="1" x14ac:dyDescent="0.15">
      <c r="A99" s="73" t="s">
        <v>160</v>
      </c>
      <c r="B99" s="74">
        <v>2</v>
      </c>
      <c r="C99" s="54"/>
      <c r="D99" s="147"/>
      <c r="E99" s="131"/>
      <c r="F99" s="176"/>
      <c r="G99" s="155"/>
      <c r="H99" s="44"/>
      <c r="I99" s="44"/>
      <c r="J99" s="44"/>
      <c r="K99" s="44"/>
      <c r="L99" s="44"/>
      <c r="M99" s="44"/>
      <c r="N99" s="44"/>
      <c r="O99" s="44"/>
      <c r="P99" s="44"/>
      <c r="Q99" s="44"/>
      <c r="R99" s="44"/>
      <c r="S99" s="44"/>
      <c r="T99" s="44"/>
      <c r="U99" s="44"/>
      <c r="V99" s="44"/>
      <c r="W99" s="44"/>
      <c r="X99" s="44"/>
      <c r="Y99" s="44"/>
      <c r="Z99" s="44"/>
      <c r="AA99" s="45"/>
      <c r="AB99" s="45"/>
      <c r="AC99" s="45"/>
      <c r="AD99" s="45"/>
      <c r="AE99" s="45"/>
      <c r="AF99" s="45"/>
      <c r="AG99" s="45"/>
      <c r="AH99" s="45"/>
      <c r="AI99" s="45"/>
      <c r="AJ99" s="45"/>
      <c r="AK99" s="45"/>
      <c r="AL99" s="45"/>
      <c r="AM99" s="45"/>
      <c r="AN99" s="45"/>
      <c r="AO99" s="44"/>
      <c r="AP99" s="44"/>
      <c r="AQ99" s="44"/>
      <c r="AR99" s="44"/>
      <c r="AS99" s="44"/>
      <c r="AT99" s="44"/>
      <c r="AU99" s="44"/>
      <c r="AV99" s="44"/>
      <c r="AW99" s="44"/>
      <c r="AX99" s="44"/>
      <c r="AY99" s="44"/>
      <c r="AZ99" s="44"/>
    </row>
    <row r="100" spans="1:52" ht="56" x14ac:dyDescent="0.15">
      <c r="A100" s="73" t="s">
        <v>161</v>
      </c>
      <c r="B100" s="74">
        <v>2</v>
      </c>
      <c r="C100" s="54"/>
      <c r="D100" s="167"/>
      <c r="E100" s="181"/>
      <c r="F100" s="177"/>
      <c r="G100" s="155"/>
      <c r="H100" s="44"/>
      <c r="I100" s="44"/>
      <c r="J100" s="44"/>
      <c r="K100" s="44"/>
      <c r="L100" s="44"/>
      <c r="M100" s="44"/>
      <c r="N100" s="44"/>
      <c r="O100" s="44"/>
      <c r="P100" s="44"/>
      <c r="Q100" s="44"/>
      <c r="R100" s="44"/>
      <c r="S100" s="44"/>
      <c r="T100" s="44"/>
      <c r="U100" s="44"/>
      <c r="V100" s="44"/>
      <c r="W100" s="44"/>
      <c r="X100" s="44"/>
      <c r="Y100" s="44"/>
      <c r="Z100" s="44"/>
      <c r="AA100" s="45"/>
      <c r="AB100" s="45"/>
      <c r="AC100" s="45"/>
      <c r="AD100" s="45"/>
      <c r="AE100" s="45"/>
      <c r="AF100" s="45"/>
      <c r="AG100" s="45"/>
      <c r="AH100" s="45"/>
      <c r="AI100" s="45"/>
      <c r="AJ100" s="45"/>
      <c r="AK100" s="45"/>
      <c r="AL100" s="45"/>
      <c r="AM100" s="45"/>
      <c r="AN100" s="45"/>
      <c r="AO100" s="44"/>
      <c r="AP100" s="44"/>
      <c r="AQ100" s="44"/>
      <c r="AR100" s="44"/>
      <c r="AS100" s="44"/>
      <c r="AT100" s="44"/>
      <c r="AU100" s="44"/>
      <c r="AV100" s="44"/>
      <c r="AW100" s="44"/>
      <c r="AX100" s="44"/>
      <c r="AY100" s="44"/>
      <c r="AZ100" s="44"/>
    </row>
    <row r="101" spans="1:52" ht="112" x14ac:dyDescent="0.15">
      <c r="A101" s="77" t="s">
        <v>162</v>
      </c>
      <c r="B101" s="74">
        <v>2</v>
      </c>
      <c r="C101" s="54"/>
      <c r="D101" s="147"/>
      <c r="E101" s="131"/>
      <c r="F101" s="176"/>
      <c r="G101" s="155"/>
      <c r="H101" s="44"/>
      <c r="I101" s="44"/>
      <c r="J101" s="44"/>
      <c r="K101" s="44"/>
      <c r="L101" s="44"/>
      <c r="M101" s="44"/>
      <c r="N101" s="44"/>
      <c r="O101" s="44"/>
      <c r="P101" s="44"/>
      <c r="Q101" s="44"/>
      <c r="R101" s="44"/>
      <c r="S101" s="44"/>
      <c r="T101" s="44"/>
      <c r="U101" s="44"/>
      <c r="V101" s="44"/>
      <c r="W101" s="44"/>
      <c r="X101" s="44"/>
      <c r="Y101" s="44"/>
      <c r="Z101" s="44"/>
      <c r="AA101" s="45"/>
      <c r="AB101" s="45"/>
      <c r="AC101" s="45"/>
      <c r="AD101" s="45"/>
      <c r="AE101" s="45"/>
      <c r="AF101" s="45"/>
      <c r="AG101" s="45"/>
      <c r="AH101" s="45"/>
      <c r="AI101" s="45"/>
      <c r="AJ101" s="45"/>
      <c r="AK101" s="45"/>
      <c r="AL101" s="45"/>
      <c r="AM101" s="45"/>
      <c r="AN101" s="45"/>
      <c r="AO101" s="44"/>
      <c r="AP101" s="44"/>
      <c r="AQ101" s="44"/>
      <c r="AR101" s="44"/>
      <c r="AS101" s="44"/>
      <c r="AT101" s="44"/>
      <c r="AU101" s="44"/>
      <c r="AV101" s="44"/>
      <c r="AW101" s="44"/>
      <c r="AX101" s="44"/>
      <c r="AY101" s="44"/>
      <c r="AZ101" s="44"/>
    </row>
    <row r="102" spans="1:52" ht="140" x14ac:dyDescent="0.15">
      <c r="A102" s="77" t="s">
        <v>163</v>
      </c>
      <c r="B102" s="74">
        <v>2</v>
      </c>
      <c r="C102" s="54"/>
      <c r="D102" s="169"/>
      <c r="E102" s="131"/>
      <c r="F102" s="176"/>
      <c r="G102" s="155"/>
      <c r="H102" s="44"/>
      <c r="I102" s="44"/>
      <c r="J102" s="44"/>
      <c r="K102" s="44"/>
      <c r="L102" s="44"/>
      <c r="M102" s="44"/>
      <c r="N102" s="44"/>
      <c r="O102" s="44"/>
      <c r="P102" s="44"/>
      <c r="Q102" s="44"/>
      <c r="R102" s="44"/>
      <c r="S102" s="44"/>
      <c r="T102" s="44"/>
      <c r="U102" s="44"/>
      <c r="V102" s="44"/>
      <c r="W102" s="44"/>
      <c r="X102" s="44"/>
      <c r="Y102" s="44"/>
      <c r="Z102" s="44"/>
      <c r="AA102" s="45"/>
      <c r="AB102" s="45"/>
      <c r="AC102" s="45"/>
      <c r="AD102" s="45"/>
      <c r="AE102" s="45"/>
      <c r="AF102" s="45"/>
      <c r="AG102" s="45"/>
      <c r="AH102" s="45"/>
      <c r="AI102" s="45"/>
      <c r="AJ102" s="45"/>
      <c r="AK102" s="45"/>
      <c r="AL102" s="45"/>
      <c r="AM102" s="45"/>
      <c r="AN102" s="45"/>
      <c r="AO102" s="44"/>
      <c r="AP102" s="44"/>
      <c r="AQ102" s="44"/>
      <c r="AR102" s="44"/>
      <c r="AS102" s="44"/>
      <c r="AT102" s="44"/>
      <c r="AU102" s="44"/>
      <c r="AV102" s="44"/>
      <c r="AW102" s="44"/>
      <c r="AX102" s="44"/>
      <c r="AY102" s="44"/>
      <c r="AZ102" s="44"/>
    </row>
    <row r="103" spans="1:52" ht="28" x14ac:dyDescent="0.15">
      <c r="A103" s="73" t="s">
        <v>164</v>
      </c>
      <c r="B103" s="74">
        <v>2</v>
      </c>
      <c r="C103" s="54"/>
      <c r="D103" s="147"/>
      <c r="E103" s="131"/>
      <c r="F103" s="176"/>
      <c r="G103" s="155"/>
      <c r="H103" s="44"/>
      <c r="I103" s="44"/>
      <c r="J103" s="44"/>
      <c r="K103" s="44"/>
      <c r="L103" s="44"/>
      <c r="M103" s="44"/>
      <c r="N103" s="44"/>
      <c r="O103" s="44"/>
      <c r="P103" s="44"/>
      <c r="Q103" s="44"/>
      <c r="R103" s="44"/>
      <c r="S103" s="44"/>
      <c r="T103" s="44"/>
      <c r="U103" s="44"/>
      <c r="V103" s="44"/>
      <c r="W103" s="44"/>
      <c r="X103" s="44"/>
      <c r="Y103" s="44"/>
      <c r="Z103" s="44"/>
      <c r="AA103" s="45"/>
      <c r="AB103" s="45"/>
      <c r="AC103" s="45"/>
      <c r="AD103" s="45"/>
      <c r="AE103" s="45"/>
      <c r="AF103" s="45"/>
      <c r="AG103" s="45"/>
      <c r="AH103" s="45"/>
      <c r="AI103" s="45"/>
      <c r="AJ103" s="45"/>
      <c r="AK103" s="45"/>
      <c r="AL103" s="45"/>
      <c r="AM103" s="45"/>
      <c r="AN103" s="45"/>
      <c r="AO103" s="44"/>
      <c r="AP103" s="44"/>
      <c r="AQ103" s="44"/>
      <c r="AR103" s="44"/>
      <c r="AS103" s="44"/>
      <c r="AT103" s="44"/>
      <c r="AU103" s="44"/>
      <c r="AV103" s="44"/>
      <c r="AW103" s="44"/>
      <c r="AX103" s="44"/>
      <c r="AY103" s="44"/>
      <c r="AZ103" s="44"/>
    </row>
    <row r="104" spans="1:52" ht="126" x14ac:dyDescent="0.15">
      <c r="A104" s="73" t="s">
        <v>165</v>
      </c>
      <c r="B104" s="74">
        <v>2</v>
      </c>
      <c r="C104" s="54"/>
      <c r="D104" s="147"/>
      <c r="E104" s="131"/>
      <c r="F104" s="176"/>
      <c r="G104" s="155"/>
      <c r="H104" s="44"/>
      <c r="I104" s="44"/>
      <c r="J104" s="44"/>
      <c r="K104" s="44"/>
      <c r="L104" s="44"/>
      <c r="M104" s="44"/>
      <c r="N104" s="44"/>
      <c r="O104" s="44"/>
      <c r="P104" s="44"/>
      <c r="Q104" s="44"/>
      <c r="R104" s="44"/>
      <c r="S104" s="44"/>
      <c r="T104" s="44"/>
      <c r="U104" s="44"/>
      <c r="V104" s="44"/>
      <c r="W104" s="44"/>
      <c r="X104" s="44"/>
      <c r="Y104" s="44"/>
      <c r="Z104" s="44"/>
      <c r="AA104" s="45"/>
      <c r="AB104" s="45"/>
      <c r="AC104" s="45"/>
      <c r="AD104" s="45"/>
      <c r="AE104" s="45"/>
      <c r="AF104" s="45"/>
      <c r="AG104" s="45"/>
      <c r="AH104" s="45"/>
      <c r="AI104" s="45"/>
      <c r="AJ104" s="45"/>
      <c r="AK104" s="45"/>
      <c r="AL104" s="45"/>
      <c r="AM104" s="45"/>
      <c r="AN104" s="45"/>
      <c r="AO104" s="44"/>
      <c r="AP104" s="44"/>
      <c r="AQ104" s="44"/>
      <c r="AR104" s="44"/>
      <c r="AS104" s="44"/>
      <c r="AT104" s="44"/>
      <c r="AU104" s="44"/>
      <c r="AV104" s="44"/>
      <c r="AW104" s="44"/>
      <c r="AX104" s="44"/>
      <c r="AY104" s="44"/>
      <c r="AZ104" s="44"/>
    </row>
    <row r="105" spans="1:52" ht="34" customHeight="1" x14ac:dyDescent="0.15">
      <c r="A105" s="72" t="s">
        <v>166</v>
      </c>
      <c r="B105" s="83"/>
      <c r="C105" s="130"/>
      <c r="D105" s="146"/>
      <c r="E105" s="130"/>
      <c r="F105" s="130"/>
      <c r="G105" s="130"/>
      <c r="H105" s="44"/>
      <c r="I105" s="44"/>
      <c r="J105" s="44"/>
      <c r="K105" s="44"/>
      <c r="L105" s="44"/>
      <c r="M105" s="44"/>
      <c r="N105" s="44"/>
      <c r="O105" s="44"/>
      <c r="P105" s="44"/>
      <c r="Q105" s="44"/>
      <c r="R105" s="44"/>
      <c r="S105" s="44"/>
      <c r="T105" s="44"/>
      <c r="U105" s="44"/>
      <c r="V105" s="44"/>
      <c r="W105" s="44"/>
      <c r="X105" s="44"/>
      <c r="Y105" s="44"/>
      <c r="Z105" s="44"/>
      <c r="AA105" s="45"/>
      <c r="AB105" s="45"/>
      <c r="AC105" s="45"/>
      <c r="AD105" s="45"/>
      <c r="AE105" s="45"/>
      <c r="AF105" s="45"/>
      <c r="AG105" s="45"/>
      <c r="AH105" s="45"/>
      <c r="AI105" s="45"/>
      <c r="AJ105" s="45"/>
      <c r="AK105" s="45"/>
      <c r="AL105" s="45"/>
      <c r="AM105" s="45"/>
      <c r="AN105" s="45"/>
      <c r="AO105" s="44"/>
      <c r="AP105" s="44"/>
      <c r="AQ105" s="44"/>
      <c r="AR105" s="44"/>
      <c r="AS105" s="44"/>
      <c r="AT105" s="44"/>
      <c r="AU105" s="44"/>
      <c r="AV105" s="44"/>
      <c r="AW105" s="44"/>
      <c r="AX105" s="44"/>
      <c r="AY105" s="44"/>
      <c r="AZ105" s="44"/>
    </row>
    <row r="106" spans="1:52" ht="181" customHeight="1" x14ac:dyDescent="0.15">
      <c r="A106" s="73" t="s">
        <v>167</v>
      </c>
      <c r="B106" s="74">
        <v>2</v>
      </c>
      <c r="C106" s="54"/>
      <c r="D106" s="147"/>
      <c r="E106" s="131"/>
      <c r="F106" s="176"/>
      <c r="G106" s="155"/>
      <c r="H106" s="44"/>
      <c r="I106" s="44"/>
      <c r="J106" s="44"/>
      <c r="K106" s="44"/>
      <c r="L106" s="44"/>
      <c r="M106" s="44"/>
      <c r="N106" s="44"/>
      <c r="O106" s="44"/>
      <c r="P106" s="44"/>
      <c r="Q106" s="44"/>
      <c r="R106" s="44"/>
      <c r="S106" s="44"/>
      <c r="T106" s="44"/>
      <c r="U106" s="44"/>
      <c r="V106" s="44"/>
      <c r="W106" s="44"/>
      <c r="X106" s="44"/>
      <c r="Y106" s="44"/>
      <c r="Z106" s="44"/>
      <c r="AA106" s="45"/>
      <c r="AB106" s="45"/>
      <c r="AC106" s="45"/>
      <c r="AD106" s="45"/>
      <c r="AE106" s="45"/>
      <c r="AF106" s="45"/>
      <c r="AG106" s="45"/>
      <c r="AH106" s="45"/>
      <c r="AI106" s="45"/>
      <c r="AJ106" s="45"/>
      <c r="AK106" s="45"/>
      <c r="AL106" s="45"/>
      <c r="AM106" s="45"/>
      <c r="AN106" s="45"/>
      <c r="AO106" s="44"/>
      <c r="AP106" s="44"/>
      <c r="AQ106" s="44"/>
      <c r="AR106" s="44"/>
      <c r="AS106" s="44"/>
      <c r="AT106" s="44"/>
      <c r="AU106" s="44"/>
      <c r="AV106" s="44"/>
      <c r="AW106" s="44"/>
      <c r="AX106" s="44"/>
      <c r="AY106" s="44"/>
      <c r="AZ106" s="44"/>
    </row>
    <row r="107" spans="1:52" ht="42" customHeight="1" x14ac:dyDescent="0.15">
      <c r="A107" s="75" t="s">
        <v>168</v>
      </c>
      <c r="B107" s="75"/>
      <c r="C107" s="135"/>
      <c r="D107" s="143"/>
      <c r="E107" s="143"/>
      <c r="F107" s="151"/>
      <c r="G107" s="151"/>
      <c r="H107" s="44"/>
      <c r="I107" s="44"/>
      <c r="J107" s="44"/>
      <c r="K107" s="44"/>
      <c r="L107" s="44"/>
      <c r="M107" s="44"/>
      <c r="N107" s="44"/>
      <c r="O107" s="44"/>
      <c r="P107" s="44"/>
      <c r="Q107" s="44"/>
      <c r="R107" s="44"/>
      <c r="S107" s="44"/>
      <c r="T107" s="44"/>
      <c r="U107" s="44"/>
      <c r="V107" s="44"/>
      <c r="W107" s="44"/>
      <c r="X107" s="44"/>
      <c r="Y107" s="44"/>
      <c r="Z107" s="44"/>
      <c r="AA107" s="45"/>
      <c r="AB107" s="45"/>
      <c r="AC107" s="45"/>
      <c r="AD107" s="45"/>
      <c r="AE107" s="45"/>
      <c r="AF107" s="45"/>
      <c r="AG107" s="45"/>
      <c r="AH107" s="45"/>
      <c r="AI107" s="45"/>
      <c r="AJ107" s="45"/>
      <c r="AK107" s="45"/>
      <c r="AL107" s="45"/>
      <c r="AM107" s="45"/>
      <c r="AN107" s="45"/>
      <c r="AO107" s="44"/>
      <c r="AP107" s="44"/>
      <c r="AQ107" s="44"/>
      <c r="AR107" s="44"/>
      <c r="AS107" s="44"/>
      <c r="AT107" s="44"/>
      <c r="AU107" s="44"/>
      <c r="AV107" s="44"/>
      <c r="AW107" s="44"/>
      <c r="AX107" s="44"/>
      <c r="AY107" s="44"/>
      <c r="AZ107" s="44"/>
    </row>
    <row r="108" spans="1:52" ht="37" customHeight="1" x14ac:dyDescent="0.15">
      <c r="A108" s="72" t="s">
        <v>169</v>
      </c>
      <c r="B108" s="81"/>
      <c r="C108" s="136"/>
      <c r="D108" s="145"/>
      <c r="E108" s="145"/>
      <c r="F108" s="178"/>
      <c r="G108" s="154"/>
      <c r="H108" s="44"/>
      <c r="I108" s="44"/>
      <c r="J108" s="44"/>
      <c r="K108" s="44"/>
      <c r="L108" s="44"/>
      <c r="M108" s="44"/>
      <c r="N108" s="44"/>
      <c r="O108" s="44"/>
      <c r="P108" s="44"/>
      <c r="Q108" s="44"/>
      <c r="R108" s="44"/>
      <c r="S108" s="44"/>
      <c r="T108" s="44"/>
      <c r="U108" s="44"/>
      <c r="V108" s="44"/>
      <c r="W108" s="44"/>
      <c r="X108" s="44"/>
      <c r="Y108" s="44"/>
      <c r="Z108" s="44"/>
      <c r="AA108" s="45"/>
      <c r="AB108" s="45"/>
      <c r="AC108" s="45"/>
      <c r="AD108" s="45"/>
      <c r="AE108" s="45"/>
      <c r="AF108" s="45"/>
      <c r="AG108" s="45"/>
      <c r="AH108" s="45"/>
      <c r="AI108" s="45"/>
      <c r="AJ108" s="45"/>
      <c r="AK108" s="45"/>
      <c r="AL108" s="45"/>
      <c r="AM108" s="45"/>
      <c r="AN108" s="45"/>
      <c r="AO108" s="44"/>
      <c r="AP108" s="44"/>
      <c r="AQ108" s="44"/>
      <c r="AR108" s="44"/>
      <c r="AS108" s="44"/>
      <c r="AT108" s="44"/>
      <c r="AU108" s="44"/>
      <c r="AV108" s="44"/>
      <c r="AW108" s="44"/>
      <c r="AX108" s="44"/>
      <c r="AY108" s="44"/>
      <c r="AZ108" s="44"/>
    </row>
    <row r="109" spans="1:52" ht="80.25" customHeight="1" x14ac:dyDescent="0.15">
      <c r="A109" s="73" t="s">
        <v>170</v>
      </c>
      <c r="B109" s="74">
        <v>6</v>
      </c>
      <c r="C109" s="54"/>
      <c r="D109" s="147"/>
      <c r="E109" s="131"/>
      <c r="F109" s="176"/>
      <c r="G109" s="155"/>
      <c r="H109" s="44"/>
      <c r="I109" s="44"/>
      <c r="J109" s="44"/>
      <c r="K109" s="44"/>
      <c r="L109" s="44"/>
      <c r="M109" s="44"/>
      <c r="N109" s="44"/>
      <c r="O109" s="44"/>
      <c r="P109" s="44"/>
      <c r="Q109" s="44"/>
      <c r="R109" s="44"/>
      <c r="S109" s="44"/>
      <c r="T109" s="44"/>
      <c r="U109" s="44"/>
      <c r="V109" s="44"/>
      <c r="W109" s="44"/>
      <c r="X109" s="44"/>
      <c r="Y109" s="44"/>
      <c r="Z109" s="44"/>
      <c r="AA109" s="45"/>
      <c r="AB109" s="45"/>
      <c r="AC109" s="45"/>
      <c r="AD109" s="45"/>
      <c r="AE109" s="45"/>
      <c r="AF109" s="45"/>
      <c r="AG109" s="45"/>
      <c r="AH109" s="45"/>
      <c r="AI109" s="45"/>
      <c r="AJ109" s="45"/>
      <c r="AK109" s="45"/>
      <c r="AL109" s="45"/>
      <c r="AM109" s="45"/>
      <c r="AN109" s="45"/>
      <c r="AO109" s="44"/>
      <c r="AP109" s="44"/>
      <c r="AQ109" s="44"/>
      <c r="AR109" s="44"/>
      <c r="AS109" s="44"/>
      <c r="AT109" s="44"/>
      <c r="AU109" s="44"/>
      <c r="AV109" s="44"/>
      <c r="AW109" s="44"/>
      <c r="AX109" s="44"/>
      <c r="AY109" s="44"/>
      <c r="AZ109" s="44"/>
    </row>
    <row r="110" spans="1:52" ht="42" x14ac:dyDescent="0.15">
      <c r="A110" s="73" t="s">
        <v>171</v>
      </c>
      <c r="B110" s="74">
        <v>6</v>
      </c>
      <c r="C110" s="54"/>
      <c r="D110" s="147"/>
      <c r="E110" s="131"/>
      <c r="F110" s="176"/>
      <c r="G110" s="155"/>
      <c r="H110" s="44"/>
      <c r="I110" s="44"/>
      <c r="J110" s="44"/>
      <c r="K110" s="44"/>
      <c r="L110" s="44"/>
      <c r="M110" s="44"/>
      <c r="N110" s="44"/>
      <c r="O110" s="44"/>
      <c r="P110" s="44"/>
      <c r="Q110" s="44"/>
      <c r="R110" s="44"/>
      <c r="S110" s="44"/>
      <c r="T110" s="44"/>
      <c r="U110" s="44"/>
      <c r="V110" s="44"/>
      <c r="W110" s="44"/>
      <c r="X110" s="44"/>
      <c r="Y110" s="44"/>
      <c r="Z110" s="44"/>
      <c r="AA110" s="45"/>
      <c r="AB110" s="45"/>
      <c r="AC110" s="45"/>
      <c r="AD110" s="45"/>
      <c r="AE110" s="45"/>
      <c r="AF110" s="45"/>
      <c r="AG110" s="45"/>
      <c r="AH110" s="45"/>
      <c r="AI110" s="45"/>
      <c r="AJ110" s="45"/>
      <c r="AK110" s="45"/>
      <c r="AL110" s="45"/>
      <c r="AM110" s="45"/>
      <c r="AN110" s="45"/>
      <c r="AO110" s="44"/>
      <c r="AP110" s="44"/>
      <c r="AQ110" s="44"/>
      <c r="AR110" s="44"/>
      <c r="AS110" s="44"/>
      <c r="AT110" s="44"/>
      <c r="AU110" s="44"/>
      <c r="AV110" s="44"/>
      <c r="AW110" s="44"/>
      <c r="AX110" s="44"/>
      <c r="AY110" s="44"/>
      <c r="AZ110" s="44"/>
    </row>
    <row r="111" spans="1:52" ht="39" customHeight="1" x14ac:dyDescent="0.15">
      <c r="A111" s="72" t="s">
        <v>172</v>
      </c>
      <c r="B111" s="83"/>
      <c r="C111" s="130"/>
      <c r="D111" s="146"/>
      <c r="E111" s="130"/>
      <c r="F111" s="130"/>
      <c r="G111" s="130"/>
      <c r="H111" s="44"/>
      <c r="I111" s="44"/>
      <c r="J111" s="44"/>
      <c r="K111" s="44"/>
      <c r="L111" s="44"/>
      <c r="M111" s="44"/>
      <c r="N111" s="44"/>
      <c r="O111" s="44"/>
      <c r="P111" s="44"/>
      <c r="Q111" s="44"/>
      <c r="R111" s="44"/>
      <c r="S111" s="44"/>
      <c r="T111" s="44"/>
      <c r="U111" s="44"/>
      <c r="V111" s="44"/>
      <c r="W111" s="44"/>
      <c r="X111" s="44"/>
      <c r="Y111" s="44"/>
      <c r="Z111" s="44"/>
      <c r="AA111" s="45"/>
      <c r="AB111" s="45"/>
      <c r="AC111" s="45"/>
      <c r="AD111" s="45"/>
      <c r="AE111" s="45"/>
      <c r="AF111" s="45"/>
      <c r="AG111" s="45"/>
      <c r="AH111" s="45"/>
      <c r="AI111" s="45"/>
      <c r="AJ111" s="45"/>
      <c r="AK111" s="45"/>
      <c r="AL111" s="45"/>
      <c r="AM111" s="45"/>
      <c r="AN111" s="45"/>
      <c r="AO111" s="44"/>
      <c r="AP111" s="44"/>
      <c r="AQ111" s="44"/>
      <c r="AR111" s="44"/>
      <c r="AS111" s="44"/>
      <c r="AT111" s="44"/>
      <c r="AU111" s="44"/>
      <c r="AV111" s="44"/>
      <c r="AW111" s="44"/>
      <c r="AX111" s="44"/>
      <c r="AY111" s="44"/>
      <c r="AZ111" s="44"/>
    </row>
    <row r="112" spans="1:52" ht="126" x14ac:dyDescent="0.15">
      <c r="A112" s="73" t="s">
        <v>173</v>
      </c>
      <c r="B112" s="74">
        <v>3</v>
      </c>
      <c r="C112" s="54"/>
      <c r="D112" s="147"/>
      <c r="E112" s="131"/>
      <c r="F112" s="176"/>
      <c r="G112" s="155"/>
      <c r="H112" s="44"/>
      <c r="I112" s="44"/>
      <c r="J112" s="44"/>
      <c r="K112" s="44"/>
      <c r="L112" s="44"/>
      <c r="M112" s="44"/>
      <c r="N112" s="44"/>
      <c r="O112" s="44"/>
      <c r="P112" s="44"/>
      <c r="Q112" s="44"/>
      <c r="R112" s="44"/>
      <c r="S112" s="44"/>
      <c r="T112" s="44"/>
      <c r="U112" s="44"/>
      <c r="V112" s="44"/>
      <c r="W112" s="44"/>
      <c r="X112" s="44"/>
      <c r="Y112" s="44"/>
      <c r="Z112" s="44"/>
      <c r="AA112" s="45"/>
      <c r="AB112" s="45"/>
      <c r="AC112" s="45"/>
      <c r="AD112" s="45"/>
      <c r="AE112" s="45"/>
      <c r="AF112" s="45"/>
      <c r="AG112" s="45"/>
      <c r="AH112" s="45"/>
      <c r="AI112" s="45"/>
      <c r="AJ112" s="45"/>
      <c r="AK112" s="45"/>
      <c r="AL112" s="45"/>
      <c r="AM112" s="45"/>
      <c r="AN112" s="45"/>
      <c r="AO112" s="44"/>
      <c r="AP112" s="44"/>
      <c r="AQ112" s="44"/>
      <c r="AR112" s="44"/>
      <c r="AS112" s="44"/>
      <c r="AT112" s="44"/>
      <c r="AU112" s="44"/>
      <c r="AV112" s="44"/>
      <c r="AW112" s="44"/>
      <c r="AX112" s="44"/>
      <c r="AY112" s="44"/>
      <c r="AZ112" s="44"/>
    </row>
    <row r="113" spans="1:52" ht="196" x14ac:dyDescent="0.15">
      <c r="A113" s="73" t="s">
        <v>174</v>
      </c>
      <c r="B113" s="74">
        <v>3</v>
      </c>
      <c r="C113" s="54"/>
      <c r="D113" s="147"/>
      <c r="E113" s="131"/>
      <c r="F113" s="176"/>
      <c r="G113" s="155"/>
      <c r="H113" s="44"/>
      <c r="I113" s="44"/>
      <c r="J113" s="44"/>
      <c r="K113" s="44"/>
      <c r="L113" s="44"/>
      <c r="M113" s="44"/>
      <c r="N113" s="44"/>
      <c r="O113" s="44"/>
      <c r="P113" s="44"/>
      <c r="Q113" s="44"/>
      <c r="R113" s="44"/>
      <c r="S113" s="44"/>
      <c r="T113" s="44"/>
      <c r="U113" s="44"/>
      <c r="V113" s="44"/>
      <c r="W113" s="44"/>
      <c r="X113" s="44"/>
      <c r="Y113" s="44"/>
      <c r="Z113" s="44"/>
      <c r="AA113" s="45"/>
      <c r="AB113" s="45"/>
      <c r="AC113" s="45"/>
      <c r="AD113" s="45"/>
      <c r="AE113" s="45"/>
      <c r="AF113" s="45"/>
      <c r="AG113" s="45"/>
      <c r="AH113" s="45"/>
      <c r="AI113" s="45"/>
      <c r="AJ113" s="45"/>
      <c r="AK113" s="45"/>
      <c r="AL113" s="45"/>
      <c r="AM113" s="45"/>
      <c r="AN113" s="45"/>
      <c r="AO113" s="44"/>
      <c r="AP113" s="44"/>
      <c r="AQ113" s="44"/>
      <c r="AR113" s="44"/>
      <c r="AS113" s="44"/>
      <c r="AT113" s="44"/>
      <c r="AU113" s="44"/>
      <c r="AV113" s="44"/>
      <c r="AW113" s="44"/>
      <c r="AX113" s="44"/>
      <c r="AY113" s="44"/>
      <c r="AZ113" s="44"/>
    </row>
    <row r="114" spans="1:52" ht="84" x14ac:dyDescent="0.15">
      <c r="A114" s="77" t="s">
        <v>175</v>
      </c>
      <c r="B114" s="74">
        <v>3</v>
      </c>
      <c r="C114" s="54"/>
      <c r="D114" s="147"/>
      <c r="E114" s="131"/>
      <c r="F114" s="176"/>
      <c r="G114" s="155"/>
      <c r="H114" s="44"/>
      <c r="I114" s="44"/>
      <c r="J114" s="44"/>
      <c r="K114" s="44"/>
      <c r="L114" s="44"/>
      <c r="M114" s="44"/>
      <c r="N114" s="44"/>
      <c r="O114" s="44"/>
      <c r="P114" s="44"/>
      <c r="Q114" s="44"/>
      <c r="R114" s="44"/>
      <c r="S114" s="44"/>
      <c r="T114" s="44"/>
      <c r="U114" s="44"/>
      <c r="V114" s="44"/>
      <c r="W114" s="44"/>
      <c r="X114" s="44"/>
      <c r="Y114" s="44"/>
      <c r="Z114" s="44"/>
      <c r="AA114" s="45"/>
      <c r="AB114" s="45"/>
      <c r="AC114" s="45"/>
      <c r="AD114" s="45"/>
      <c r="AE114" s="45"/>
      <c r="AF114" s="45"/>
      <c r="AG114" s="45"/>
      <c r="AH114" s="45"/>
      <c r="AI114" s="45"/>
      <c r="AJ114" s="45"/>
      <c r="AK114" s="45"/>
      <c r="AL114" s="45"/>
      <c r="AM114" s="45"/>
      <c r="AN114" s="45"/>
      <c r="AO114" s="44"/>
      <c r="AP114" s="44"/>
      <c r="AQ114" s="44"/>
      <c r="AR114" s="44"/>
      <c r="AS114" s="44"/>
      <c r="AT114" s="44"/>
      <c r="AU114" s="44"/>
      <c r="AV114" s="44"/>
      <c r="AW114" s="44"/>
      <c r="AX114" s="44"/>
      <c r="AY114" s="44"/>
      <c r="AZ114" s="44"/>
    </row>
    <row r="115" spans="1:52" ht="143.25" customHeight="1" x14ac:dyDescent="0.15">
      <c r="A115" s="73" t="s">
        <v>176</v>
      </c>
      <c r="B115" s="74">
        <v>3</v>
      </c>
      <c r="C115" s="54"/>
      <c r="D115" s="147"/>
      <c r="E115" s="131"/>
      <c r="F115" s="176"/>
      <c r="G115" s="155"/>
      <c r="H115" s="44"/>
      <c r="I115" s="44"/>
      <c r="J115" s="44"/>
      <c r="K115" s="44"/>
      <c r="L115" s="44"/>
      <c r="M115" s="44"/>
      <c r="N115" s="44"/>
      <c r="O115" s="44"/>
      <c r="P115" s="44"/>
      <c r="Q115" s="44"/>
      <c r="R115" s="44"/>
      <c r="S115" s="44"/>
      <c r="T115" s="44"/>
      <c r="U115" s="44"/>
      <c r="V115" s="44"/>
      <c r="W115" s="44"/>
      <c r="X115" s="44"/>
      <c r="Y115" s="44"/>
      <c r="Z115" s="44"/>
      <c r="AA115" s="45"/>
      <c r="AB115" s="45"/>
      <c r="AC115" s="45"/>
      <c r="AD115" s="45"/>
      <c r="AE115" s="45"/>
      <c r="AF115" s="45"/>
      <c r="AG115" s="45"/>
      <c r="AH115" s="45"/>
      <c r="AI115" s="45"/>
      <c r="AJ115" s="45"/>
      <c r="AK115" s="45"/>
      <c r="AL115" s="45"/>
      <c r="AM115" s="45"/>
      <c r="AN115" s="45"/>
      <c r="AO115" s="44"/>
      <c r="AP115" s="44"/>
      <c r="AQ115" s="44"/>
      <c r="AR115" s="44"/>
      <c r="AS115" s="44"/>
      <c r="AT115" s="44"/>
      <c r="AU115" s="44"/>
      <c r="AV115" s="44"/>
      <c r="AW115" s="44"/>
      <c r="AX115" s="44"/>
      <c r="AY115" s="44"/>
      <c r="AZ115" s="44"/>
    </row>
    <row r="116" spans="1:52" ht="345" x14ac:dyDescent="0.15">
      <c r="A116" s="73" t="s">
        <v>177</v>
      </c>
      <c r="B116" s="74">
        <v>3</v>
      </c>
      <c r="C116" s="54"/>
      <c r="D116" s="147"/>
      <c r="E116" s="131"/>
      <c r="F116" s="176"/>
      <c r="G116" s="155"/>
      <c r="H116" s="44"/>
      <c r="I116" s="44"/>
      <c r="J116" s="44"/>
      <c r="K116" s="44"/>
      <c r="L116" s="44"/>
      <c r="M116" s="44"/>
      <c r="N116" s="44"/>
      <c r="O116" s="44"/>
      <c r="P116" s="44"/>
      <c r="Q116" s="44"/>
      <c r="R116" s="44"/>
      <c r="S116" s="44"/>
      <c r="T116" s="44"/>
      <c r="U116" s="44"/>
      <c r="V116" s="44"/>
      <c r="W116" s="44"/>
      <c r="X116" s="44"/>
      <c r="Y116" s="44"/>
      <c r="Z116" s="44"/>
      <c r="AA116" s="45"/>
      <c r="AB116" s="45"/>
      <c r="AC116" s="45"/>
      <c r="AD116" s="45"/>
      <c r="AE116" s="45"/>
      <c r="AF116" s="45"/>
      <c r="AG116" s="45"/>
      <c r="AH116" s="45"/>
      <c r="AI116" s="45"/>
      <c r="AJ116" s="45"/>
      <c r="AK116" s="45"/>
      <c r="AL116" s="45"/>
      <c r="AM116" s="45"/>
      <c r="AN116" s="45"/>
      <c r="AO116" s="44"/>
      <c r="AP116" s="44"/>
      <c r="AQ116" s="44"/>
      <c r="AR116" s="44"/>
      <c r="AS116" s="44"/>
      <c r="AT116" s="44"/>
      <c r="AU116" s="44"/>
      <c r="AV116" s="44"/>
      <c r="AW116" s="44"/>
      <c r="AX116" s="44"/>
      <c r="AY116" s="44"/>
      <c r="AZ116" s="44"/>
    </row>
    <row r="117" spans="1:52" ht="31" customHeight="1" x14ac:dyDescent="0.15">
      <c r="A117" s="72" t="s">
        <v>178</v>
      </c>
      <c r="B117" s="83"/>
      <c r="C117" s="130"/>
      <c r="D117" s="146"/>
      <c r="E117" s="130"/>
      <c r="F117" s="130"/>
      <c r="G117" s="130"/>
      <c r="H117" s="44"/>
      <c r="I117" s="44"/>
      <c r="J117" s="44"/>
      <c r="K117" s="44"/>
      <c r="L117" s="44"/>
      <c r="M117" s="44"/>
      <c r="N117" s="44"/>
      <c r="O117" s="44"/>
      <c r="P117" s="44"/>
      <c r="Q117" s="44"/>
      <c r="R117" s="44"/>
      <c r="S117" s="44"/>
      <c r="T117" s="44"/>
      <c r="U117" s="44"/>
      <c r="V117" s="44"/>
      <c r="W117" s="44"/>
      <c r="X117" s="44"/>
      <c r="Y117" s="44"/>
      <c r="Z117" s="44"/>
      <c r="AA117" s="45"/>
      <c r="AB117" s="45"/>
      <c r="AC117" s="45"/>
      <c r="AD117" s="45"/>
      <c r="AE117" s="45"/>
      <c r="AF117" s="45"/>
      <c r="AG117" s="45"/>
      <c r="AH117" s="45"/>
      <c r="AI117" s="45"/>
      <c r="AJ117" s="45"/>
      <c r="AK117" s="45"/>
      <c r="AL117" s="45"/>
      <c r="AM117" s="45"/>
      <c r="AN117" s="45"/>
      <c r="AO117" s="44"/>
      <c r="AP117" s="44"/>
      <c r="AQ117" s="44"/>
      <c r="AR117" s="44"/>
      <c r="AS117" s="44"/>
      <c r="AT117" s="44"/>
      <c r="AU117" s="44"/>
      <c r="AV117" s="44"/>
      <c r="AW117" s="44"/>
      <c r="AX117" s="44"/>
      <c r="AY117" s="44"/>
      <c r="AZ117" s="44"/>
    </row>
    <row r="118" spans="1:52" ht="210" x14ac:dyDescent="0.15">
      <c r="A118" s="73" t="s">
        <v>179</v>
      </c>
      <c r="B118" s="74">
        <v>3</v>
      </c>
      <c r="C118" s="54"/>
      <c r="D118" s="147"/>
      <c r="E118" s="131"/>
      <c r="F118" s="176"/>
      <c r="G118" s="155"/>
      <c r="H118" s="44"/>
      <c r="I118" s="44"/>
      <c r="J118" s="44"/>
      <c r="K118" s="44"/>
      <c r="L118" s="44"/>
      <c r="M118" s="44"/>
      <c r="N118" s="44"/>
      <c r="O118" s="44"/>
      <c r="P118" s="44"/>
      <c r="Q118" s="44"/>
      <c r="R118" s="44"/>
      <c r="S118" s="44"/>
      <c r="T118" s="44"/>
      <c r="U118" s="44"/>
      <c r="V118" s="44"/>
      <c r="W118" s="44"/>
      <c r="X118" s="44"/>
      <c r="Y118" s="44"/>
      <c r="Z118" s="44"/>
      <c r="AA118" s="45"/>
      <c r="AB118" s="45"/>
      <c r="AC118" s="45"/>
      <c r="AD118" s="45"/>
      <c r="AE118" s="45"/>
      <c r="AF118" s="45"/>
      <c r="AG118" s="45"/>
      <c r="AH118" s="45"/>
      <c r="AI118" s="45"/>
      <c r="AJ118" s="45"/>
      <c r="AK118" s="45"/>
      <c r="AL118" s="45"/>
      <c r="AM118" s="45"/>
      <c r="AN118" s="45"/>
      <c r="AO118" s="44"/>
      <c r="AP118" s="44"/>
      <c r="AQ118" s="44"/>
      <c r="AR118" s="44"/>
      <c r="AS118" s="44"/>
      <c r="AT118" s="44"/>
      <c r="AU118" s="44"/>
      <c r="AV118" s="44"/>
      <c r="AW118" s="44"/>
      <c r="AX118" s="44"/>
      <c r="AY118" s="44"/>
      <c r="AZ118" s="44"/>
    </row>
    <row r="119" spans="1:52" ht="84" x14ac:dyDescent="0.15">
      <c r="A119" s="73" t="s">
        <v>180</v>
      </c>
      <c r="B119" s="74">
        <v>3</v>
      </c>
      <c r="C119" s="54"/>
      <c r="D119" s="167"/>
      <c r="E119" s="181"/>
      <c r="F119" s="177"/>
      <c r="G119" s="159"/>
      <c r="H119" s="44"/>
      <c r="I119" s="44"/>
      <c r="J119" s="44"/>
      <c r="K119" s="44"/>
      <c r="L119" s="44"/>
      <c r="M119" s="44"/>
      <c r="N119" s="44"/>
      <c r="O119" s="44"/>
      <c r="P119" s="44"/>
      <c r="Q119" s="44"/>
      <c r="R119" s="44"/>
      <c r="S119" s="44"/>
      <c r="T119" s="44"/>
      <c r="U119" s="44"/>
      <c r="V119" s="44"/>
      <c r="W119" s="44"/>
      <c r="X119" s="44"/>
      <c r="Y119" s="44"/>
      <c r="Z119" s="44"/>
      <c r="AA119" s="45"/>
      <c r="AB119" s="45"/>
      <c r="AC119" s="45"/>
      <c r="AD119" s="45"/>
      <c r="AE119" s="45"/>
      <c r="AF119" s="45"/>
      <c r="AG119" s="45"/>
      <c r="AH119" s="45"/>
      <c r="AI119" s="45"/>
      <c r="AJ119" s="45"/>
      <c r="AK119" s="45"/>
      <c r="AL119" s="45"/>
      <c r="AM119" s="45"/>
      <c r="AN119" s="45"/>
      <c r="AO119" s="44"/>
      <c r="AP119" s="44"/>
      <c r="AQ119" s="44"/>
      <c r="AR119" s="44"/>
      <c r="AS119" s="44"/>
      <c r="AT119" s="44"/>
      <c r="AU119" s="44"/>
      <c r="AV119" s="44"/>
      <c r="AW119" s="44"/>
      <c r="AX119" s="44"/>
      <c r="AY119" s="44"/>
      <c r="AZ119" s="44"/>
    </row>
    <row r="120" spans="1:52" ht="78.75" customHeight="1" x14ac:dyDescent="0.15">
      <c r="A120" s="73" t="s">
        <v>181</v>
      </c>
      <c r="B120" s="74">
        <v>3</v>
      </c>
      <c r="C120" s="54"/>
      <c r="D120" s="147"/>
      <c r="E120" s="131"/>
      <c r="F120" s="176"/>
      <c r="G120" s="155"/>
      <c r="H120" s="44"/>
      <c r="I120" s="44"/>
      <c r="J120" s="44"/>
      <c r="K120" s="44"/>
      <c r="L120" s="44"/>
      <c r="M120" s="44"/>
      <c r="N120" s="44"/>
      <c r="O120" s="44"/>
      <c r="P120" s="44"/>
      <c r="Q120" s="44"/>
      <c r="R120" s="44"/>
      <c r="S120" s="44"/>
      <c r="T120" s="44"/>
      <c r="U120" s="44"/>
      <c r="V120" s="44"/>
      <c r="W120" s="44"/>
      <c r="X120" s="44"/>
      <c r="Y120" s="44"/>
      <c r="Z120" s="44"/>
      <c r="AA120" s="45"/>
      <c r="AB120" s="45"/>
      <c r="AC120" s="45"/>
      <c r="AD120" s="45"/>
      <c r="AE120" s="45"/>
      <c r="AF120" s="45"/>
      <c r="AG120" s="45"/>
      <c r="AH120" s="45"/>
      <c r="AI120" s="45"/>
      <c r="AJ120" s="45"/>
      <c r="AK120" s="45"/>
      <c r="AL120" s="45"/>
      <c r="AM120" s="45"/>
      <c r="AN120" s="45"/>
      <c r="AO120" s="46"/>
      <c r="AP120" s="46"/>
      <c r="AQ120" s="44"/>
      <c r="AR120" s="44"/>
      <c r="AS120" s="44"/>
      <c r="AT120" s="44"/>
      <c r="AU120" s="44"/>
      <c r="AV120" s="44"/>
      <c r="AW120" s="44"/>
      <c r="AX120" s="44"/>
      <c r="AY120" s="44"/>
      <c r="AZ120" s="44"/>
    </row>
    <row r="121" spans="1:52" ht="39" customHeight="1" x14ac:dyDescent="0.15">
      <c r="A121" s="72" t="s">
        <v>182</v>
      </c>
      <c r="B121" s="83"/>
      <c r="C121" s="130"/>
      <c r="D121" s="146"/>
      <c r="E121" s="130"/>
      <c r="F121" s="130"/>
      <c r="G121" s="130"/>
      <c r="H121" s="44"/>
      <c r="I121" s="44"/>
      <c r="J121" s="44"/>
      <c r="K121" s="44"/>
      <c r="L121" s="44"/>
      <c r="M121" s="44"/>
      <c r="N121" s="44"/>
      <c r="O121" s="44"/>
      <c r="P121" s="44"/>
      <c r="Q121" s="44"/>
      <c r="R121" s="44"/>
      <c r="S121" s="44"/>
      <c r="T121" s="44"/>
      <c r="U121" s="44"/>
      <c r="V121" s="44"/>
      <c r="W121" s="44"/>
      <c r="X121" s="44"/>
      <c r="Y121" s="44"/>
      <c r="Z121" s="44"/>
      <c r="AA121" s="45"/>
      <c r="AB121" s="45"/>
      <c r="AC121" s="45"/>
      <c r="AD121" s="45"/>
      <c r="AE121" s="45"/>
      <c r="AF121" s="45"/>
      <c r="AG121" s="45"/>
      <c r="AH121" s="45"/>
      <c r="AI121" s="45"/>
      <c r="AJ121" s="45"/>
      <c r="AK121" s="45"/>
      <c r="AL121" s="45"/>
      <c r="AM121" s="45"/>
      <c r="AN121" s="45"/>
      <c r="AO121" s="44"/>
      <c r="AP121" s="44"/>
      <c r="AQ121" s="44"/>
      <c r="AR121" s="44"/>
      <c r="AS121" s="44"/>
      <c r="AT121" s="44"/>
      <c r="AU121" s="44"/>
      <c r="AV121" s="44"/>
      <c r="AW121" s="44"/>
      <c r="AX121" s="44"/>
      <c r="AY121" s="44"/>
      <c r="AZ121" s="44"/>
    </row>
    <row r="122" spans="1:52" ht="345" x14ac:dyDescent="0.15">
      <c r="A122" s="76" t="s">
        <v>183</v>
      </c>
      <c r="B122" s="74">
        <v>3</v>
      </c>
      <c r="C122" s="54"/>
      <c r="D122" s="169"/>
      <c r="E122" s="131"/>
      <c r="F122" s="176"/>
      <c r="G122" s="155"/>
      <c r="H122" s="44"/>
      <c r="I122" s="44"/>
      <c r="J122" s="44"/>
      <c r="K122" s="44"/>
      <c r="L122" s="44"/>
      <c r="M122" s="44"/>
      <c r="N122" s="44"/>
      <c r="O122" s="44"/>
      <c r="P122" s="44"/>
      <c r="Q122" s="44"/>
      <c r="R122" s="44"/>
      <c r="S122" s="44"/>
      <c r="T122" s="44"/>
      <c r="U122" s="44"/>
      <c r="V122" s="44"/>
      <c r="W122" s="44"/>
      <c r="X122" s="44"/>
      <c r="Y122" s="44"/>
      <c r="Z122" s="44"/>
      <c r="AA122" s="45"/>
      <c r="AB122" s="45"/>
      <c r="AC122" s="45"/>
      <c r="AD122" s="45"/>
      <c r="AE122" s="45"/>
      <c r="AF122" s="45"/>
      <c r="AG122" s="45"/>
      <c r="AH122" s="45"/>
      <c r="AI122" s="45"/>
      <c r="AJ122" s="45"/>
      <c r="AK122" s="45"/>
      <c r="AL122" s="45"/>
      <c r="AM122" s="45"/>
      <c r="AN122" s="45"/>
      <c r="AO122" s="279"/>
      <c r="AP122" s="44"/>
      <c r="AQ122" s="44"/>
      <c r="AR122" s="44"/>
      <c r="AS122" s="44"/>
      <c r="AT122" s="44"/>
      <c r="AU122" s="44"/>
      <c r="AV122" s="44"/>
      <c r="AW122" s="44"/>
      <c r="AX122" s="44"/>
      <c r="AY122" s="44"/>
      <c r="AZ122" s="44"/>
    </row>
    <row r="123" spans="1:52" ht="196" x14ac:dyDescent="0.15">
      <c r="A123" s="73" t="s">
        <v>184</v>
      </c>
      <c r="B123" s="74">
        <v>3</v>
      </c>
      <c r="C123" s="54"/>
      <c r="D123" s="147"/>
      <c r="E123" s="131"/>
      <c r="F123" s="176"/>
      <c r="G123" s="155"/>
      <c r="H123" s="44"/>
      <c r="I123" s="44"/>
      <c r="J123" s="44"/>
      <c r="K123" s="44"/>
      <c r="L123" s="44"/>
      <c r="M123" s="44"/>
      <c r="N123" s="44"/>
      <c r="O123" s="44"/>
      <c r="P123" s="44"/>
      <c r="Q123" s="44"/>
      <c r="R123" s="44"/>
      <c r="S123" s="44"/>
      <c r="T123" s="44"/>
      <c r="U123" s="44"/>
      <c r="V123" s="44"/>
      <c r="W123" s="44"/>
      <c r="X123" s="44"/>
      <c r="Y123" s="44"/>
      <c r="Z123" s="44"/>
      <c r="AA123" s="45"/>
      <c r="AB123" s="45"/>
      <c r="AC123" s="45"/>
      <c r="AD123" s="45"/>
      <c r="AE123" s="45"/>
      <c r="AF123" s="45"/>
      <c r="AG123" s="45"/>
      <c r="AH123" s="45"/>
      <c r="AI123" s="45"/>
      <c r="AJ123" s="45"/>
      <c r="AK123" s="45"/>
      <c r="AL123" s="45"/>
      <c r="AM123" s="45"/>
      <c r="AN123" s="45"/>
      <c r="AO123" s="279"/>
      <c r="AP123" s="44"/>
      <c r="AQ123" s="44"/>
      <c r="AR123" s="44"/>
      <c r="AS123" s="44"/>
      <c r="AT123" s="44"/>
      <c r="AU123" s="44"/>
      <c r="AV123" s="44"/>
      <c r="AW123" s="44"/>
      <c r="AX123" s="44"/>
      <c r="AY123" s="44"/>
      <c r="AZ123" s="44"/>
    </row>
    <row r="124" spans="1:52" ht="154" x14ac:dyDescent="0.15">
      <c r="A124" s="73" t="s">
        <v>185</v>
      </c>
      <c r="B124" s="74">
        <v>2</v>
      </c>
      <c r="C124" s="54"/>
      <c r="D124" s="147"/>
      <c r="E124" s="131"/>
      <c r="F124" s="176"/>
      <c r="G124" s="155"/>
      <c r="H124" s="44"/>
      <c r="I124" s="44"/>
      <c r="J124" s="44"/>
      <c r="K124" s="44"/>
      <c r="L124" s="44"/>
      <c r="M124" s="44"/>
      <c r="N124" s="44"/>
      <c r="O124" s="44"/>
      <c r="P124" s="44"/>
      <c r="Q124" s="44"/>
      <c r="R124" s="44"/>
      <c r="S124" s="44"/>
      <c r="T124" s="44"/>
      <c r="U124" s="44"/>
      <c r="V124" s="44"/>
      <c r="W124" s="44"/>
      <c r="X124" s="44"/>
      <c r="Y124" s="44"/>
      <c r="Z124" s="44"/>
      <c r="AA124" s="45"/>
      <c r="AB124" s="45"/>
      <c r="AC124" s="45"/>
      <c r="AD124" s="45"/>
      <c r="AE124" s="45"/>
      <c r="AF124" s="45"/>
      <c r="AG124" s="45"/>
      <c r="AH124" s="45"/>
      <c r="AI124" s="45"/>
      <c r="AJ124" s="45"/>
      <c r="AK124" s="45"/>
      <c r="AL124" s="45"/>
      <c r="AM124" s="45"/>
      <c r="AN124" s="45"/>
      <c r="AO124" s="44"/>
      <c r="AP124" s="44"/>
      <c r="AQ124" s="44"/>
      <c r="AR124" s="44"/>
      <c r="AS124" s="44"/>
      <c r="AT124" s="44"/>
      <c r="AU124" s="44"/>
      <c r="AV124" s="44"/>
      <c r="AW124" s="44"/>
      <c r="AX124" s="44"/>
      <c r="AY124" s="44"/>
      <c r="AZ124" s="44"/>
    </row>
    <row r="125" spans="1:52" ht="39" customHeight="1" x14ac:dyDescent="0.15">
      <c r="A125" s="72" t="s">
        <v>186</v>
      </c>
      <c r="B125" s="83"/>
      <c r="C125" s="130"/>
      <c r="D125" s="146"/>
      <c r="E125" s="130"/>
      <c r="F125" s="130"/>
      <c r="G125" s="130"/>
      <c r="H125" s="44"/>
      <c r="I125" s="44"/>
      <c r="J125" s="44"/>
      <c r="K125" s="44"/>
      <c r="L125" s="44"/>
      <c r="M125" s="44"/>
      <c r="N125" s="44"/>
      <c r="O125" s="44"/>
      <c r="P125" s="44"/>
      <c r="Q125" s="44"/>
      <c r="R125" s="44"/>
      <c r="S125" s="44"/>
      <c r="T125" s="44"/>
      <c r="U125" s="44"/>
      <c r="V125" s="44"/>
      <c r="W125" s="44"/>
      <c r="X125" s="44"/>
      <c r="Y125" s="44"/>
      <c r="Z125" s="44"/>
      <c r="AA125" s="45"/>
      <c r="AB125" s="45"/>
      <c r="AC125" s="45"/>
      <c r="AD125" s="45"/>
      <c r="AE125" s="45"/>
      <c r="AF125" s="45"/>
      <c r="AG125" s="45"/>
      <c r="AH125" s="45"/>
      <c r="AI125" s="45"/>
      <c r="AJ125" s="45"/>
      <c r="AK125" s="45"/>
      <c r="AL125" s="45"/>
      <c r="AM125" s="45"/>
      <c r="AN125" s="45"/>
      <c r="AO125" s="44"/>
      <c r="AP125" s="44"/>
      <c r="AQ125" s="44"/>
      <c r="AR125" s="44"/>
      <c r="AS125" s="44"/>
      <c r="AT125" s="44"/>
      <c r="AU125" s="44"/>
      <c r="AV125" s="44"/>
      <c r="AW125" s="44"/>
      <c r="AX125" s="44"/>
      <c r="AY125" s="44"/>
      <c r="AZ125" s="44"/>
    </row>
    <row r="126" spans="1:52" ht="126" x14ac:dyDescent="0.15">
      <c r="A126" s="73" t="s">
        <v>187</v>
      </c>
      <c r="B126" s="74">
        <v>6</v>
      </c>
      <c r="C126" s="54"/>
      <c r="D126" s="147"/>
      <c r="E126" s="131"/>
      <c r="F126" s="176"/>
      <c r="G126" s="155"/>
      <c r="H126" s="44"/>
      <c r="I126" s="44"/>
      <c r="J126" s="44"/>
      <c r="K126" s="44"/>
      <c r="L126" s="44"/>
      <c r="M126" s="44"/>
      <c r="N126" s="44"/>
      <c r="O126" s="44"/>
      <c r="P126" s="44"/>
      <c r="Q126" s="44"/>
      <c r="R126" s="44"/>
      <c r="S126" s="44"/>
      <c r="T126" s="44"/>
      <c r="U126" s="44"/>
      <c r="V126" s="44"/>
      <c r="W126" s="44"/>
      <c r="X126" s="44"/>
      <c r="Y126" s="44"/>
      <c r="Z126" s="44"/>
      <c r="AA126" s="45"/>
      <c r="AB126" s="45"/>
      <c r="AC126" s="45"/>
      <c r="AD126" s="45"/>
      <c r="AE126" s="45"/>
      <c r="AF126" s="45"/>
      <c r="AG126" s="45"/>
      <c r="AH126" s="45"/>
      <c r="AI126" s="45"/>
      <c r="AJ126" s="45"/>
      <c r="AK126" s="45"/>
      <c r="AL126" s="45"/>
      <c r="AM126" s="45"/>
      <c r="AN126" s="45"/>
      <c r="AO126" s="44"/>
      <c r="AP126" s="44"/>
      <c r="AQ126" s="44"/>
      <c r="AR126" s="44"/>
      <c r="AS126" s="44"/>
      <c r="AT126" s="44"/>
      <c r="AU126" s="44"/>
      <c r="AV126" s="44"/>
      <c r="AW126" s="44"/>
      <c r="AX126" s="44"/>
      <c r="AY126" s="44"/>
      <c r="AZ126" s="44"/>
    </row>
    <row r="127" spans="1:52" ht="84" x14ac:dyDescent="0.15">
      <c r="A127" s="73" t="s">
        <v>188</v>
      </c>
      <c r="B127" s="74">
        <v>6</v>
      </c>
      <c r="C127" s="54"/>
      <c r="D127" s="147"/>
      <c r="E127" s="131"/>
      <c r="F127" s="176"/>
      <c r="G127" s="155"/>
      <c r="H127" s="44"/>
      <c r="I127" s="44"/>
      <c r="J127" s="44"/>
      <c r="K127" s="44"/>
      <c r="L127" s="44"/>
      <c r="M127" s="44"/>
      <c r="N127" s="44"/>
      <c r="O127" s="44"/>
      <c r="P127" s="44"/>
      <c r="Q127" s="44"/>
      <c r="R127" s="44"/>
      <c r="S127" s="44"/>
      <c r="T127" s="44"/>
      <c r="U127" s="44"/>
      <c r="V127" s="44"/>
      <c r="W127" s="44"/>
      <c r="X127" s="44"/>
      <c r="Y127" s="44"/>
      <c r="Z127" s="44"/>
      <c r="AA127" s="45"/>
      <c r="AB127" s="45"/>
      <c r="AC127" s="45"/>
      <c r="AD127" s="45"/>
      <c r="AE127" s="45"/>
      <c r="AF127" s="45"/>
      <c r="AG127" s="45"/>
      <c r="AH127" s="45"/>
      <c r="AI127" s="45"/>
      <c r="AJ127" s="45"/>
      <c r="AK127" s="45"/>
      <c r="AL127" s="45"/>
      <c r="AM127" s="45"/>
      <c r="AN127" s="45"/>
      <c r="AO127" s="44"/>
      <c r="AP127" s="44"/>
      <c r="AQ127" s="44"/>
      <c r="AR127" s="44"/>
      <c r="AS127" s="44"/>
      <c r="AT127" s="44"/>
      <c r="AU127" s="44"/>
      <c r="AV127" s="44"/>
      <c r="AW127" s="44"/>
      <c r="AX127" s="44"/>
      <c r="AY127" s="44"/>
      <c r="AZ127" s="44"/>
    </row>
    <row r="128" spans="1:52" ht="28" x14ac:dyDescent="0.15">
      <c r="A128" s="73" t="s">
        <v>189</v>
      </c>
      <c r="B128" s="74">
        <v>3</v>
      </c>
      <c r="C128" s="54"/>
      <c r="D128" s="168"/>
      <c r="E128" s="131"/>
      <c r="F128" s="176"/>
      <c r="G128" s="155"/>
      <c r="H128" s="44"/>
      <c r="I128" s="44"/>
      <c r="J128" s="44"/>
      <c r="K128" s="44"/>
      <c r="L128" s="44"/>
      <c r="M128" s="44"/>
      <c r="N128" s="44"/>
      <c r="O128" s="44"/>
      <c r="P128" s="44"/>
      <c r="Q128" s="44"/>
      <c r="R128" s="44"/>
      <c r="S128" s="44"/>
      <c r="T128" s="44"/>
      <c r="U128" s="44"/>
      <c r="V128" s="44"/>
      <c r="W128" s="44"/>
      <c r="X128" s="44"/>
      <c r="Y128" s="44"/>
      <c r="Z128" s="44"/>
      <c r="AA128" s="45"/>
      <c r="AB128" s="45"/>
      <c r="AC128" s="45"/>
      <c r="AD128" s="45"/>
      <c r="AE128" s="45"/>
      <c r="AF128" s="45"/>
      <c r="AG128" s="45"/>
      <c r="AH128" s="45"/>
      <c r="AI128" s="45"/>
      <c r="AJ128" s="45"/>
      <c r="AK128" s="45"/>
      <c r="AL128" s="45"/>
      <c r="AM128" s="45"/>
      <c r="AN128" s="45"/>
      <c r="AO128" s="44"/>
      <c r="AP128" s="44"/>
      <c r="AQ128" s="44"/>
      <c r="AR128" s="44"/>
      <c r="AS128" s="44"/>
      <c r="AT128" s="44"/>
      <c r="AU128" s="44"/>
      <c r="AV128" s="44"/>
      <c r="AW128" s="44"/>
      <c r="AX128" s="44"/>
      <c r="AY128" s="44"/>
      <c r="AZ128" s="44"/>
    </row>
    <row r="129" spans="1:52" ht="140" x14ac:dyDescent="0.15">
      <c r="A129" s="73" t="s">
        <v>190</v>
      </c>
      <c r="B129" s="74">
        <v>3</v>
      </c>
      <c r="C129" s="54"/>
      <c r="D129" s="147"/>
      <c r="E129" s="131"/>
      <c r="F129" s="176"/>
      <c r="G129" s="155"/>
      <c r="H129" s="44"/>
      <c r="I129" s="44"/>
      <c r="J129" s="44"/>
      <c r="K129" s="44"/>
      <c r="L129" s="44"/>
      <c r="M129" s="44"/>
      <c r="N129" s="44"/>
      <c r="O129" s="44"/>
      <c r="P129" s="44"/>
      <c r="Q129" s="44"/>
      <c r="R129" s="44"/>
      <c r="S129" s="44"/>
      <c r="T129" s="44"/>
      <c r="U129" s="44"/>
      <c r="V129" s="44"/>
      <c r="W129" s="44"/>
      <c r="X129" s="44"/>
      <c r="Y129" s="44"/>
      <c r="Z129" s="44"/>
      <c r="AA129" s="45"/>
      <c r="AB129" s="45"/>
      <c r="AC129" s="45"/>
      <c r="AD129" s="45"/>
      <c r="AE129" s="45"/>
      <c r="AF129" s="45"/>
      <c r="AG129" s="45"/>
      <c r="AH129" s="45"/>
      <c r="AI129" s="45"/>
      <c r="AJ129" s="45"/>
      <c r="AK129" s="45"/>
      <c r="AL129" s="45"/>
      <c r="AM129" s="45"/>
      <c r="AN129" s="45"/>
      <c r="AO129" s="44"/>
      <c r="AP129" s="44"/>
      <c r="AQ129" s="44"/>
      <c r="AR129" s="44"/>
      <c r="AS129" s="44"/>
      <c r="AT129" s="44"/>
      <c r="AU129" s="44"/>
      <c r="AV129" s="44"/>
      <c r="AW129" s="44"/>
      <c r="AX129" s="44"/>
      <c r="AY129" s="44"/>
      <c r="AZ129" s="44"/>
    </row>
    <row r="130" spans="1:52" ht="42" x14ac:dyDescent="0.15">
      <c r="A130" s="73" t="s">
        <v>191</v>
      </c>
      <c r="B130" s="74">
        <v>3</v>
      </c>
      <c r="C130" s="54"/>
      <c r="D130" s="169"/>
      <c r="E130" s="131"/>
      <c r="F130" s="176"/>
      <c r="G130" s="155"/>
      <c r="H130" s="44"/>
      <c r="I130" s="44"/>
      <c r="J130" s="44"/>
      <c r="K130" s="44"/>
      <c r="L130" s="44"/>
      <c r="M130" s="44"/>
      <c r="N130" s="44"/>
      <c r="O130" s="44"/>
      <c r="P130" s="44"/>
      <c r="Q130" s="44"/>
      <c r="R130" s="44"/>
      <c r="S130" s="44"/>
      <c r="T130" s="44"/>
      <c r="U130" s="44"/>
      <c r="V130" s="44"/>
      <c r="W130" s="44"/>
      <c r="X130" s="44"/>
      <c r="Y130" s="44"/>
      <c r="Z130" s="44"/>
      <c r="AA130" s="45"/>
      <c r="AB130" s="45"/>
      <c r="AC130" s="45"/>
      <c r="AD130" s="45"/>
      <c r="AE130" s="45"/>
      <c r="AF130" s="45"/>
      <c r="AG130" s="45"/>
      <c r="AH130" s="45"/>
      <c r="AI130" s="45"/>
      <c r="AJ130" s="45"/>
      <c r="AK130" s="45"/>
      <c r="AL130" s="45"/>
      <c r="AM130" s="45"/>
      <c r="AN130" s="45"/>
      <c r="AO130" s="44"/>
      <c r="AP130" s="44"/>
      <c r="AQ130" s="44"/>
      <c r="AR130" s="44"/>
      <c r="AS130" s="44"/>
      <c r="AT130" s="44"/>
      <c r="AU130" s="44"/>
      <c r="AV130" s="44"/>
      <c r="AW130" s="44"/>
      <c r="AX130" s="44"/>
      <c r="AY130" s="44"/>
      <c r="AZ130" s="44"/>
    </row>
    <row r="131" spans="1:52" ht="28" x14ac:dyDescent="0.15">
      <c r="A131" s="73" t="s">
        <v>192</v>
      </c>
      <c r="B131" s="74">
        <v>3</v>
      </c>
      <c r="C131" s="54"/>
      <c r="D131" s="147"/>
      <c r="E131" s="131"/>
      <c r="F131" s="176"/>
      <c r="G131" s="155"/>
      <c r="H131" s="44"/>
      <c r="I131" s="44"/>
      <c r="J131" s="44"/>
      <c r="K131" s="44"/>
      <c r="L131" s="44"/>
      <c r="M131" s="44"/>
      <c r="N131" s="44"/>
      <c r="O131" s="44"/>
      <c r="P131" s="44"/>
      <c r="Q131" s="44"/>
      <c r="R131" s="44"/>
      <c r="S131" s="44"/>
      <c r="T131" s="44"/>
      <c r="U131" s="44"/>
      <c r="V131" s="44"/>
      <c r="W131" s="44"/>
      <c r="X131" s="44"/>
      <c r="Y131" s="44"/>
      <c r="Z131" s="44"/>
      <c r="AA131" s="45"/>
      <c r="AB131" s="45"/>
      <c r="AC131" s="45"/>
      <c r="AD131" s="45"/>
      <c r="AE131" s="45"/>
      <c r="AF131" s="45"/>
      <c r="AG131" s="45"/>
      <c r="AH131" s="45"/>
      <c r="AI131" s="45"/>
      <c r="AJ131" s="45"/>
      <c r="AK131" s="45"/>
      <c r="AL131" s="45"/>
      <c r="AM131" s="45"/>
      <c r="AN131" s="45"/>
      <c r="AO131" s="44"/>
      <c r="AP131" s="44"/>
      <c r="AQ131" s="44"/>
      <c r="AR131" s="44"/>
      <c r="AS131" s="44"/>
      <c r="AT131" s="44"/>
      <c r="AU131" s="44"/>
      <c r="AV131" s="44"/>
      <c r="AW131" s="44"/>
      <c r="AX131" s="44"/>
      <c r="AY131" s="44"/>
      <c r="AZ131" s="44"/>
    </row>
    <row r="132" spans="1:52" ht="34" customHeight="1" x14ac:dyDescent="0.15">
      <c r="A132" s="75" t="s">
        <v>193</v>
      </c>
      <c r="B132" s="84"/>
      <c r="C132" s="135"/>
      <c r="D132" s="143"/>
      <c r="E132" s="151"/>
      <c r="F132" s="151"/>
      <c r="G132" s="151"/>
      <c r="H132" s="44"/>
      <c r="I132" s="44"/>
      <c r="J132" s="44"/>
      <c r="K132" s="44"/>
      <c r="L132" s="44"/>
      <c r="M132" s="44"/>
      <c r="N132" s="44"/>
      <c r="O132" s="44"/>
      <c r="P132" s="44"/>
      <c r="Q132" s="44"/>
      <c r="R132" s="44"/>
      <c r="S132" s="44"/>
      <c r="T132" s="44"/>
      <c r="U132" s="44"/>
      <c r="V132" s="44"/>
      <c r="W132" s="44"/>
      <c r="X132" s="44"/>
      <c r="Y132" s="44"/>
      <c r="Z132" s="44"/>
      <c r="AA132" s="45"/>
      <c r="AB132" s="45"/>
      <c r="AC132" s="45"/>
      <c r="AD132" s="45"/>
      <c r="AE132" s="45"/>
      <c r="AF132" s="45"/>
      <c r="AG132" s="45"/>
      <c r="AH132" s="45"/>
      <c r="AI132" s="45"/>
      <c r="AJ132" s="45"/>
      <c r="AK132" s="45"/>
      <c r="AL132" s="45"/>
      <c r="AM132" s="45"/>
      <c r="AN132" s="45"/>
      <c r="AO132" s="44"/>
      <c r="AP132" s="44"/>
      <c r="AQ132" s="44"/>
      <c r="AR132" s="44"/>
      <c r="AS132" s="44"/>
      <c r="AT132" s="44"/>
      <c r="AU132" s="44"/>
      <c r="AV132" s="44"/>
      <c r="AW132" s="44"/>
      <c r="AX132" s="44"/>
      <c r="AY132" s="44"/>
      <c r="AZ132" s="44"/>
    </row>
    <row r="133" spans="1:52" ht="40" customHeight="1" x14ac:dyDescent="0.15">
      <c r="A133" s="72" t="s">
        <v>194</v>
      </c>
      <c r="B133" s="83"/>
      <c r="C133" s="130"/>
      <c r="D133" s="146"/>
      <c r="E133" s="130"/>
      <c r="F133" s="130"/>
      <c r="G133" s="130"/>
      <c r="H133" s="44"/>
      <c r="I133" s="44"/>
      <c r="J133" s="44"/>
      <c r="K133" s="44"/>
      <c r="L133" s="44"/>
      <c r="M133" s="44"/>
      <c r="N133" s="44"/>
      <c r="O133" s="44"/>
      <c r="P133" s="44"/>
      <c r="Q133" s="44"/>
      <c r="R133" s="44"/>
      <c r="S133" s="44"/>
      <c r="T133" s="44"/>
      <c r="U133" s="44"/>
      <c r="V133" s="44"/>
      <c r="W133" s="44"/>
      <c r="X133" s="44"/>
      <c r="Y133" s="44"/>
      <c r="Z133" s="44"/>
      <c r="AA133" s="45"/>
      <c r="AB133" s="45"/>
      <c r="AC133" s="45"/>
      <c r="AD133" s="45"/>
      <c r="AE133" s="45"/>
      <c r="AF133" s="45"/>
      <c r="AG133" s="45"/>
      <c r="AH133" s="45"/>
      <c r="AI133" s="45"/>
      <c r="AJ133" s="45"/>
      <c r="AK133" s="45"/>
      <c r="AL133" s="45"/>
      <c r="AM133" s="45"/>
      <c r="AN133" s="45"/>
      <c r="AO133" s="44"/>
      <c r="AP133" s="44"/>
      <c r="AQ133" s="44"/>
      <c r="AR133" s="44"/>
      <c r="AS133" s="44"/>
      <c r="AT133" s="44"/>
      <c r="AU133" s="44"/>
      <c r="AV133" s="44"/>
      <c r="AW133" s="44"/>
      <c r="AX133" s="44"/>
      <c r="AY133" s="44"/>
      <c r="AZ133" s="44"/>
    </row>
    <row r="134" spans="1:52" ht="80.25" customHeight="1" x14ac:dyDescent="0.15">
      <c r="A134" s="73" t="s">
        <v>195</v>
      </c>
      <c r="B134" s="74">
        <v>6</v>
      </c>
      <c r="C134" s="54"/>
      <c r="D134" s="169"/>
      <c r="E134" s="131"/>
      <c r="F134" s="176"/>
      <c r="G134" s="155"/>
      <c r="H134" s="44"/>
      <c r="I134" s="44"/>
      <c r="J134" s="44"/>
      <c r="K134" s="44"/>
      <c r="L134" s="44"/>
      <c r="M134" s="44"/>
      <c r="N134" s="44"/>
      <c r="O134" s="44"/>
      <c r="P134" s="44"/>
      <c r="Q134" s="44"/>
      <c r="R134" s="44"/>
      <c r="S134" s="44"/>
      <c r="T134" s="44"/>
      <c r="U134" s="44"/>
      <c r="V134" s="44"/>
      <c r="W134" s="44"/>
      <c r="X134" s="44"/>
      <c r="Y134" s="44"/>
      <c r="Z134" s="44"/>
      <c r="AA134" s="45"/>
      <c r="AB134" s="45"/>
      <c r="AC134" s="45"/>
      <c r="AD134" s="45"/>
      <c r="AE134" s="45"/>
      <c r="AF134" s="45"/>
      <c r="AG134" s="45"/>
      <c r="AH134" s="45"/>
      <c r="AI134" s="45"/>
      <c r="AJ134" s="45"/>
      <c r="AK134" s="45"/>
      <c r="AL134" s="45"/>
      <c r="AM134" s="45"/>
      <c r="AN134" s="45"/>
      <c r="AO134" s="44"/>
      <c r="AP134" s="44"/>
      <c r="AQ134" s="44"/>
      <c r="AR134" s="44"/>
      <c r="AS134" s="44"/>
      <c r="AT134" s="44"/>
      <c r="AU134" s="44"/>
      <c r="AV134" s="44"/>
      <c r="AW134" s="44"/>
      <c r="AX134" s="44"/>
      <c r="AY134" s="44"/>
      <c r="AZ134" s="44"/>
    </row>
    <row r="135" spans="1:52" ht="52" customHeight="1" x14ac:dyDescent="0.15">
      <c r="A135" s="73" t="s">
        <v>196</v>
      </c>
      <c r="B135" s="74">
        <v>6</v>
      </c>
      <c r="C135" s="54"/>
      <c r="D135" s="147"/>
      <c r="E135" s="131"/>
      <c r="F135" s="142"/>
      <c r="G135" s="142"/>
      <c r="H135" s="44"/>
      <c r="I135" s="44"/>
      <c r="J135" s="44"/>
      <c r="K135" s="44"/>
      <c r="L135" s="44"/>
      <c r="M135" s="44"/>
      <c r="N135" s="44"/>
      <c r="O135" s="44"/>
      <c r="P135" s="44"/>
      <c r="Q135" s="44"/>
      <c r="R135" s="44"/>
      <c r="S135" s="44"/>
      <c r="T135" s="44"/>
      <c r="U135" s="44"/>
      <c r="V135" s="44"/>
      <c r="W135" s="44"/>
      <c r="X135" s="44"/>
      <c r="Y135" s="44"/>
      <c r="Z135" s="44"/>
      <c r="AA135" s="45"/>
      <c r="AB135" s="45"/>
      <c r="AC135" s="45"/>
      <c r="AD135" s="45"/>
      <c r="AE135" s="45"/>
      <c r="AF135" s="45"/>
      <c r="AG135" s="45"/>
      <c r="AH135" s="45"/>
      <c r="AI135" s="45"/>
      <c r="AJ135" s="45"/>
      <c r="AK135" s="45"/>
      <c r="AL135" s="45"/>
      <c r="AM135" s="45"/>
      <c r="AN135" s="45"/>
      <c r="AO135" s="44"/>
      <c r="AP135" s="44"/>
      <c r="AQ135" s="44"/>
      <c r="AR135" s="44"/>
      <c r="AS135" s="44"/>
      <c r="AT135" s="44"/>
      <c r="AU135" s="44"/>
      <c r="AV135" s="44"/>
      <c r="AW135" s="44"/>
      <c r="AX135" s="44"/>
      <c r="AY135" s="44"/>
      <c r="AZ135" s="44"/>
    </row>
    <row r="136" spans="1:52" ht="40" customHeight="1" x14ac:dyDescent="0.15">
      <c r="A136" s="72" t="s">
        <v>197</v>
      </c>
      <c r="B136" s="83"/>
      <c r="C136" s="130"/>
      <c r="D136" s="146"/>
      <c r="E136" s="130"/>
      <c r="F136" s="130"/>
      <c r="G136" s="130"/>
      <c r="H136" s="44"/>
      <c r="I136" s="44"/>
      <c r="J136" s="44"/>
      <c r="K136" s="44"/>
      <c r="L136" s="44"/>
      <c r="M136" s="44"/>
      <c r="N136" s="44"/>
      <c r="O136" s="44"/>
      <c r="P136" s="44"/>
      <c r="Q136" s="44"/>
      <c r="R136" s="44"/>
      <c r="S136" s="44"/>
      <c r="T136" s="44"/>
      <c r="U136" s="44"/>
      <c r="V136" s="44"/>
      <c r="W136" s="44"/>
      <c r="X136" s="44"/>
      <c r="Y136" s="44"/>
      <c r="Z136" s="44"/>
      <c r="AA136" s="45"/>
      <c r="AB136" s="45"/>
      <c r="AC136" s="45"/>
      <c r="AD136" s="45"/>
      <c r="AE136" s="45"/>
      <c r="AF136" s="45"/>
      <c r="AG136" s="45"/>
      <c r="AH136" s="45"/>
      <c r="AI136" s="45"/>
      <c r="AJ136" s="45"/>
      <c r="AK136" s="45"/>
      <c r="AL136" s="45"/>
      <c r="AM136" s="45"/>
      <c r="AN136" s="45"/>
      <c r="AO136" s="44"/>
      <c r="AP136" s="44"/>
      <c r="AQ136" s="44"/>
      <c r="AR136" s="44"/>
      <c r="AS136" s="44"/>
      <c r="AT136" s="44"/>
      <c r="AU136" s="44"/>
      <c r="AV136" s="44"/>
      <c r="AW136" s="44"/>
      <c r="AX136" s="44"/>
      <c r="AY136" s="44"/>
      <c r="AZ136" s="44"/>
    </row>
    <row r="137" spans="1:52" ht="66" customHeight="1" x14ac:dyDescent="0.15">
      <c r="A137" s="73" t="s">
        <v>198</v>
      </c>
      <c r="B137" s="74">
        <v>4</v>
      </c>
      <c r="C137" s="54"/>
      <c r="D137" s="147"/>
      <c r="E137" s="131"/>
      <c r="F137" s="176"/>
      <c r="G137" s="155"/>
      <c r="H137" s="44"/>
      <c r="I137" s="44"/>
      <c r="J137" s="44"/>
      <c r="K137" s="44"/>
      <c r="L137" s="44"/>
      <c r="M137" s="44"/>
      <c r="N137" s="44"/>
      <c r="O137" s="44"/>
      <c r="P137" s="44"/>
      <c r="Q137" s="44"/>
      <c r="R137" s="44"/>
      <c r="S137" s="44"/>
      <c r="T137" s="44"/>
      <c r="U137" s="44"/>
      <c r="V137" s="44"/>
      <c r="W137" s="44"/>
      <c r="X137" s="44"/>
      <c r="Y137" s="44"/>
      <c r="Z137" s="44"/>
      <c r="AA137" s="45"/>
      <c r="AB137" s="45"/>
      <c r="AC137" s="45"/>
      <c r="AD137" s="45"/>
      <c r="AE137" s="45"/>
      <c r="AF137" s="45"/>
      <c r="AG137" s="45"/>
      <c r="AH137" s="45"/>
      <c r="AI137" s="45"/>
      <c r="AJ137" s="45"/>
      <c r="AK137" s="45"/>
      <c r="AL137" s="45"/>
      <c r="AM137" s="45"/>
      <c r="AN137" s="45"/>
      <c r="AO137" s="44"/>
      <c r="AP137" s="44"/>
      <c r="AQ137" s="44"/>
      <c r="AR137" s="44"/>
      <c r="AS137" s="44"/>
      <c r="AT137" s="44"/>
      <c r="AU137" s="44"/>
      <c r="AV137" s="44"/>
      <c r="AW137" s="44"/>
      <c r="AX137" s="44"/>
      <c r="AY137" s="44"/>
      <c r="AZ137" s="44"/>
    </row>
    <row r="138" spans="1:52" ht="42.75" customHeight="1" x14ac:dyDescent="0.15">
      <c r="A138" s="73" t="s">
        <v>199</v>
      </c>
      <c r="B138" s="74">
        <v>4</v>
      </c>
      <c r="C138" s="54"/>
      <c r="D138" s="147"/>
      <c r="E138" s="131"/>
      <c r="F138" s="176"/>
      <c r="G138" s="155"/>
      <c r="H138" s="44"/>
      <c r="I138" s="44"/>
      <c r="J138" s="44"/>
      <c r="K138" s="44"/>
      <c r="L138" s="44"/>
      <c r="M138" s="44"/>
      <c r="N138" s="44"/>
      <c r="O138" s="44"/>
      <c r="P138" s="44"/>
      <c r="Q138" s="44"/>
      <c r="R138" s="44"/>
      <c r="S138" s="44"/>
      <c r="T138" s="44"/>
      <c r="U138" s="44"/>
      <c r="V138" s="44"/>
      <c r="W138" s="44"/>
      <c r="X138" s="44"/>
      <c r="Y138" s="44"/>
      <c r="Z138" s="44"/>
      <c r="AA138" s="45"/>
      <c r="AB138" s="45"/>
      <c r="AC138" s="45"/>
      <c r="AD138" s="45"/>
      <c r="AE138" s="45"/>
      <c r="AF138" s="45"/>
      <c r="AG138" s="45"/>
      <c r="AH138" s="45"/>
      <c r="AI138" s="45"/>
      <c r="AJ138" s="45"/>
      <c r="AK138" s="45"/>
      <c r="AL138" s="45"/>
      <c r="AM138" s="45"/>
      <c r="AN138" s="45"/>
      <c r="AO138" s="44"/>
      <c r="AP138" s="44"/>
      <c r="AQ138" s="44"/>
      <c r="AR138" s="44"/>
      <c r="AS138" s="44"/>
      <c r="AT138" s="44"/>
      <c r="AU138" s="44"/>
      <c r="AV138" s="44"/>
      <c r="AW138" s="44"/>
      <c r="AX138" s="44"/>
      <c r="AY138" s="44"/>
      <c r="AZ138" s="44"/>
    </row>
    <row r="139" spans="1:52" x14ac:dyDescent="0.15">
      <c r="A139" s="73" t="s">
        <v>200</v>
      </c>
      <c r="B139" s="74">
        <v>4</v>
      </c>
      <c r="C139" s="54"/>
      <c r="D139" s="147"/>
      <c r="E139" s="131"/>
      <c r="F139" s="176"/>
      <c r="G139" s="155"/>
      <c r="H139" s="44"/>
      <c r="I139" s="44"/>
      <c r="J139" s="44"/>
      <c r="K139" s="44"/>
      <c r="L139" s="44"/>
      <c r="M139" s="44"/>
      <c r="N139" s="44"/>
      <c r="O139" s="44"/>
      <c r="P139" s="44"/>
      <c r="Q139" s="44"/>
      <c r="R139" s="44"/>
      <c r="S139" s="44"/>
      <c r="T139" s="44"/>
      <c r="U139" s="44"/>
      <c r="V139" s="44"/>
      <c r="W139" s="44"/>
      <c r="X139" s="44"/>
      <c r="Y139" s="44"/>
      <c r="Z139" s="44"/>
      <c r="AA139" s="45"/>
      <c r="AB139" s="45"/>
      <c r="AC139" s="45"/>
      <c r="AD139" s="45"/>
      <c r="AE139" s="45"/>
      <c r="AF139" s="45"/>
      <c r="AG139" s="45"/>
      <c r="AH139" s="45"/>
      <c r="AI139" s="45"/>
      <c r="AJ139" s="45"/>
      <c r="AK139" s="45"/>
      <c r="AL139" s="45"/>
      <c r="AM139" s="45"/>
      <c r="AN139" s="45"/>
      <c r="AO139" s="44"/>
      <c r="AP139" s="44"/>
      <c r="AQ139" s="44"/>
      <c r="AR139" s="44"/>
      <c r="AS139" s="44"/>
      <c r="AT139" s="44"/>
      <c r="AU139" s="44"/>
      <c r="AV139" s="44"/>
      <c r="AW139" s="44"/>
      <c r="AX139" s="44"/>
      <c r="AY139" s="44"/>
      <c r="AZ139" s="44"/>
    </row>
    <row r="140" spans="1:52" ht="196" x14ac:dyDescent="0.15">
      <c r="A140" s="73" t="s">
        <v>201</v>
      </c>
      <c r="B140" s="74">
        <v>4</v>
      </c>
      <c r="C140" s="54"/>
      <c r="D140" s="168"/>
      <c r="E140" s="131"/>
      <c r="F140" s="176"/>
      <c r="G140" s="155"/>
      <c r="H140" s="44"/>
      <c r="I140" s="44"/>
      <c r="J140" s="44"/>
      <c r="K140" s="44"/>
      <c r="L140" s="44"/>
      <c r="M140" s="44"/>
      <c r="N140" s="44"/>
      <c r="O140" s="44"/>
      <c r="P140" s="44"/>
      <c r="Q140" s="44"/>
      <c r="R140" s="44"/>
      <c r="S140" s="44"/>
      <c r="T140" s="44"/>
      <c r="U140" s="44"/>
      <c r="V140" s="44"/>
      <c r="W140" s="44"/>
      <c r="X140" s="44"/>
      <c r="Y140" s="44"/>
      <c r="Z140" s="44"/>
      <c r="AA140" s="45"/>
      <c r="AB140" s="45"/>
      <c r="AC140" s="45"/>
      <c r="AD140" s="45"/>
      <c r="AE140" s="45"/>
      <c r="AF140" s="45"/>
      <c r="AG140" s="45"/>
      <c r="AH140" s="45"/>
      <c r="AI140" s="45"/>
      <c r="AJ140" s="45"/>
      <c r="AK140" s="45"/>
      <c r="AL140" s="45"/>
      <c r="AM140" s="45"/>
      <c r="AN140" s="45"/>
      <c r="AO140" s="44"/>
      <c r="AP140" s="44"/>
      <c r="AQ140" s="44"/>
      <c r="AR140" s="44"/>
      <c r="AS140" s="44"/>
      <c r="AT140" s="44"/>
      <c r="AU140" s="44"/>
      <c r="AV140" s="44"/>
      <c r="AW140" s="44"/>
      <c r="AX140" s="44"/>
      <c r="AY140" s="44"/>
      <c r="AZ140" s="44"/>
    </row>
    <row r="141" spans="1:52" ht="126" x14ac:dyDescent="0.15">
      <c r="A141" s="73" t="s">
        <v>202</v>
      </c>
      <c r="B141" s="74">
        <v>4</v>
      </c>
      <c r="C141" s="54"/>
      <c r="D141" s="147"/>
      <c r="E141" s="131"/>
      <c r="F141" s="176"/>
      <c r="G141" s="155"/>
      <c r="H141" s="44"/>
      <c r="I141" s="44"/>
      <c r="J141" s="44"/>
      <c r="K141" s="44"/>
      <c r="L141" s="44"/>
      <c r="M141" s="44"/>
      <c r="N141" s="44"/>
      <c r="O141" s="44"/>
      <c r="P141" s="44"/>
      <c r="Q141" s="44"/>
      <c r="R141" s="44"/>
      <c r="S141" s="44"/>
      <c r="T141" s="44"/>
      <c r="U141" s="44"/>
      <c r="V141" s="44"/>
      <c r="W141" s="44"/>
      <c r="X141" s="44"/>
      <c r="Y141" s="44"/>
      <c r="Z141" s="44"/>
      <c r="AA141" s="45"/>
      <c r="AB141" s="45"/>
      <c r="AC141" s="45"/>
      <c r="AD141" s="45"/>
      <c r="AE141" s="45"/>
      <c r="AF141" s="45"/>
      <c r="AG141" s="45"/>
      <c r="AH141" s="45"/>
      <c r="AI141" s="45"/>
      <c r="AJ141" s="45"/>
      <c r="AK141" s="45"/>
      <c r="AL141" s="45"/>
      <c r="AM141" s="45"/>
      <c r="AN141" s="45"/>
      <c r="AO141" s="44"/>
      <c r="AP141" s="44"/>
      <c r="AQ141" s="44"/>
      <c r="AR141" s="44"/>
      <c r="AS141" s="44"/>
      <c r="AT141" s="44"/>
      <c r="AU141" s="44"/>
      <c r="AV141" s="44"/>
      <c r="AW141" s="44"/>
      <c r="AX141" s="44"/>
      <c r="AY141" s="44"/>
      <c r="AZ141" s="44"/>
    </row>
    <row r="142" spans="1:52" ht="154" x14ac:dyDescent="0.15">
      <c r="A142" s="73" t="s">
        <v>203</v>
      </c>
      <c r="B142" s="74">
        <v>4</v>
      </c>
      <c r="C142" s="54"/>
      <c r="D142" s="169"/>
      <c r="E142" s="131"/>
      <c r="F142" s="176"/>
      <c r="G142" s="155"/>
      <c r="H142" s="44"/>
      <c r="I142" s="44"/>
      <c r="J142" s="44"/>
      <c r="K142" s="44"/>
      <c r="L142" s="44"/>
      <c r="M142" s="44"/>
      <c r="N142" s="44"/>
      <c r="O142" s="44"/>
      <c r="P142" s="44"/>
      <c r="Q142" s="44"/>
      <c r="R142" s="44"/>
      <c r="S142" s="44"/>
      <c r="T142" s="44"/>
      <c r="U142" s="44"/>
      <c r="V142" s="44"/>
      <c r="W142" s="44"/>
      <c r="X142" s="44"/>
      <c r="Y142" s="44"/>
      <c r="Z142" s="44"/>
      <c r="AA142" s="45"/>
      <c r="AB142" s="45"/>
      <c r="AC142" s="45"/>
      <c r="AD142" s="45"/>
      <c r="AE142" s="45"/>
      <c r="AF142" s="45"/>
      <c r="AG142" s="45"/>
      <c r="AH142" s="45"/>
      <c r="AI142" s="45"/>
      <c r="AJ142" s="45"/>
      <c r="AK142" s="45"/>
      <c r="AL142" s="45"/>
      <c r="AM142" s="45"/>
      <c r="AN142" s="45"/>
      <c r="AO142" s="44"/>
      <c r="AP142" s="44"/>
      <c r="AQ142" s="44"/>
      <c r="AR142" s="44"/>
      <c r="AS142" s="44"/>
      <c r="AT142" s="44"/>
      <c r="AU142" s="44"/>
      <c r="AV142" s="44"/>
      <c r="AW142" s="44"/>
      <c r="AX142" s="44"/>
      <c r="AY142" s="44"/>
      <c r="AZ142" s="44"/>
    </row>
    <row r="143" spans="1:52" ht="154" x14ac:dyDescent="0.15">
      <c r="A143" s="73" t="s">
        <v>204</v>
      </c>
      <c r="B143" s="74">
        <v>4</v>
      </c>
      <c r="C143" s="54"/>
      <c r="D143" s="147"/>
      <c r="E143" s="131"/>
      <c r="F143" s="176"/>
      <c r="G143" s="155"/>
      <c r="H143" s="44"/>
      <c r="I143" s="44"/>
      <c r="J143" s="44"/>
      <c r="K143" s="44"/>
      <c r="L143" s="44"/>
      <c r="M143" s="44"/>
      <c r="N143" s="44"/>
      <c r="O143" s="44"/>
      <c r="P143" s="44"/>
      <c r="Q143" s="44"/>
      <c r="R143" s="44"/>
      <c r="S143" s="44"/>
      <c r="T143" s="44"/>
      <c r="U143" s="44"/>
      <c r="V143" s="44"/>
      <c r="W143" s="44"/>
      <c r="X143" s="44"/>
      <c r="Y143" s="44"/>
      <c r="Z143" s="44"/>
      <c r="AA143" s="45"/>
      <c r="AB143" s="45"/>
      <c r="AC143" s="45"/>
      <c r="AD143" s="45"/>
      <c r="AE143" s="45"/>
      <c r="AF143" s="45"/>
      <c r="AG143" s="45"/>
      <c r="AH143" s="45"/>
      <c r="AI143" s="45"/>
      <c r="AJ143" s="45"/>
      <c r="AK143" s="45"/>
      <c r="AL143" s="45"/>
      <c r="AM143" s="45"/>
      <c r="AN143" s="45"/>
      <c r="AO143" s="44"/>
      <c r="AP143" s="44"/>
      <c r="AQ143" s="44"/>
      <c r="AR143" s="44"/>
      <c r="AS143" s="44"/>
      <c r="AT143" s="44"/>
      <c r="AU143" s="44"/>
      <c r="AV143" s="44"/>
      <c r="AW143" s="44"/>
      <c r="AX143" s="44"/>
      <c r="AY143" s="44"/>
      <c r="AZ143" s="44"/>
    </row>
    <row r="144" spans="1:52" ht="29" customHeight="1" x14ac:dyDescent="0.15">
      <c r="A144" s="72" t="s">
        <v>205</v>
      </c>
      <c r="B144" s="83"/>
      <c r="C144" s="130"/>
      <c r="D144" s="146"/>
      <c r="E144" s="130"/>
      <c r="F144" s="130"/>
      <c r="G144" s="130"/>
      <c r="H144" s="44"/>
      <c r="I144" s="44"/>
      <c r="J144" s="44"/>
      <c r="K144" s="44"/>
      <c r="L144" s="44"/>
      <c r="M144" s="44"/>
      <c r="N144" s="44"/>
      <c r="O144" s="44"/>
      <c r="P144" s="44"/>
      <c r="Q144" s="44"/>
      <c r="R144" s="44"/>
      <c r="S144" s="44"/>
      <c r="T144" s="44"/>
      <c r="U144" s="44"/>
      <c r="V144" s="44"/>
      <c r="W144" s="44"/>
      <c r="X144" s="44"/>
      <c r="Y144" s="44"/>
      <c r="Z144" s="44"/>
      <c r="AA144" s="45"/>
      <c r="AB144" s="45"/>
      <c r="AC144" s="45"/>
      <c r="AD144" s="45"/>
      <c r="AE144" s="45"/>
      <c r="AF144" s="45"/>
      <c r="AG144" s="45"/>
      <c r="AH144" s="45"/>
      <c r="AI144" s="45"/>
      <c r="AJ144" s="45"/>
      <c r="AK144" s="45"/>
      <c r="AL144" s="45"/>
      <c r="AM144" s="45"/>
      <c r="AN144" s="45"/>
      <c r="AO144" s="44"/>
      <c r="AP144" s="44"/>
      <c r="AQ144" s="44"/>
      <c r="AR144" s="44"/>
      <c r="AS144" s="44"/>
      <c r="AT144" s="44"/>
      <c r="AU144" s="44"/>
      <c r="AV144" s="44"/>
      <c r="AW144" s="44"/>
      <c r="AX144" s="44"/>
      <c r="AY144" s="44"/>
      <c r="AZ144" s="44"/>
    </row>
    <row r="145" spans="1:52" ht="28" x14ac:dyDescent="0.15">
      <c r="A145" s="73" t="s">
        <v>206</v>
      </c>
      <c r="B145" s="74">
        <v>4</v>
      </c>
      <c r="C145" s="54"/>
      <c r="D145" s="147"/>
      <c r="E145" s="131"/>
      <c r="F145" s="176"/>
      <c r="G145" s="155"/>
      <c r="H145" s="44"/>
      <c r="I145" s="44"/>
      <c r="J145" s="44"/>
      <c r="K145" s="44"/>
      <c r="L145" s="44"/>
      <c r="M145" s="44"/>
      <c r="N145" s="44"/>
      <c r="O145" s="44"/>
      <c r="P145" s="44"/>
      <c r="Q145" s="44"/>
      <c r="R145" s="44"/>
      <c r="S145" s="44"/>
      <c r="T145" s="44"/>
      <c r="U145" s="44"/>
      <c r="V145" s="44"/>
      <c r="W145" s="44"/>
      <c r="X145" s="44"/>
      <c r="Y145" s="44"/>
      <c r="Z145" s="44"/>
      <c r="AA145" s="45"/>
      <c r="AB145" s="45"/>
      <c r="AC145" s="45"/>
      <c r="AD145" s="45"/>
      <c r="AE145" s="45"/>
      <c r="AF145" s="45"/>
      <c r="AG145" s="45"/>
      <c r="AH145" s="45"/>
      <c r="AI145" s="45"/>
      <c r="AJ145" s="45"/>
      <c r="AK145" s="45"/>
      <c r="AL145" s="45"/>
      <c r="AM145" s="45"/>
      <c r="AN145" s="45"/>
      <c r="AO145" s="44"/>
      <c r="AP145" s="44"/>
      <c r="AQ145" s="44"/>
      <c r="AR145" s="44"/>
      <c r="AS145" s="44"/>
      <c r="AT145" s="44"/>
      <c r="AU145" s="44"/>
      <c r="AV145" s="44"/>
      <c r="AW145" s="44"/>
      <c r="AX145" s="44"/>
      <c r="AY145" s="44"/>
      <c r="AZ145" s="44"/>
    </row>
    <row r="146" spans="1:52" ht="28" x14ac:dyDescent="0.15">
      <c r="A146" s="73" t="s">
        <v>207</v>
      </c>
      <c r="B146" s="74">
        <v>4</v>
      </c>
      <c r="C146" s="54"/>
      <c r="D146" s="147"/>
      <c r="E146" s="131"/>
      <c r="F146" s="176"/>
      <c r="G146" s="155"/>
      <c r="H146" s="44"/>
      <c r="I146" s="44"/>
      <c r="J146" s="44"/>
      <c r="K146" s="44"/>
      <c r="L146" s="44"/>
      <c r="M146" s="44"/>
      <c r="N146" s="44"/>
      <c r="O146" s="44"/>
      <c r="P146" s="44"/>
      <c r="Q146" s="44"/>
      <c r="R146" s="44"/>
      <c r="S146" s="44"/>
      <c r="T146" s="44"/>
      <c r="U146" s="44"/>
      <c r="V146" s="44"/>
      <c r="W146" s="44"/>
      <c r="X146" s="44"/>
      <c r="Y146" s="44"/>
      <c r="Z146" s="44"/>
      <c r="AA146" s="45"/>
      <c r="AB146" s="45"/>
      <c r="AC146" s="45"/>
      <c r="AD146" s="45"/>
      <c r="AE146" s="45"/>
      <c r="AF146" s="45"/>
      <c r="AG146" s="45"/>
      <c r="AH146" s="45"/>
      <c r="AI146" s="45"/>
      <c r="AJ146" s="45"/>
      <c r="AK146" s="45"/>
      <c r="AL146" s="45"/>
      <c r="AM146" s="45"/>
      <c r="AN146" s="45"/>
      <c r="AO146" s="44"/>
      <c r="AP146" s="44"/>
      <c r="AQ146" s="44"/>
      <c r="AR146" s="44"/>
      <c r="AS146" s="44"/>
      <c r="AT146" s="44"/>
      <c r="AU146" s="44"/>
      <c r="AV146" s="44"/>
      <c r="AW146" s="44"/>
      <c r="AX146" s="44"/>
      <c r="AY146" s="44"/>
      <c r="AZ146" s="44"/>
    </row>
    <row r="147" spans="1:52" ht="39" customHeight="1" x14ac:dyDescent="0.15">
      <c r="A147" s="73" t="s">
        <v>208</v>
      </c>
      <c r="B147" s="74">
        <v>4</v>
      </c>
      <c r="C147" s="54"/>
      <c r="D147" s="168"/>
      <c r="E147" s="131"/>
      <c r="F147" s="176"/>
      <c r="G147" s="155"/>
      <c r="H147" s="44"/>
      <c r="I147" s="44"/>
      <c r="J147" s="44"/>
      <c r="K147" s="44"/>
      <c r="L147" s="44"/>
      <c r="M147" s="44"/>
      <c r="N147" s="44"/>
      <c r="O147" s="44"/>
      <c r="P147" s="44"/>
      <c r="Q147" s="44"/>
      <c r="R147" s="44"/>
      <c r="S147" s="44"/>
      <c r="T147" s="44"/>
      <c r="U147" s="44"/>
      <c r="V147" s="44"/>
      <c r="W147" s="44"/>
      <c r="X147" s="44"/>
      <c r="Y147" s="44"/>
      <c r="Z147" s="44"/>
      <c r="AA147" s="45"/>
      <c r="AB147" s="45"/>
      <c r="AC147" s="45"/>
      <c r="AD147" s="45"/>
      <c r="AE147" s="45"/>
      <c r="AF147" s="45"/>
      <c r="AG147" s="45"/>
      <c r="AH147" s="45"/>
      <c r="AI147" s="45"/>
      <c r="AJ147" s="45"/>
      <c r="AK147" s="45"/>
      <c r="AL147" s="45"/>
      <c r="AM147" s="45"/>
      <c r="AN147" s="45"/>
      <c r="AO147" s="44"/>
      <c r="AP147" s="44"/>
      <c r="AQ147" s="44"/>
      <c r="AR147" s="44"/>
      <c r="AS147" s="44"/>
      <c r="AT147" s="44"/>
      <c r="AU147" s="44"/>
      <c r="AV147" s="44"/>
      <c r="AW147" s="44"/>
      <c r="AX147" s="44"/>
      <c r="AY147" s="44"/>
      <c r="AZ147" s="44"/>
    </row>
    <row r="148" spans="1:52" ht="31" customHeight="1" x14ac:dyDescent="0.15">
      <c r="A148" s="75" t="s">
        <v>209</v>
      </c>
      <c r="B148" s="84"/>
      <c r="C148" s="135"/>
      <c r="D148" s="143"/>
      <c r="E148" s="143"/>
      <c r="F148" s="151"/>
      <c r="G148" s="151"/>
      <c r="H148" s="44"/>
      <c r="I148" s="44"/>
      <c r="J148" s="44"/>
      <c r="K148" s="44"/>
      <c r="L148" s="44"/>
      <c r="M148" s="44"/>
      <c r="N148" s="44"/>
      <c r="O148" s="44"/>
      <c r="P148" s="44"/>
      <c r="Q148" s="44"/>
      <c r="R148" s="44"/>
      <c r="S148" s="44"/>
      <c r="T148" s="44"/>
      <c r="U148" s="44"/>
      <c r="V148" s="44"/>
      <c r="W148" s="44"/>
      <c r="X148" s="44"/>
      <c r="Y148" s="44"/>
      <c r="Z148" s="44"/>
      <c r="AA148" s="45"/>
      <c r="AB148" s="45"/>
      <c r="AC148" s="45"/>
      <c r="AD148" s="45"/>
      <c r="AE148" s="45"/>
      <c r="AF148" s="45"/>
      <c r="AG148" s="45"/>
      <c r="AH148" s="45"/>
      <c r="AI148" s="45"/>
      <c r="AJ148" s="45"/>
      <c r="AK148" s="45"/>
      <c r="AL148" s="45"/>
      <c r="AM148" s="45"/>
      <c r="AN148" s="45"/>
      <c r="AO148" s="44"/>
      <c r="AP148" s="44"/>
      <c r="AQ148" s="44"/>
      <c r="AR148" s="44"/>
      <c r="AS148" s="44"/>
      <c r="AT148" s="44"/>
      <c r="AU148" s="44"/>
      <c r="AV148" s="44"/>
      <c r="AW148" s="44"/>
      <c r="AX148" s="44"/>
      <c r="AY148" s="44"/>
      <c r="AZ148" s="44"/>
    </row>
    <row r="149" spans="1:52" ht="40" customHeight="1" x14ac:dyDescent="0.15">
      <c r="A149" s="72" t="s">
        <v>210</v>
      </c>
      <c r="B149" s="83"/>
      <c r="C149" s="130"/>
      <c r="D149" s="146"/>
      <c r="E149" s="130"/>
      <c r="F149" s="130"/>
      <c r="G149" s="130"/>
      <c r="H149" s="44"/>
      <c r="I149" s="44"/>
      <c r="J149" s="44"/>
      <c r="K149" s="44"/>
      <c r="L149" s="44"/>
      <c r="M149" s="44"/>
      <c r="N149" s="44"/>
      <c r="O149" s="44"/>
      <c r="P149" s="44"/>
      <c r="Q149" s="44"/>
      <c r="R149" s="44"/>
      <c r="S149" s="44"/>
      <c r="T149" s="44"/>
      <c r="U149" s="44"/>
      <c r="V149" s="44"/>
      <c r="W149" s="44"/>
      <c r="X149" s="44"/>
      <c r="Y149" s="44"/>
      <c r="Z149" s="44"/>
      <c r="AA149" s="45"/>
      <c r="AB149" s="45"/>
      <c r="AC149" s="45"/>
      <c r="AD149" s="45"/>
      <c r="AE149" s="45"/>
      <c r="AF149" s="45"/>
      <c r="AG149" s="45"/>
      <c r="AH149" s="45"/>
      <c r="AI149" s="45"/>
      <c r="AJ149" s="45"/>
      <c r="AK149" s="45"/>
      <c r="AL149" s="45"/>
      <c r="AM149" s="45"/>
      <c r="AN149" s="45"/>
      <c r="AO149" s="44"/>
      <c r="AP149" s="44"/>
      <c r="AQ149" s="44"/>
      <c r="AR149" s="44"/>
      <c r="AS149" s="44"/>
      <c r="AT149" s="44"/>
      <c r="AU149" s="44"/>
      <c r="AV149" s="44"/>
      <c r="AW149" s="44"/>
      <c r="AX149" s="44"/>
      <c r="AY149" s="44"/>
      <c r="AZ149" s="44"/>
    </row>
    <row r="150" spans="1:52" ht="79.5" customHeight="1" x14ac:dyDescent="0.15">
      <c r="A150" s="73" t="s">
        <v>211</v>
      </c>
      <c r="B150" s="74">
        <v>6</v>
      </c>
      <c r="C150" s="54"/>
      <c r="D150" s="147"/>
      <c r="E150" s="131"/>
      <c r="F150" s="176"/>
      <c r="G150" s="155"/>
      <c r="H150" s="44"/>
      <c r="I150" s="44"/>
      <c r="J150" s="44"/>
      <c r="K150" s="44"/>
      <c r="L150" s="44"/>
      <c r="M150" s="44"/>
      <c r="N150" s="44"/>
      <c r="O150" s="44"/>
      <c r="P150" s="44"/>
      <c r="Q150" s="44"/>
      <c r="R150" s="44"/>
      <c r="S150" s="44"/>
      <c r="T150" s="44"/>
      <c r="U150" s="44"/>
      <c r="V150" s="44"/>
      <c r="W150" s="44"/>
      <c r="X150" s="44"/>
      <c r="Y150" s="44"/>
      <c r="Z150" s="44"/>
      <c r="AA150" s="45"/>
      <c r="AB150" s="45"/>
      <c r="AC150" s="45"/>
      <c r="AD150" s="45"/>
      <c r="AE150" s="45"/>
      <c r="AF150" s="45"/>
      <c r="AG150" s="45"/>
      <c r="AH150" s="45"/>
      <c r="AI150" s="45"/>
      <c r="AJ150" s="45"/>
      <c r="AK150" s="45"/>
      <c r="AL150" s="45"/>
      <c r="AM150" s="45"/>
      <c r="AN150" s="45"/>
      <c r="AO150" s="44"/>
      <c r="AP150" s="44"/>
      <c r="AQ150" s="44"/>
      <c r="AR150" s="44"/>
      <c r="AS150" s="44"/>
      <c r="AT150" s="44"/>
      <c r="AU150" s="44"/>
      <c r="AV150" s="44"/>
      <c r="AW150" s="44"/>
      <c r="AX150" s="44"/>
      <c r="AY150" s="44"/>
      <c r="AZ150" s="44"/>
    </row>
    <row r="151" spans="1:52" ht="42.75" customHeight="1" x14ac:dyDescent="0.15">
      <c r="A151" s="73" t="s">
        <v>212</v>
      </c>
      <c r="B151" s="74">
        <v>6</v>
      </c>
      <c r="C151" s="54"/>
      <c r="D151" s="167"/>
      <c r="E151" s="181"/>
      <c r="F151" s="177"/>
      <c r="G151" s="159"/>
      <c r="H151" s="44"/>
      <c r="I151" s="44"/>
      <c r="J151" s="44"/>
      <c r="K151" s="44"/>
      <c r="L151" s="44"/>
      <c r="M151" s="44"/>
      <c r="N151" s="44"/>
      <c r="O151" s="44"/>
      <c r="P151" s="44"/>
      <c r="Q151" s="44"/>
      <c r="R151" s="44"/>
      <c r="S151" s="44"/>
      <c r="T151" s="44"/>
      <c r="U151" s="44"/>
      <c r="V151" s="44"/>
      <c r="W151" s="44"/>
      <c r="X151" s="44"/>
      <c r="Y151" s="44"/>
      <c r="Z151" s="44"/>
      <c r="AA151" s="45"/>
      <c r="AB151" s="45"/>
      <c r="AC151" s="45"/>
      <c r="AD151" s="45"/>
      <c r="AE151" s="45"/>
      <c r="AF151" s="45"/>
      <c r="AG151" s="45"/>
      <c r="AH151" s="45"/>
      <c r="AI151" s="45"/>
      <c r="AJ151" s="45"/>
      <c r="AK151" s="45"/>
      <c r="AL151" s="45"/>
      <c r="AM151" s="45"/>
      <c r="AN151" s="45"/>
      <c r="AO151" s="44"/>
      <c r="AP151" s="44"/>
      <c r="AQ151" s="44"/>
      <c r="AR151" s="44"/>
      <c r="AS151" s="44"/>
      <c r="AT151" s="44"/>
      <c r="AU151" s="44"/>
      <c r="AV151" s="44"/>
      <c r="AW151" s="44"/>
      <c r="AX151" s="44"/>
      <c r="AY151" s="44"/>
      <c r="AZ151" s="44"/>
    </row>
    <row r="152" spans="1:52" ht="43" customHeight="1" x14ac:dyDescent="0.15">
      <c r="A152" s="72" t="s">
        <v>213</v>
      </c>
      <c r="B152" s="83"/>
      <c r="C152" s="130"/>
      <c r="D152" s="148"/>
      <c r="E152" s="161"/>
      <c r="F152" s="161"/>
      <c r="G152" s="161"/>
      <c r="H152" s="44"/>
      <c r="I152" s="44"/>
      <c r="J152" s="44"/>
      <c r="K152" s="44"/>
      <c r="L152" s="44"/>
      <c r="M152" s="44"/>
      <c r="N152" s="44"/>
      <c r="O152" s="44"/>
      <c r="P152" s="44"/>
      <c r="Q152" s="44"/>
      <c r="R152" s="44"/>
      <c r="S152" s="44"/>
      <c r="T152" s="44"/>
      <c r="U152" s="44"/>
      <c r="V152" s="44"/>
      <c r="W152" s="44"/>
      <c r="X152" s="44"/>
      <c r="Y152" s="44"/>
      <c r="Z152" s="44"/>
      <c r="AA152" s="45"/>
      <c r="AB152" s="45"/>
      <c r="AC152" s="45"/>
      <c r="AD152" s="45"/>
      <c r="AE152" s="45"/>
      <c r="AF152" s="45"/>
      <c r="AG152" s="45"/>
      <c r="AH152" s="45"/>
      <c r="AI152" s="45"/>
      <c r="AJ152" s="45"/>
      <c r="AK152" s="45"/>
      <c r="AL152" s="45"/>
      <c r="AM152" s="45"/>
      <c r="AN152" s="45"/>
      <c r="AO152" s="44"/>
      <c r="AP152" s="44"/>
      <c r="AQ152" s="44"/>
      <c r="AR152" s="44"/>
      <c r="AS152" s="44"/>
      <c r="AT152" s="44"/>
      <c r="AU152" s="44"/>
      <c r="AV152" s="44"/>
      <c r="AW152" s="44"/>
      <c r="AX152" s="44"/>
      <c r="AY152" s="44"/>
      <c r="AZ152" s="44"/>
    </row>
    <row r="153" spans="1:52" ht="83.25" customHeight="1" x14ac:dyDescent="0.15">
      <c r="A153" s="73" t="s">
        <v>214</v>
      </c>
      <c r="B153" s="74">
        <v>2</v>
      </c>
      <c r="C153" s="54"/>
      <c r="D153" s="147"/>
      <c r="E153" s="131"/>
      <c r="F153" s="176"/>
      <c r="G153" s="155"/>
      <c r="H153" s="44"/>
      <c r="I153" s="44"/>
      <c r="J153" s="44"/>
      <c r="K153" s="44"/>
      <c r="L153" s="44"/>
      <c r="M153" s="44"/>
      <c r="N153" s="44"/>
      <c r="O153" s="44"/>
      <c r="P153" s="44"/>
      <c r="Q153" s="44"/>
      <c r="R153" s="44"/>
      <c r="S153" s="44"/>
      <c r="T153" s="44"/>
      <c r="U153" s="44"/>
      <c r="V153" s="44"/>
      <c r="W153" s="44"/>
      <c r="X153" s="44"/>
      <c r="Y153" s="44"/>
      <c r="Z153" s="44"/>
      <c r="AA153" s="45"/>
      <c r="AB153" s="45"/>
      <c r="AC153" s="45"/>
      <c r="AD153" s="45"/>
      <c r="AE153" s="45"/>
      <c r="AF153" s="45"/>
      <c r="AG153" s="45"/>
      <c r="AH153" s="45"/>
      <c r="AI153" s="45"/>
      <c r="AJ153" s="45"/>
      <c r="AK153" s="45"/>
      <c r="AL153" s="45"/>
      <c r="AM153" s="45"/>
      <c r="AN153" s="45"/>
      <c r="AO153" s="44"/>
      <c r="AP153" s="44"/>
      <c r="AQ153" s="44"/>
      <c r="AR153" s="44"/>
      <c r="AS153" s="44"/>
      <c r="AT153" s="44"/>
      <c r="AU153" s="44"/>
      <c r="AV153" s="44"/>
      <c r="AW153" s="44"/>
      <c r="AX153" s="44"/>
      <c r="AY153" s="44"/>
      <c r="AZ153" s="44"/>
    </row>
    <row r="154" spans="1:52" ht="159" customHeight="1" x14ac:dyDescent="0.15">
      <c r="A154" s="73" t="s">
        <v>215</v>
      </c>
      <c r="B154" s="74">
        <v>2</v>
      </c>
      <c r="C154" s="54"/>
      <c r="D154" s="147"/>
      <c r="E154" s="131"/>
      <c r="F154" s="176"/>
      <c r="G154" s="155"/>
      <c r="H154" s="44"/>
      <c r="I154" s="44"/>
      <c r="J154" s="44"/>
      <c r="K154" s="44"/>
      <c r="L154" s="44"/>
      <c r="M154" s="44"/>
      <c r="N154" s="44"/>
      <c r="O154" s="44"/>
      <c r="P154" s="44"/>
      <c r="Q154" s="44"/>
      <c r="R154" s="44"/>
      <c r="S154" s="44"/>
      <c r="T154" s="44"/>
      <c r="U154" s="44"/>
      <c r="V154" s="44"/>
      <c r="W154" s="44"/>
      <c r="X154" s="44"/>
      <c r="Y154" s="44"/>
      <c r="Z154" s="44"/>
      <c r="AA154" s="45"/>
      <c r="AB154" s="45"/>
      <c r="AC154" s="45"/>
      <c r="AD154" s="45"/>
      <c r="AE154" s="45"/>
      <c r="AF154" s="45"/>
      <c r="AG154" s="45"/>
      <c r="AH154" s="45"/>
      <c r="AI154" s="45"/>
      <c r="AJ154" s="45"/>
      <c r="AK154" s="45"/>
      <c r="AL154" s="45"/>
      <c r="AM154" s="45"/>
      <c r="AN154" s="45"/>
      <c r="AO154" s="44"/>
      <c r="AP154" s="44"/>
      <c r="AQ154" s="44"/>
      <c r="AR154" s="44"/>
      <c r="AS154" s="44"/>
      <c r="AT154" s="44"/>
      <c r="AU154" s="44"/>
      <c r="AV154" s="44"/>
      <c r="AW154" s="44"/>
      <c r="AX154" s="44"/>
      <c r="AY154" s="44"/>
      <c r="AZ154" s="44"/>
    </row>
    <row r="155" spans="1:52" ht="131.25" customHeight="1" x14ac:dyDescent="0.15">
      <c r="A155" s="73" t="s">
        <v>216</v>
      </c>
      <c r="B155" s="74">
        <v>2</v>
      </c>
      <c r="C155" s="54"/>
      <c r="D155" s="147"/>
      <c r="E155" s="131"/>
      <c r="F155" s="176"/>
      <c r="G155" s="155"/>
      <c r="H155" s="44"/>
      <c r="I155" s="44"/>
      <c r="J155" s="44"/>
      <c r="K155" s="44"/>
      <c r="L155" s="44"/>
      <c r="M155" s="44"/>
      <c r="N155" s="44"/>
      <c r="O155" s="44"/>
      <c r="P155" s="44"/>
      <c r="Q155" s="44"/>
      <c r="R155" s="44"/>
      <c r="S155" s="44"/>
      <c r="T155" s="44"/>
      <c r="U155" s="44"/>
      <c r="V155" s="44"/>
      <c r="W155" s="44"/>
      <c r="X155" s="44"/>
      <c r="Y155" s="44"/>
      <c r="Z155" s="44"/>
      <c r="AA155" s="45"/>
      <c r="AB155" s="45"/>
      <c r="AC155" s="45"/>
      <c r="AD155" s="45"/>
      <c r="AE155" s="45"/>
      <c r="AF155" s="45"/>
      <c r="AG155" s="45"/>
      <c r="AH155" s="45"/>
      <c r="AI155" s="45"/>
      <c r="AJ155" s="45"/>
      <c r="AK155" s="45"/>
      <c r="AL155" s="45"/>
      <c r="AM155" s="45"/>
      <c r="AN155" s="45"/>
      <c r="AO155" s="44"/>
      <c r="AP155" s="44"/>
      <c r="AQ155" s="44"/>
      <c r="AR155" s="44"/>
      <c r="AS155" s="44"/>
      <c r="AT155" s="44"/>
      <c r="AU155" s="44"/>
      <c r="AV155" s="44"/>
      <c r="AW155" s="44"/>
      <c r="AX155" s="44"/>
      <c r="AY155" s="44"/>
      <c r="AZ155" s="44"/>
    </row>
    <row r="156" spans="1:52" ht="98.25" customHeight="1" x14ac:dyDescent="0.15">
      <c r="A156" s="73" t="s">
        <v>217</v>
      </c>
      <c r="B156" s="74">
        <v>2</v>
      </c>
      <c r="C156" s="54"/>
      <c r="D156" s="147"/>
      <c r="E156" s="131"/>
      <c r="F156" s="176"/>
      <c r="G156" s="155"/>
      <c r="H156" s="44"/>
      <c r="I156" s="44"/>
      <c r="J156" s="44"/>
      <c r="K156" s="44"/>
      <c r="L156" s="44"/>
      <c r="M156" s="44"/>
      <c r="N156" s="44"/>
      <c r="O156" s="44"/>
      <c r="P156" s="44"/>
      <c r="Q156" s="44"/>
      <c r="R156" s="44"/>
      <c r="S156" s="44"/>
      <c r="T156" s="44"/>
      <c r="U156" s="44"/>
      <c r="V156" s="44"/>
      <c r="W156" s="44"/>
      <c r="X156" s="44"/>
      <c r="Y156" s="44"/>
      <c r="Z156" s="44"/>
      <c r="AA156" s="45"/>
      <c r="AB156" s="45"/>
      <c r="AC156" s="45"/>
      <c r="AD156" s="45"/>
      <c r="AE156" s="45"/>
      <c r="AF156" s="45"/>
      <c r="AG156" s="45"/>
      <c r="AH156" s="45"/>
      <c r="AI156" s="45"/>
      <c r="AJ156" s="45"/>
      <c r="AK156" s="45"/>
      <c r="AL156" s="45"/>
      <c r="AM156" s="45"/>
      <c r="AN156" s="45"/>
      <c r="AO156" s="44"/>
      <c r="AP156" s="44"/>
      <c r="AQ156" s="44"/>
      <c r="AR156" s="44"/>
      <c r="AS156" s="44"/>
      <c r="AT156" s="44"/>
      <c r="AU156" s="44"/>
      <c r="AV156" s="44"/>
      <c r="AW156" s="44"/>
      <c r="AX156" s="44"/>
      <c r="AY156" s="44"/>
      <c r="AZ156" s="44"/>
    </row>
    <row r="157" spans="1:52" x14ac:dyDescent="0.15">
      <c r="A157" s="73" t="s">
        <v>218</v>
      </c>
      <c r="B157" s="74">
        <v>2</v>
      </c>
      <c r="C157" s="54"/>
      <c r="D157" s="147"/>
      <c r="E157" s="131"/>
      <c r="F157" s="176"/>
      <c r="G157" s="155"/>
      <c r="H157" s="44"/>
      <c r="I157" s="44"/>
      <c r="J157" s="44"/>
      <c r="K157" s="44"/>
      <c r="L157" s="44"/>
      <c r="M157" s="44"/>
      <c r="N157" s="44"/>
      <c r="O157" s="44"/>
      <c r="P157" s="44"/>
      <c r="Q157" s="44"/>
      <c r="R157" s="44"/>
      <c r="S157" s="44"/>
      <c r="T157" s="44"/>
      <c r="U157" s="44"/>
      <c r="V157" s="44"/>
      <c r="W157" s="44"/>
      <c r="X157" s="44"/>
      <c r="Y157" s="44"/>
      <c r="Z157" s="44"/>
      <c r="AA157" s="45"/>
      <c r="AB157" s="45"/>
      <c r="AC157" s="45"/>
      <c r="AD157" s="45"/>
      <c r="AE157" s="45"/>
      <c r="AF157" s="45"/>
      <c r="AG157" s="45"/>
      <c r="AH157" s="45"/>
      <c r="AI157" s="45"/>
      <c r="AJ157" s="45"/>
      <c r="AK157" s="45"/>
      <c r="AL157" s="45"/>
      <c r="AM157" s="45"/>
      <c r="AN157" s="45"/>
      <c r="AO157" s="44"/>
      <c r="AP157" s="44"/>
      <c r="AQ157" s="44"/>
      <c r="AR157" s="44"/>
      <c r="AS157" s="44"/>
      <c r="AT157" s="44"/>
      <c r="AU157" s="44"/>
      <c r="AV157" s="44"/>
      <c r="AW157" s="44"/>
      <c r="AX157" s="44"/>
      <c r="AY157" s="44"/>
      <c r="AZ157" s="44"/>
    </row>
    <row r="158" spans="1:52" x14ac:dyDescent="0.15">
      <c r="A158" s="73" t="s">
        <v>219</v>
      </c>
      <c r="B158" s="74">
        <v>2</v>
      </c>
      <c r="C158" s="54"/>
      <c r="D158" s="168"/>
      <c r="E158" s="131"/>
      <c r="F158" s="176"/>
      <c r="G158" s="155"/>
      <c r="H158" s="44"/>
      <c r="I158" s="44"/>
      <c r="J158" s="44"/>
      <c r="K158" s="44"/>
      <c r="L158" s="44"/>
      <c r="M158" s="44"/>
      <c r="N158" s="44"/>
      <c r="O158" s="44"/>
      <c r="P158" s="44"/>
      <c r="Q158" s="44"/>
      <c r="R158" s="44"/>
      <c r="S158" s="44"/>
      <c r="T158" s="44"/>
      <c r="U158" s="44"/>
      <c r="V158" s="44"/>
      <c r="W158" s="44"/>
      <c r="X158" s="44"/>
      <c r="Y158" s="44"/>
      <c r="Z158" s="44"/>
      <c r="AA158" s="45"/>
      <c r="AB158" s="45"/>
      <c r="AC158" s="45"/>
      <c r="AD158" s="45"/>
      <c r="AE158" s="45"/>
      <c r="AF158" s="45"/>
      <c r="AG158" s="45"/>
      <c r="AH158" s="45"/>
      <c r="AI158" s="45"/>
      <c r="AJ158" s="45"/>
      <c r="AK158" s="45"/>
      <c r="AL158" s="45"/>
      <c r="AM158" s="45"/>
      <c r="AN158" s="45"/>
      <c r="AO158" s="44"/>
      <c r="AP158" s="44"/>
      <c r="AQ158" s="44"/>
      <c r="AR158" s="44"/>
      <c r="AS158" s="44"/>
      <c r="AT158" s="44"/>
      <c r="AU158" s="44"/>
      <c r="AV158" s="44"/>
      <c r="AW158" s="44"/>
      <c r="AX158" s="44"/>
      <c r="AY158" s="44"/>
      <c r="AZ158" s="44"/>
    </row>
    <row r="159" spans="1:52" ht="57.75" customHeight="1" x14ac:dyDescent="0.15">
      <c r="A159" s="73" t="s">
        <v>220</v>
      </c>
      <c r="B159" s="74">
        <v>2</v>
      </c>
      <c r="C159" s="54"/>
      <c r="D159" s="147"/>
      <c r="E159" s="131"/>
      <c r="F159" s="176"/>
      <c r="G159" s="155"/>
      <c r="H159" s="44"/>
      <c r="I159" s="44"/>
      <c r="J159" s="44"/>
      <c r="K159" s="44"/>
      <c r="L159" s="44"/>
      <c r="M159" s="44"/>
      <c r="N159" s="44"/>
      <c r="O159" s="44"/>
      <c r="P159" s="44"/>
      <c r="Q159" s="44"/>
      <c r="R159" s="44"/>
      <c r="S159" s="44"/>
      <c r="T159" s="44"/>
      <c r="U159" s="44"/>
      <c r="V159" s="44"/>
      <c r="W159" s="44"/>
      <c r="X159" s="44"/>
      <c r="Y159" s="44"/>
      <c r="Z159" s="44"/>
      <c r="AA159" s="45"/>
      <c r="AB159" s="45"/>
      <c r="AC159" s="45"/>
      <c r="AD159" s="45"/>
      <c r="AE159" s="45"/>
      <c r="AF159" s="45"/>
      <c r="AG159" s="45"/>
      <c r="AH159" s="45"/>
      <c r="AI159" s="45"/>
      <c r="AJ159" s="45"/>
      <c r="AK159" s="45"/>
      <c r="AL159" s="45"/>
      <c r="AM159" s="45"/>
      <c r="AN159" s="45"/>
      <c r="AO159" s="44"/>
      <c r="AP159" s="44"/>
      <c r="AQ159" s="44"/>
      <c r="AR159" s="44"/>
      <c r="AS159" s="44"/>
      <c r="AT159" s="44"/>
      <c r="AU159" s="44"/>
      <c r="AV159" s="44"/>
      <c r="AW159" s="44"/>
      <c r="AX159" s="44"/>
      <c r="AY159" s="44"/>
      <c r="AZ159" s="44"/>
    </row>
    <row r="160" spans="1:52" ht="113" customHeight="1" x14ac:dyDescent="0.15">
      <c r="A160" s="73" t="s">
        <v>221</v>
      </c>
      <c r="B160" s="74">
        <v>2</v>
      </c>
      <c r="C160" s="54"/>
      <c r="D160" s="147"/>
      <c r="E160" s="131"/>
      <c r="F160" s="176"/>
      <c r="G160" s="155"/>
      <c r="H160" s="44"/>
      <c r="I160" s="44"/>
      <c r="J160" s="44"/>
      <c r="K160" s="44"/>
      <c r="L160" s="44"/>
      <c r="M160" s="44"/>
      <c r="N160" s="44"/>
      <c r="O160" s="44"/>
      <c r="P160" s="44"/>
      <c r="Q160" s="44"/>
      <c r="R160" s="44"/>
      <c r="S160" s="44"/>
      <c r="T160" s="44"/>
      <c r="U160" s="44"/>
      <c r="V160" s="44"/>
      <c r="W160" s="44"/>
      <c r="X160" s="44"/>
      <c r="Y160" s="44"/>
      <c r="Z160" s="44"/>
      <c r="AA160" s="45"/>
      <c r="AB160" s="45"/>
      <c r="AC160" s="45"/>
      <c r="AD160" s="45"/>
      <c r="AE160" s="45"/>
      <c r="AF160" s="45"/>
      <c r="AG160" s="45"/>
      <c r="AH160" s="45"/>
      <c r="AI160" s="45"/>
      <c r="AJ160" s="45"/>
      <c r="AK160" s="45"/>
      <c r="AL160" s="45"/>
      <c r="AM160" s="45"/>
      <c r="AN160" s="45"/>
      <c r="AO160" s="44"/>
      <c r="AP160" s="44"/>
      <c r="AQ160" s="44"/>
      <c r="AR160" s="44"/>
      <c r="AS160" s="44"/>
      <c r="AT160" s="44"/>
      <c r="AU160" s="44"/>
      <c r="AV160" s="44"/>
      <c r="AW160" s="44"/>
      <c r="AX160" s="44"/>
      <c r="AY160" s="44"/>
      <c r="AZ160" s="44"/>
    </row>
    <row r="161" spans="1:52" ht="37" customHeight="1" x14ac:dyDescent="0.15">
      <c r="A161" s="72" t="s">
        <v>222</v>
      </c>
      <c r="B161" s="83"/>
      <c r="C161" s="130"/>
      <c r="D161" s="146"/>
      <c r="E161" s="130"/>
      <c r="F161" s="130"/>
      <c r="G161" s="130"/>
      <c r="H161" s="44"/>
      <c r="I161" s="44"/>
      <c r="J161" s="44"/>
      <c r="K161" s="44"/>
      <c r="L161" s="44"/>
      <c r="M161" s="44"/>
      <c r="N161" s="44"/>
      <c r="O161" s="44"/>
      <c r="P161" s="44"/>
      <c r="Q161" s="44"/>
      <c r="R161" s="44"/>
      <c r="S161" s="44"/>
      <c r="T161" s="44"/>
      <c r="U161" s="44"/>
      <c r="V161" s="44"/>
      <c r="W161" s="44"/>
      <c r="X161" s="44"/>
      <c r="Y161" s="44"/>
      <c r="Z161" s="44"/>
      <c r="AA161" s="45"/>
      <c r="AB161" s="45"/>
      <c r="AC161" s="45"/>
      <c r="AD161" s="45"/>
      <c r="AE161" s="45"/>
      <c r="AF161" s="45"/>
      <c r="AG161" s="45"/>
      <c r="AH161" s="45"/>
      <c r="AI161" s="45"/>
      <c r="AJ161" s="45"/>
      <c r="AK161" s="45"/>
      <c r="AL161" s="45"/>
      <c r="AM161" s="45"/>
      <c r="AN161" s="45"/>
      <c r="AO161" s="44"/>
      <c r="AP161" s="44"/>
      <c r="AQ161" s="44"/>
      <c r="AR161" s="44"/>
      <c r="AS161" s="44"/>
      <c r="AT161" s="44"/>
      <c r="AU161" s="44"/>
      <c r="AV161" s="44"/>
      <c r="AW161" s="44"/>
      <c r="AX161" s="44"/>
      <c r="AY161" s="44"/>
      <c r="AZ161" s="44"/>
    </row>
    <row r="162" spans="1:52" ht="196" x14ac:dyDescent="0.15">
      <c r="A162" s="73" t="s">
        <v>223</v>
      </c>
      <c r="B162" s="74">
        <v>2</v>
      </c>
      <c r="C162" s="54"/>
      <c r="D162" s="169"/>
      <c r="E162" s="131"/>
      <c r="F162" s="176"/>
      <c r="G162" s="155"/>
      <c r="H162" s="44"/>
      <c r="I162" s="44"/>
      <c r="J162" s="44"/>
      <c r="K162" s="44"/>
      <c r="L162" s="44"/>
      <c r="M162" s="44"/>
      <c r="N162" s="44"/>
      <c r="O162" s="44"/>
      <c r="P162" s="44"/>
      <c r="Q162" s="44"/>
      <c r="R162" s="44"/>
      <c r="S162" s="44"/>
      <c r="T162" s="44"/>
      <c r="U162" s="44"/>
      <c r="V162" s="44"/>
      <c r="W162" s="44"/>
      <c r="X162" s="44"/>
      <c r="Y162" s="44"/>
      <c r="Z162" s="44"/>
      <c r="AA162" s="45"/>
      <c r="AB162" s="45"/>
      <c r="AC162" s="45"/>
      <c r="AD162" s="45"/>
      <c r="AE162" s="45"/>
      <c r="AF162" s="45"/>
      <c r="AG162" s="45"/>
      <c r="AH162" s="45"/>
      <c r="AI162" s="45"/>
      <c r="AJ162" s="45"/>
      <c r="AK162" s="45"/>
      <c r="AL162" s="45"/>
      <c r="AM162" s="45"/>
      <c r="AN162" s="45"/>
      <c r="AO162" s="44"/>
      <c r="AP162" s="44"/>
      <c r="AQ162" s="44"/>
      <c r="AR162" s="44"/>
      <c r="AS162" s="44"/>
      <c r="AT162" s="44"/>
      <c r="AU162" s="44"/>
      <c r="AV162" s="44"/>
      <c r="AW162" s="44"/>
      <c r="AX162" s="44"/>
      <c r="AY162" s="44"/>
      <c r="AZ162" s="44"/>
    </row>
    <row r="163" spans="1:52" ht="28" x14ac:dyDescent="0.15">
      <c r="A163" s="73" t="s">
        <v>224</v>
      </c>
      <c r="B163" s="74">
        <v>2</v>
      </c>
      <c r="C163" s="54"/>
      <c r="D163" s="147"/>
      <c r="E163" s="131"/>
      <c r="F163" s="176"/>
      <c r="G163" s="155"/>
      <c r="H163" s="44"/>
      <c r="I163" s="44"/>
      <c r="J163" s="44"/>
      <c r="K163" s="44"/>
      <c r="L163" s="44"/>
      <c r="M163" s="44"/>
      <c r="N163" s="44"/>
      <c r="O163" s="44"/>
      <c r="P163" s="44"/>
      <c r="Q163" s="44"/>
      <c r="R163" s="44"/>
      <c r="S163" s="44"/>
      <c r="T163" s="44"/>
      <c r="U163" s="44"/>
      <c r="V163" s="44"/>
      <c r="W163" s="44"/>
      <c r="X163" s="44"/>
      <c r="Y163" s="44"/>
      <c r="Z163" s="44"/>
      <c r="AA163" s="45"/>
      <c r="AB163" s="45"/>
      <c r="AC163" s="45"/>
      <c r="AD163" s="45"/>
      <c r="AE163" s="45"/>
      <c r="AF163" s="45"/>
      <c r="AG163" s="45"/>
      <c r="AH163" s="45"/>
      <c r="AI163" s="45"/>
      <c r="AJ163" s="45"/>
      <c r="AK163" s="45"/>
      <c r="AL163" s="45"/>
      <c r="AM163" s="45"/>
      <c r="AN163" s="45"/>
      <c r="AO163" s="44"/>
      <c r="AP163" s="44"/>
      <c r="AQ163" s="44"/>
      <c r="AR163" s="44"/>
      <c r="AS163" s="44"/>
      <c r="AT163" s="44"/>
      <c r="AU163" s="44"/>
      <c r="AV163" s="44"/>
      <c r="AW163" s="44"/>
      <c r="AX163" s="44"/>
      <c r="AY163" s="44"/>
      <c r="AZ163" s="44"/>
    </row>
    <row r="164" spans="1:52" x14ac:dyDescent="0.15">
      <c r="A164" s="73" t="s">
        <v>225</v>
      </c>
      <c r="B164" s="74">
        <v>2</v>
      </c>
      <c r="C164" s="54"/>
      <c r="D164" s="170"/>
      <c r="E164" s="131"/>
      <c r="F164" s="176"/>
      <c r="G164" s="155"/>
      <c r="H164" s="44"/>
      <c r="I164" s="44"/>
      <c r="J164" s="44"/>
      <c r="K164" s="44"/>
      <c r="L164" s="44"/>
      <c r="M164" s="44"/>
      <c r="N164" s="44"/>
      <c r="O164" s="44"/>
      <c r="P164" s="44"/>
      <c r="Q164" s="44"/>
      <c r="R164" s="44"/>
      <c r="S164" s="44"/>
      <c r="T164" s="44"/>
      <c r="U164" s="44"/>
      <c r="V164" s="44"/>
      <c r="W164" s="44"/>
      <c r="X164" s="44"/>
      <c r="Y164" s="44"/>
      <c r="Z164" s="44"/>
      <c r="AA164" s="45"/>
      <c r="AB164" s="45"/>
      <c r="AC164" s="45"/>
      <c r="AD164" s="45"/>
      <c r="AE164" s="45"/>
      <c r="AF164" s="45"/>
      <c r="AG164" s="45"/>
      <c r="AH164" s="45"/>
      <c r="AI164" s="45"/>
      <c r="AJ164" s="45"/>
      <c r="AK164" s="45"/>
      <c r="AL164" s="45"/>
      <c r="AM164" s="45"/>
      <c r="AN164" s="45"/>
      <c r="AO164" s="44"/>
      <c r="AP164" s="44"/>
      <c r="AQ164" s="44"/>
      <c r="AR164" s="44"/>
      <c r="AS164" s="44"/>
      <c r="AT164" s="44"/>
      <c r="AU164" s="44"/>
      <c r="AV164" s="44"/>
      <c r="AW164" s="44"/>
      <c r="AX164" s="44"/>
      <c r="AY164" s="44"/>
      <c r="AZ164" s="44"/>
    </row>
    <row r="165" spans="1:52" ht="112" x14ac:dyDescent="0.15">
      <c r="A165" s="73" t="s">
        <v>226</v>
      </c>
      <c r="B165" s="74">
        <v>2</v>
      </c>
      <c r="C165" s="54"/>
      <c r="D165" s="169"/>
      <c r="E165" s="131"/>
      <c r="F165" s="176"/>
      <c r="G165" s="160"/>
      <c r="H165" s="44"/>
      <c r="I165" s="44"/>
      <c r="J165" s="44"/>
      <c r="K165" s="44"/>
      <c r="L165" s="44"/>
      <c r="M165" s="44"/>
      <c r="N165" s="44"/>
      <c r="O165" s="44"/>
      <c r="P165" s="44"/>
      <c r="Q165" s="44"/>
      <c r="R165" s="44"/>
      <c r="S165" s="44"/>
      <c r="T165" s="44"/>
      <c r="U165" s="44"/>
      <c r="V165" s="44"/>
      <c r="W165" s="44"/>
      <c r="X165" s="44"/>
      <c r="Y165" s="44"/>
      <c r="Z165" s="44"/>
      <c r="AA165" s="45"/>
      <c r="AB165" s="45"/>
      <c r="AC165" s="45"/>
      <c r="AD165" s="45"/>
      <c r="AE165" s="45"/>
      <c r="AF165" s="45"/>
      <c r="AG165" s="45"/>
      <c r="AH165" s="45"/>
      <c r="AI165" s="45"/>
      <c r="AJ165" s="45"/>
      <c r="AK165" s="45"/>
      <c r="AL165" s="45"/>
      <c r="AM165" s="45"/>
      <c r="AN165" s="45"/>
      <c r="AO165" s="44"/>
      <c r="AP165" s="44"/>
      <c r="AQ165" s="44"/>
      <c r="AR165" s="44"/>
      <c r="AS165" s="44"/>
      <c r="AT165" s="44"/>
      <c r="AU165" s="44"/>
      <c r="AV165" s="44"/>
      <c r="AW165" s="44"/>
      <c r="AX165" s="44"/>
      <c r="AY165" s="44"/>
      <c r="AZ165" s="44"/>
    </row>
    <row r="166" spans="1:52" ht="59.25" customHeight="1" x14ac:dyDescent="0.15">
      <c r="A166" s="73" t="s">
        <v>227</v>
      </c>
      <c r="B166" s="74">
        <v>2</v>
      </c>
      <c r="C166" s="54"/>
      <c r="D166" s="147"/>
      <c r="E166" s="131"/>
      <c r="F166" s="176"/>
      <c r="G166" s="155"/>
      <c r="H166" s="44"/>
      <c r="I166" s="44"/>
      <c r="J166" s="44"/>
      <c r="K166" s="44"/>
      <c r="L166" s="44"/>
      <c r="M166" s="44"/>
      <c r="N166" s="44"/>
      <c r="O166" s="44"/>
      <c r="P166" s="44"/>
      <c r="Q166" s="44"/>
      <c r="R166" s="44"/>
      <c r="S166" s="44"/>
      <c r="T166" s="44"/>
      <c r="U166" s="44"/>
      <c r="V166" s="44"/>
      <c r="W166" s="44"/>
      <c r="X166" s="44"/>
      <c r="Y166" s="44"/>
      <c r="Z166" s="44"/>
      <c r="AA166" s="45"/>
      <c r="AB166" s="45"/>
      <c r="AC166" s="45"/>
      <c r="AD166" s="45"/>
      <c r="AE166" s="45"/>
      <c r="AF166" s="45"/>
      <c r="AG166" s="45"/>
      <c r="AH166" s="45"/>
      <c r="AI166" s="45"/>
      <c r="AJ166" s="45"/>
      <c r="AK166" s="45"/>
      <c r="AL166" s="45"/>
      <c r="AM166" s="45"/>
      <c r="AN166" s="45"/>
      <c r="AO166" s="44"/>
      <c r="AP166" s="44"/>
      <c r="AQ166" s="44"/>
      <c r="AR166" s="44"/>
      <c r="AS166" s="44"/>
      <c r="AT166" s="44"/>
      <c r="AU166" s="44"/>
      <c r="AV166" s="44"/>
      <c r="AW166" s="44"/>
      <c r="AX166" s="44"/>
      <c r="AY166" s="44"/>
      <c r="AZ166" s="44"/>
    </row>
    <row r="167" spans="1:52" ht="224" x14ac:dyDescent="0.15">
      <c r="A167" s="73" t="s">
        <v>228</v>
      </c>
      <c r="B167" s="74">
        <v>2</v>
      </c>
      <c r="C167" s="54"/>
      <c r="D167" s="147"/>
      <c r="E167" s="182"/>
      <c r="F167" s="176"/>
      <c r="G167" s="162"/>
      <c r="H167" s="44"/>
      <c r="I167" s="44"/>
      <c r="J167" s="44"/>
      <c r="K167" s="44"/>
      <c r="L167" s="44"/>
      <c r="M167" s="44"/>
      <c r="N167" s="44"/>
      <c r="O167" s="44"/>
      <c r="P167" s="44"/>
      <c r="Q167" s="44"/>
      <c r="R167" s="44"/>
      <c r="S167" s="44"/>
      <c r="T167" s="44"/>
      <c r="U167" s="44"/>
      <c r="V167" s="44"/>
      <c r="W167" s="44"/>
      <c r="X167" s="44"/>
      <c r="Y167" s="44"/>
      <c r="Z167" s="44"/>
      <c r="AA167" s="45"/>
      <c r="AB167" s="45"/>
      <c r="AC167" s="45"/>
      <c r="AD167" s="45"/>
      <c r="AE167" s="45"/>
      <c r="AF167" s="45"/>
      <c r="AG167" s="45"/>
      <c r="AH167" s="45"/>
      <c r="AI167" s="45"/>
      <c r="AJ167" s="45"/>
      <c r="AK167" s="45"/>
      <c r="AL167" s="45"/>
      <c r="AM167" s="45"/>
      <c r="AN167" s="45"/>
      <c r="AO167" s="44"/>
      <c r="AP167" s="44"/>
      <c r="AQ167" s="44"/>
      <c r="AR167" s="44"/>
      <c r="AS167" s="44"/>
      <c r="AT167" s="44"/>
      <c r="AU167" s="44"/>
      <c r="AV167" s="44"/>
      <c r="AW167" s="44"/>
      <c r="AX167" s="44"/>
      <c r="AY167" s="44"/>
      <c r="AZ167" s="44"/>
    </row>
    <row r="168" spans="1:52" ht="84" x14ac:dyDescent="0.15">
      <c r="A168" s="73" t="s">
        <v>229</v>
      </c>
      <c r="B168" s="74">
        <v>2</v>
      </c>
      <c r="C168" s="54"/>
      <c r="D168" s="168"/>
      <c r="E168" s="131"/>
      <c r="F168" s="176"/>
      <c r="G168" s="155"/>
      <c r="H168" s="44"/>
      <c r="I168" s="44"/>
      <c r="J168" s="44"/>
      <c r="K168" s="44"/>
      <c r="L168" s="44"/>
      <c r="M168" s="44"/>
      <c r="N168" s="44"/>
      <c r="O168" s="44"/>
      <c r="P168" s="44"/>
      <c r="Q168" s="44"/>
      <c r="R168" s="44"/>
      <c r="S168" s="44"/>
      <c r="T168" s="44"/>
      <c r="U168" s="44"/>
      <c r="V168" s="44"/>
      <c r="W168" s="44"/>
      <c r="X168" s="44"/>
      <c r="Y168" s="44"/>
      <c r="Z168" s="44"/>
      <c r="AA168" s="45"/>
      <c r="AB168" s="45"/>
      <c r="AC168" s="45"/>
      <c r="AD168" s="45"/>
      <c r="AE168" s="45"/>
      <c r="AF168" s="45"/>
      <c r="AG168" s="45"/>
      <c r="AH168" s="45"/>
      <c r="AI168" s="45"/>
      <c r="AJ168" s="45"/>
      <c r="AK168" s="45"/>
      <c r="AL168" s="45"/>
      <c r="AM168" s="45"/>
      <c r="AN168" s="45"/>
      <c r="AO168" s="44"/>
      <c r="AP168" s="44"/>
      <c r="AQ168" s="44"/>
      <c r="AR168" s="44"/>
      <c r="AS168" s="44"/>
      <c r="AT168" s="44"/>
      <c r="AU168" s="44"/>
      <c r="AV168" s="44"/>
      <c r="AW168" s="44"/>
      <c r="AX168" s="44"/>
      <c r="AY168" s="44"/>
      <c r="AZ168" s="44"/>
    </row>
    <row r="169" spans="1:52" ht="90.75" customHeight="1" x14ac:dyDescent="0.15">
      <c r="A169" s="73" t="s">
        <v>230</v>
      </c>
      <c r="B169" s="74">
        <v>4</v>
      </c>
      <c r="C169" s="54"/>
      <c r="D169" s="147"/>
      <c r="E169" s="131"/>
      <c r="F169" s="176"/>
      <c r="G169" s="155"/>
      <c r="H169" s="44"/>
      <c r="I169" s="44"/>
      <c r="J169" s="44"/>
      <c r="K169" s="44"/>
      <c r="L169" s="44"/>
      <c r="M169" s="44"/>
      <c r="N169" s="44"/>
      <c r="O169" s="44"/>
      <c r="P169" s="44"/>
      <c r="Q169" s="44"/>
      <c r="R169" s="44"/>
      <c r="S169" s="44"/>
      <c r="T169" s="44"/>
      <c r="U169" s="44"/>
      <c r="V169" s="44"/>
      <c r="W169" s="44"/>
      <c r="X169" s="44"/>
      <c r="Y169" s="44"/>
      <c r="Z169" s="44"/>
      <c r="AA169" s="45"/>
      <c r="AB169" s="45"/>
      <c r="AC169" s="45"/>
      <c r="AD169" s="45"/>
      <c r="AE169" s="45"/>
      <c r="AF169" s="45"/>
      <c r="AG169" s="45"/>
      <c r="AH169" s="45"/>
      <c r="AI169" s="45"/>
      <c r="AJ169" s="45"/>
      <c r="AK169" s="45"/>
      <c r="AL169" s="45"/>
      <c r="AM169" s="45"/>
      <c r="AN169" s="45"/>
      <c r="AO169" s="44"/>
      <c r="AP169" s="44"/>
      <c r="AQ169" s="44"/>
      <c r="AR169" s="44"/>
      <c r="AS169" s="44"/>
      <c r="AT169" s="44"/>
      <c r="AU169" s="44"/>
      <c r="AV169" s="44"/>
      <c r="AW169" s="44"/>
      <c r="AX169" s="44"/>
      <c r="AY169" s="44"/>
      <c r="AZ169" s="44"/>
    </row>
    <row r="170" spans="1:52" ht="196" x14ac:dyDescent="0.15">
      <c r="A170" s="73" t="s">
        <v>231</v>
      </c>
      <c r="B170" s="74">
        <v>2</v>
      </c>
      <c r="C170" s="54"/>
      <c r="D170" s="171"/>
      <c r="E170" s="131"/>
      <c r="F170" s="176"/>
      <c r="G170" s="155"/>
      <c r="H170" s="44"/>
      <c r="I170" s="44"/>
      <c r="J170" s="44"/>
      <c r="K170" s="44"/>
      <c r="L170" s="44"/>
      <c r="M170" s="44"/>
      <c r="N170" s="44"/>
      <c r="O170" s="44"/>
      <c r="P170" s="44"/>
      <c r="Q170" s="44"/>
      <c r="R170" s="44"/>
      <c r="S170" s="44"/>
      <c r="T170" s="44"/>
      <c r="U170" s="44"/>
      <c r="V170" s="44"/>
      <c r="W170" s="44"/>
      <c r="X170" s="44"/>
      <c r="Y170" s="44"/>
      <c r="Z170" s="44"/>
      <c r="AA170" s="45"/>
      <c r="AB170" s="45"/>
      <c r="AC170" s="45"/>
      <c r="AD170" s="45"/>
      <c r="AE170" s="45"/>
      <c r="AF170" s="45"/>
      <c r="AG170" s="45"/>
      <c r="AH170" s="45"/>
      <c r="AI170" s="45"/>
      <c r="AJ170" s="45"/>
      <c r="AK170" s="45"/>
      <c r="AL170" s="45"/>
      <c r="AM170" s="45"/>
      <c r="AN170" s="45"/>
      <c r="AO170" s="44"/>
      <c r="AP170" s="44"/>
      <c r="AQ170" s="44"/>
      <c r="AR170" s="44"/>
      <c r="AS170" s="44"/>
      <c r="AT170" s="44"/>
      <c r="AU170" s="44"/>
      <c r="AV170" s="44"/>
      <c r="AW170" s="44"/>
      <c r="AX170" s="44"/>
      <c r="AY170" s="44"/>
      <c r="AZ170" s="44"/>
    </row>
    <row r="171" spans="1:52" ht="196" x14ac:dyDescent="0.15">
      <c r="A171" s="73" t="s">
        <v>232</v>
      </c>
      <c r="B171" s="74">
        <v>2</v>
      </c>
      <c r="C171" s="54"/>
      <c r="D171" s="147"/>
      <c r="E171" s="131"/>
      <c r="F171" s="176"/>
      <c r="G171" s="155"/>
      <c r="H171" s="44"/>
      <c r="I171" s="44"/>
      <c r="J171" s="44"/>
      <c r="K171" s="44"/>
      <c r="L171" s="44"/>
      <c r="M171" s="44"/>
      <c r="N171" s="44"/>
      <c r="O171" s="44"/>
      <c r="P171" s="44"/>
      <c r="Q171" s="44"/>
      <c r="R171" s="44"/>
      <c r="S171" s="44"/>
      <c r="T171" s="44"/>
      <c r="U171" s="44"/>
      <c r="V171" s="44"/>
      <c r="W171" s="44"/>
      <c r="X171" s="44"/>
      <c r="Y171" s="44"/>
      <c r="Z171" s="44"/>
      <c r="AA171" s="45"/>
      <c r="AB171" s="45"/>
      <c r="AC171" s="45"/>
      <c r="AD171" s="45"/>
      <c r="AE171" s="45"/>
      <c r="AF171" s="45"/>
      <c r="AG171" s="45"/>
      <c r="AH171" s="45"/>
      <c r="AI171" s="45"/>
      <c r="AJ171" s="45"/>
      <c r="AK171" s="45"/>
      <c r="AL171" s="45"/>
      <c r="AM171" s="45"/>
      <c r="AN171" s="45"/>
      <c r="AO171" s="44"/>
      <c r="AP171" s="44"/>
      <c r="AQ171" s="44"/>
      <c r="AR171" s="44"/>
      <c r="AS171" s="44"/>
      <c r="AT171" s="44"/>
      <c r="AU171" s="44"/>
      <c r="AV171" s="44"/>
      <c r="AW171" s="44"/>
      <c r="AX171" s="44"/>
      <c r="AY171" s="44"/>
      <c r="AZ171" s="44"/>
    </row>
    <row r="172" spans="1:52" ht="210" x14ac:dyDescent="0.15">
      <c r="A172" s="73" t="s">
        <v>233</v>
      </c>
      <c r="B172" s="74">
        <v>2</v>
      </c>
      <c r="C172" s="54"/>
      <c r="D172" s="147"/>
      <c r="E172" s="182"/>
      <c r="F172" s="176"/>
      <c r="G172" s="162"/>
      <c r="H172" s="44"/>
      <c r="I172" s="44"/>
      <c r="J172" s="44"/>
      <c r="K172" s="44"/>
      <c r="L172" s="44"/>
      <c r="M172" s="44"/>
      <c r="N172" s="44"/>
      <c r="O172" s="44"/>
      <c r="P172" s="44"/>
      <c r="Q172" s="44"/>
      <c r="R172" s="44"/>
      <c r="S172" s="44"/>
      <c r="T172" s="44"/>
      <c r="U172" s="44"/>
      <c r="V172" s="44"/>
      <c r="W172" s="44"/>
      <c r="X172" s="44"/>
      <c r="Y172" s="44"/>
      <c r="Z172" s="44"/>
      <c r="AA172" s="45"/>
      <c r="AB172" s="45"/>
      <c r="AC172" s="45"/>
      <c r="AD172" s="45"/>
      <c r="AE172" s="45"/>
      <c r="AF172" s="45"/>
      <c r="AG172" s="45"/>
      <c r="AH172" s="45"/>
      <c r="AI172" s="45"/>
      <c r="AJ172" s="45"/>
      <c r="AK172" s="45"/>
      <c r="AL172" s="45"/>
      <c r="AM172" s="45"/>
      <c r="AN172" s="45"/>
      <c r="AO172" s="44"/>
      <c r="AP172" s="44"/>
      <c r="AQ172" s="44"/>
      <c r="AR172" s="44"/>
      <c r="AS172" s="44"/>
      <c r="AT172" s="44"/>
      <c r="AU172" s="44"/>
      <c r="AV172" s="44"/>
      <c r="AW172" s="44"/>
      <c r="AX172" s="44"/>
      <c r="AY172" s="44"/>
      <c r="AZ172" s="44"/>
    </row>
    <row r="173" spans="1:52" ht="70" x14ac:dyDescent="0.15">
      <c r="A173" s="73" t="s">
        <v>234</v>
      </c>
      <c r="B173" s="74">
        <v>4</v>
      </c>
      <c r="C173" s="54"/>
      <c r="D173" s="147"/>
      <c r="E173" s="131"/>
      <c r="F173" s="176"/>
      <c r="G173" s="155"/>
      <c r="H173" s="44"/>
      <c r="I173" s="44"/>
      <c r="J173" s="44"/>
      <c r="K173" s="44"/>
      <c r="L173" s="44"/>
      <c r="M173" s="44"/>
      <c r="N173" s="44"/>
      <c r="O173" s="44"/>
      <c r="P173" s="44"/>
      <c r="Q173" s="44"/>
      <c r="R173" s="44"/>
      <c r="S173" s="44"/>
      <c r="T173" s="44"/>
      <c r="U173" s="44"/>
      <c r="V173" s="44"/>
      <c r="W173" s="44"/>
      <c r="X173" s="44"/>
      <c r="Y173" s="44"/>
      <c r="Z173" s="44"/>
      <c r="AA173" s="45"/>
      <c r="AB173" s="45"/>
      <c r="AC173" s="45"/>
      <c r="AD173" s="45"/>
      <c r="AE173" s="45"/>
      <c r="AF173" s="45"/>
      <c r="AG173" s="45"/>
      <c r="AH173" s="45"/>
      <c r="AI173" s="45"/>
      <c r="AJ173" s="45"/>
      <c r="AK173" s="45"/>
      <c r="AL173" s="45"/>
      <c r="AM173" s="45"/>
      <c r="AN173" s="45"/>
      <c r="AO173" s="44"/>
      <c r="AP173" s="44"/>
      <c r="AQ173" s="44"/>
      <c r="AR173" s="44"/>
      <c r="AS173" s="44"/>
      <c r="AT173" s="44"/>
      <c r="AU173" s="44"/>
      <c r="AV173" s="44"/>
      <c r="AW173" s="44"/>
      <c r="AX173" s="44"/>
      <c r="AY173" s="44"/>
      <c r="AZ173" s="44"/>
    </row>
    <row r="174" spans="1:52" ht="36" customHeight="1" x14ac:dyDescent="0.15">
      <c r="A174" s="72" t="s">
        <v>235</v>
      </c>
      <c r="B174" s="83"/>
      <c r="C174" s="136"/>
      <c r="D174" s="145"/>
      <c r="E174" s="145"/>
      <c r="F174" s="178"/>
      <c r="G174" s="163"/>
      <c r="H174" s="44"/>
      <c r="I174" s="44"/>
      <c r="J174" s="44"/>
      <c r="K174" s="44"/>
      <c r="L174" s="44"/>
      <c r="M174" s="44"/>
      <c r="N174" s="44"/>
      <c r="O174" s="44"/>
      <c r="P174" s="44"/>
      <c r="Q174" s="44"/>
      <c r="R174" s="44"/>
      <c r="S174" s="44"/>
      <c r="T174" s="44"/>
      <c r="U174" s="44"/>
      <c r="V174" s="44"/>
      <c r="W174" s="44"/>
      <c r="X174" s="44"/>
      <c r="Y174" s="44"/>
      <c r="Z174" s="44"/>
      <c r="AA174" s="45"/>
      <c r="AB174" s="45"/>
      <c r="AC174" s="45"/>
      <c r="AD174" s="45"/>
      <c r="AE174" s="45"/>
      <c r="AF174" s="45"/>
      <c r="AG174" s="45"/>
      <c r="AH174" s="45"/>
      <c r="AI174" s="45"/>
      <c r="AJ174" s="45"/>
      <c r="AK174" s="45"/>
      <c r="AL174" s="45"/>
      <c r="AM174" s="45"/>
      <c r="AN174" s="45"/>
      <c r="AO174" s="44"/>
      <c r="AP174" s="44"/>
      <c r="AQ174" s="44"/>
      <c r="AR174" s="44"/>
      <c r="AS174" s="44"/>
      <c r="AT174" s="44"/>
      <c r="AU174" s="44"/>
      <c r="AV174" s="44"/>
      <c r="AW174" s="44"/>
      <c r="AX174" s="44"/>
      <c r="AY174" s="44"/>
      <c r="AZ174" s="44"/>
    </row>
    <row r="175" spans="1:52" ht="126" x14ac:dyDescent="0.15">
      <c r="A175" s="73" t="s">
        <v>236</v>
      </c>
      <c r="B175" s="74">
        <v>2</v>
      </c>
      <c r="C175" s="54"/>
      <c r="D175" s="147"/>
      <c r="E175" s="131"/>
      <c r="F175" s="176"/>
      <c r="G175" s="155"/>
      <c r="H175" s="44"/>
      <c r="I175" s="44"/>
      <c r="J175" s="44"/>
      <c r="K175" s="44"/>
      <c r="L175" s="44"/>
      <c r="M175" s="44"/>
      <c r="N175" s="44"/>
      <c r="O175" s="44"/>
      <c r="P175" s="44"/>
      <c r="Q175" s="44"/>
      <c r="R175" s="44"/>
      <c r="S175" s="44"/>
      <c r="T175" s="44"/>
      <c r="U175" s="44"/>
      <c r="V175" s="44"/>
      <c r="W175" s="44"/>
      <c r="X175" s="44"/>
      <c r="Y175" s="44"/>
      <c r="Z175" s="44"/>
      <c r="AA175" s="45"/>
      <c r="AB175" s="45"/>
      <c r="AC175" s="45"/>
      <c r="AD175" s="45"/>
      <c r="AE175" s="45"/>
      <c r="AF175" s="45"/>
      <c r="AG175" s="45"/>
      <c r="AH175" s="45"/>
      <c r="AI175" s="45"/>
      <c r="AJ175" s="45"/>
      <c r="AK175" s="45"/>
      <c r="AL175" s="45"/>
      <c r="AM175" s="45"/>
      <c r="AN175" s="45"/>
      <c r="AO175" s="44"/>
      <c r="AP175" s="44"/>
      <c r="AQ175" s="44"/>
      <c r="AR175" s="44"/>
      <c r="AS175" s="44"/>
      <c r="AT175" s="44"/>
      <c r="AU175" s="44"/>
      <c r="AV175" s="44"/>
      <c r="AW175" s="44"/>
      <c r="AX175" s="44"/>
      <c r="AY175" s="44"/>
      <c r="AZ175" s="44"/>
    </row>
    <row r="176" spans="1:52" ht="371" x14ac:dyDescent="0.15">
      <c r="A176" s="73" t="s">
        <v>237</v>
      </c>
      <c r="B176" s="74">
        <v>2</v>
      </c>
      <c r="C176" s="54"/>
      <c r="D176" s="147"/>
      <c r="E176" s="131"/>
      <c r="F176" s="176"/>
      <c r="G176" s="155"/>
      <c r="H176" s="44"/>
      <c r="I176" s="44"/>
      <c r="J176" s="44"/>
      <c r="K176" s="44"/>
      <c r="L176" s="44"/>
      <c r="M176" s="44"/>
      <c r="N176" s="44"/>
      <c r="O176" s="44"/>
      <c r="P176" s="44"/>
      <c r="Q176" s="44"/>
      <c r="R176" s="44"/>
      <c r="S176" s="44"/>
      <c r="T176" s="44"/>
      <c r="U176" s="44"/>
      <c r="V176" s="44"/>
      <c r="W176" s="44"/>
      <c r="X176" s="44"/>
      <c r="Y176" s="44"/>
      <c r="Z176" s="44"/>
      <c r="AA176" s="45"/>
      <c r="AB176" s="45"/>
      <c r="AC176" s="45"/>
      <c r="AD176" s="45"/>
      <c r="AE176" s="45"/>
      <c r="AF176" s="45"/>
      <c r="AG176" s="45"/>
      <c r="AH176" s="45"/>
      <c r="AI176" s="45"/>
      <c r="AJ176" s="45"/>
      <c r="AK176" s="45"/>
      <c r="AL176" s="45"/>
      <c r="AM176" s="45"/>
      <c r="AN176" s="45"/>
      <c r="AO176" s="44"/>
      <c r="AP176" s="44"/>
      <c r="AQ176" s="44"/>
      <c r="AR176" s="44"/>
      <c r="AS176" s="44"/>
      <c r="AT176" s="44"/>
      <c r="AU176" s="44"/>
      <c r="AV176" s="44"/>
      <c r="AW176" s="44"/>
      <c r="AX176" s="44"/>
      <c r="AY176" s="44"/>
      <c r="AZ176" s="44"/>
    </row>
    <row r="177" spans="1:52" ht="218.25" customHeight="1" x14ac:dyDescent="0.15">
      <c r="A177" s="73" t="s">
        <v>238</v>
      </c>
      <c r="B177" s="74">
        <v>2</v>
      </c>
      <c r="C177" s="54"/>
      <c r="D177" s="147"/>
      <c r="E177" s="131"/>
      <c r="F177" s="176"/>
      <c r="G177" s="155"/>
      <c r="H177" s="44"/>
      <c r="I177" s="44"/>
      <c r="J177" s="44"/>
      <c r="K177" s="44"/>
      <c r="L177" s="44"/>
      <c r="M177" s="44"/>
      <c r="N177" s="44"/>
      <c r="O177" s="44"/>
      <c r="P177" s="44"/>
      <c r="Q177" s="44"/>
      <c r="R177" s="44"/>
      <c r="S177" s="44"/>
      <c r="T177" s="44"/>
      <c r="U177" s="44"/>
      <c r="V177" s="44"/>
      <c r="W177" s="44"/>
      <c r="X177" s="44"/>
      <c r="Y177" s="44"/>
      <c r="Z177" s="44"/>
      <c r="AA177" s="45"/>
      <c r="AB177" s="45"/>
      <c r="AC177" s="45"/>
      <c r="AD177" s="45"/>
      <c r="AE177" s="45"/>
      <c r="AF177" s="45"/>
      <c r="AG177" s="45"/>
      <c r="AH177" s="45"/>
      <c r="AI177" s="45"/>
      <c r="AJ177" s="45"/>
      <c r="AK177" s="45"/>
      <c r="AL177" s="45"/>
      <c r="AM177" s="45"/>
      <c r="AN177" s="45"/>
      <c r="AO177" s="44"/>
      <c r="AP177" s="44"/>
      <c r="AQ177" s="44"/>
      <c r="AR177" s="44"/>
      <c r="AS177" s="44"/>
      <c r="AT177" s="44"/>
      <c r="AU177" s="44"/>
      <c r="AV177" s="44"/>
      <c r="AW177" s="44"/>
      <c r="AX177" s="44"/>
      <c r="AY177" s="44"/>
      <c r="AZ177" s="44"/>
    </row>
    <row r="178" spans="1:52" ht="30" customHeight="1" x14ac:dyDescent="0.15">
      <c r="A178" s="72" t="s">
        <v>239</v>
      </c>
      <c r="B178" s="83"/>
      <c r="C178" s="130"/>
      <c r="D178" s="146"/>
      <c r="E178" s="130"/>
      <c r="F178" s="130"/>
      <c r="G178" s="130"/>
      <c r="H178" s="44"/>
      <c r="I178" s="44"/>
      <c r="J178" s="44"/>
      <c r="K178" s="44"/>
      <c r="L178" s="44"/>
      <c r="M178" s="44"/>
      <c r="N178" s="44"/>
      <c r="O178" s="44"/>
      <c r="P178" s="44"/>
      <c r="Q178" s="44"/>
      <c r="R178" s="44"/>
      <c r="S178" s="44"/>
      <c r="T178" s="44"/>
      <c r="U178" s="44"/>
      <c r="V178" s="44"/>
      <c r="W178" s="44"/>
      <c r="X178" s="44"/>
      <c r="Y178" s="44"/>
      <c r="Z178" s="44"/>
      <c r="AA178" s="45"/>
      <c r="AB178" s="45"/>
      <c r="AC178" s="45"/>
      <c r="AD178" s="45"/>
      <c r="AE178" s="45"/>
      <c r="AF178" s="45"/>
      <c r="AG178" s="45"/>
      <c r="AH178" s="45"/>
      <c r="AI178" s="45"/>
      <c r="AJ178" s="45"/>
      <c r="AK178" s="45"/>
      <c r="AL178" s="45"/>
      <c r="AM178" s="45"/>
      <c r="AN178" s="45"/>
      <c r="AO178" s="44"/>
      <c r="AP178" s="44"/>
      <c r="AQ178" s="44"/>
      <c r="AR178" s="44"/>
      <c r="AS178" s="44"/>
      <c r="AT178" s="44"/>
      <c r="AU178" s="44"/>
      <c r="AV178" s="44"/>
      <c r="AW178" s="44"/>
      <c r="AX178" s="44"/>
      <c r="AY178" s="44"/>
      <c r="AZ178" s="44"/>
    </row>
    <row r="179" spans="1:52" ht="140" x14ac:dyDescent="0.15">
      <c r="A179" s="73" t="s">
        <v>240</v>
      </c>
      <c r="B179" s="74">
        <v>2</v>
      </c>
      <c r="C179" s="54"/>
      <c r="D179" s="147"/>
      <c r="E179" s="131"/>
      <c r="F179" s="176"/>
      <c r="G179" s="155"/>
      <c r="H179" s="44"/>
      <c r="I179" s="44"/>
      <c r="J179" s="44"/>
      <c r="K179" s="44"/>
      <c r="L179" s="44"/>
      <c r="M179" s="44"/>
      <c r="N179" s="44"/>
      <c r="O179" s="44"/>
      <c r="P179" s="44"/>
      <c r="Q179" s="44"/>
      <c r="R179" s="44"/>
      <c r="S179" s="44"/>
      <c r="T179" s="44"/>
      <c r="U179" s="44"/>
      <c r="V179" s="44"/>
      <c r="W179" s="44"/>
      <c r="X179" s="44"/>
      <c r="Y179" s="44"/>
      <c r="Z179" s="44"/>
      <c r="AA179" s="45"/>
      <c r="AB179" s="45"/>
      <c r="AC179" s="45"/>
      <c r="AD179" s="45"/>
      <c r="AE179" s="45"/>
      <c r="AF179" s="45"/>
      <c r="AG179" s="45"/>
      <c r="AH179" s="45"/>
      <c r="AI179" s="45"/>
      <c r="AJ179" s="45"/>
      <c r="AK179" s="45"/>
      <c r="AL179" s="45"/>
      <c r="AM179" s="45"/>
      <c r="AN179" s="45"/>
      <c r="AO179" s="44"/>
      <c r="AP179" s="44"/>
      <c r="AQ179" s="44"/>
      <c r="AR179" s="44"/>
      <c r="AS179" s="44"/>
      <c r="AT179" s="44"/>
      <c r="AU179" s="44"/>
      <c r="AV179" s="44"/>
      <c r="AW179" s="44"/>
      <c r="AX179" s="44"/>
      <c r="AY179" s="44"/>
      <c r="AZ179" s="44"/>
    </row>
    <row r="180" spans="1:52" ht="36" customHeight="1" x14ac:dyDescent="0.15">
      <c r="A180" s="72" t="s">
        <v>241</v>
      </c>
      <c r="B180" s="83"/>
      <c r="C180" s="130"/>
      <c r="D180" s="146"/>
      <c r="E180" s="130"/>
      <c r="F180" s="130"/>
      <c r="G180" s="130"/>
      <c r="H180" s="44"/>
      <c r="I180" s="44"/>
      <c r="J180" s="44"/>
      <c r="K180" s="44"/>
      <c r="L180" s="44"/>
      <c r="M180" s="44"/>
      <c r="N180" s="44"/>
      <c r="O180" s="44"/>
      <c r="P180" s="44"/>
      <c r="Q180" s="44"/>
      <c r="R180" s="44"/>
      <c r="S180" s="44"/>
      <c r="T180" s="44"/>
      <c r="U180" s="44"/>
      <c r="V180" s="44"/>
      <c r="W180" s="44"/>
      <c r="X180" s="44"/>
      <c r="Y180" s="44"/>
      <c r="Z180" s="44"/>
      <c r="AA180" s="45"/>
      <c r="AB180" s="45"/>
      <c r="AC180" s="45"/>
      <c r="AD180" s="45"/>
      <c r="AE180" s="45"/>
      <c r="AF180" s="45"/>
      <c r="AG180" s="45"/>
      <c r="AH180" s="45"/>
      <c r="AI180" s="45"/>
      <c r="AJ180" s="45"/>
      <c r="AK180" s="45"/>
      <c r="AL180" s="45"/>
      <c r="AM180" s="45"/>
      <c r="AN180" s="45"/>
      <c r="AO180" s="44"/>
      <c r="AP180" s="44"/>
      <c r="AQ180" s="44"/>
      <c r="AR180" s="44"/>
      <c r="AS180" s="44"/>
      <c r="AT180" s="44"/>
      <c r="AU180" s="44"/>
      <c r="AV180" s="44"/>
      <c r="AW180" s="44"/>
      <c r="AX180" s="44"/>
      <c r="AY180" s="44"/>
      <c r="AZ180" s="44"/>
    </row>
    <row r="181" spans="1:52" ht="154" x14ac:dyDescent="0.15">
      <c r="A181" s="73" t="s">
        <v>242</v>
      </c>
      <c r="B181" s="74">
        <v>4</v>
      </c>
      <c r="C181" s="54"/>
      <c r="D181" s="147"/>
      <c r="E181" s="131"/>
      <c r="F181" s="176"/>
      <c r="G181" s="155"/>
      <c r="H181" s="44"/>
      <c r="I181" s="44"/>
      <c r="J181" s="44"/>
      <c r="K181" s="44"/>
      <c r="L181" s="44"/>
      <c r="M181" s="44"/>
      <c r="N181" s="44"/>
      <c r="O181" s="44"/>
      <c r="P181" s="44"/>
      <c r="Q181" s="44"/>
      <c r="R181" s="44"/>
      <c r="S181" s="44"/>
      <c r="T181" s="44"/>
      <c r="U181" s="44"/>
      <c r="V181" s="44"/>
      <c r="W181" s="44"/>
      <c r="X181" s="44"/>
      <c r="Y181" s="44"/>
      <c r="Z181" s="44"/>
      <c r="AA181" s="45"/>
      <c r="AB181" s="45"/>
      <c r="AC181" s="45"/>
      <c r="AD181" s="45"/>
      <c r="AE181" s="45"/>
      <c r="AF181" s="45"/>
      <c r="AG181" s="45"/>
      <c r="AH181" s="45"/>
      <c r="AI181" s="45"/>
      <c r="AJ181" s="45"/>
      <c r="AK181" s="45"/>
      <c r="AL181" s="45"/>
      <c r="AM181" s="45"/>
      <c r="AN181" s="45"/>
      <c r="AO181" s="44"/>
      <c r="AP181" s="44"/>
      <c r="AQ181" s="44"/>
      <c r="AR181" s="44"/>
      <c r="AS181" s="44"/>
      <c r="AT181" s="44"/>
      <c r="AU181" s="44"/>
      <c r="AV181" s="44"/>
      <c r="AW181" s="44"/>
      <c r="AX181" s="44"/>
      <c r="AY181" s="44"/>
      <c r="AZ181" s="44"/>
    </row>
    <row r="182" spans="1:52" ht="126" x14ac:dyDescent="0.15">
      <c r="A182" s="73" t="s">
        <v>243</v>
      </c>
      <c r="B182" s="74">
        <v>4</v>
      </c>
      <c r="C182" s="54"/>
      <c r="D182" s="147"/>
      <c r="E182" s="182"/>
      <c r="F182" s="176"/>
      <c r="G182" s="162"/>
      <c r="H182" s="44"/>
      <c r="I182" s="44"/>
      <c r="J182" s="44"/>
      <c r="K182" s="44"/>
      <c r="L182" s="44"/>
      <c r="M182" s="44"/>
      <c r="N182" s="44"/>
      <c r="O182" s="44"/>
      <c r="P182" s="44"/>
      <c r="Q182" s="44"/>
      <c r="R182" s="44"/>
      <c r="S182" s="44"/>
      <c r="T182" s="44"/>
      <c r="U182" s="44"/>
      <c r="V182" s="44"/>
      <c r="W182" s="44"/>
      <c r="X182" s="44"/>
      <c r="Y182" s="44"/>
      <c r="Z182" s="44"/>
      <c r="AA182" s="45"/>
      <c r="AB182" s="45"/>
      <c r="AC182" s="45"/>
      <c r="AD182" s="45"/>
      <c r="AE182" s="45"/>
      <c r="AF182" s="45"/>
      <c r="AG182" s="45"/>
      <c r="AH182" s="45"/>
      <c r="AI182" s="45"/>
      <c r="AJ182" s="45"/>
      <c r="AK182" s="45"/>
      <c r="AL182" s="45"/>
      <c r="AM182" s="45"/>
      <c r="AN182" s="45"/>
      <c r="AO182" s="44"/>
      <c r="AP182" s="44"/>
      <c r="AQ182" s="44"/>
      <c r="AR182" s="44"/>
      <c r="AS182" s="44"/>
      <c r="AT182" s="44"/>
      <c r="AU182" s="44"/>
      <c r="AV182" s="44"/>
      <c r="AW182" s="44"/>
      <c r="AX182" s="44"/>
      <c r="AY182" s="44"/>
      <c r="AZ182" s="44"/>
    </row>
    <row r="183" spans="1:52" ht="154" x14ac:dyDescent="0.15">
      <c r="A183" s="73" t="s">
        <v>244</v>
      </c>
      <c r="B183" s="74">
        <v>4</v>
      </c>
      <c r="C183" s="54"/>
      <c r="D183" s="147"/>
      <c r="E183" s="131"/>
      <c r="F183" s="176"/>
      <c r="G183" s="155"/>
      <c r="H183" s="44"/>
      <c r="I183" s="44"/>
      <c r="J183" s="44"/>
      <c r="K183" s="44"/>
      <c r="L183" s="44"/>
      <c r="M183" s="44"/>
      <c r="N183" s="44"/>
      <c r="O183" s="44"/>
      <c r="P183" s="44"/>
      <c r="Q183" s="44"/>
      <c r="R183" s="44"/>
      <c r="S183" s="44"/>
      <c r="T183" s="44"/>
      <c r="U183" s="44"/>
      <c r="V183" s="44"/>
      <c r="W183" s="44"/>
      <c r="X183" s="44"/>
      <c r="Y183" s="44"/>
      <c r="Z183" s="44"/>
      <c r="AA183" s="45"/>
      <c r="AB183" s="45"/>
      <c r="AC183" s="45"/>
      <c r="AD183" s="45"/>
      <c r="AE183" s="45"/>
      <c r="AF183" s="45"/>
      <c r="AG183" s="45"/>
      <c r="AH183" s="45"/>
      <c r="AI183" s="45"/>
      <c r="AJ183" s="45"/>
      <c r="AK183" s="45"/>
      <c r="AL183" s="45"/>
      <c r="AM183" s="45"/>
      <c r="AN183" s="45"/>
      <c r="AO183" s="44"/>
      <c r="AP183" s="44"/>
      <c r="AQ183" s="44"/>
      <c r="AR183" s="44"/>
      <c r="AS183" s="44"/>
      <c r="AT183" s="44"/>
      <c r="AU183" s="44"/>
      <c r="AV183" s="44"/>
      <c r="AW183" s="44"/>
      <c r="AX183" s="44"/>
      <c r="AY183" s="44"/>
      <c r="AZ183" s="44"/>
    </row>
    <row r="184" spans="1:52" ht="37" customHeight="1" x14ac:dyDescent="0.15">
      <c r="A184" s="75" t="s">
        <v>245</v>
      </c>
      <c r="B184" s="84"/>
      <c r="C184" s="135"/>
      <c r="D184" s="143"/>
      <c r="E184" s="143"/>
      <c r="F184" s="151"/>
      <c r="G184" s="151"/>
      <c r="H184" s="44"/>
      <c r="I184" s="44"/>
      <c r="J184" s="44"/>
      <c r="K184" s="44"/>
      <c r="L184" s="44"/>
      <c r="M184" s="44"/>
      <c r="N184" s="44"/>
      <c r="O184" s="44"/>
      <c r="P184" s="44"/>
      <c r="Q184" s="44"/>
      <c r="R184" s="44"/>
      <c r="S184" s="44"/>
      <c r="T184" s="44"/>
      <c r="U184" s="44"/>
      <c r="V184" s="44"/>
      <c r="W184" s="44"/>
      <c r="X184" s="44"/>
      <c r="Y184" s="44"/>
      <c r="Z184" s="44"/>
      <c r="AA184" s="45"/>
      <c r="AB184" s="45"/>
      <c r="AC184" s="45"/>
      <c r="AD184" s="45"/>
      <c r="AE184" s="45"/>
      <c r="AF184" s="45"/>
      <c r="AG184" s="45"/>
      <c r="AH184" s="45"/>
      <c r="AI184" s="45"/>
      <c r="AJ184" s="45"/>
      <c r="AK184" s="45"/>
      <c r="AL184" s="45"/>
      <c r="AM184" s="45"/>
      <c r="AN184" s="45"/>
      <c r="AO184" s="44"/>
      <c r="AP184" s="44"/>
      <c r="AQ184" s="44"/>
      <c r="AR184" s="44"/>
      <c r="AS184" s="44"/>
      <c r="AT184" s="44"/>
      <c r="AU184" s="44"/>
      <c r="AV184" s="44"/>
      <c r="AW184" s="44"/>
      <c r="AX184" s="44"/>
      <c r="AY184" s="44"/>
      <c r="AZ184" s="44"/>
    </row>
    <row r="185" spans="1:52" ht="37" customHeight="1" x14ac:dyDescent="0.15">
      <c r="A185" s="72" t="s">
        <v>246</v>
      </c>
      <c r="B185" s="83"/>
      <c r="C185" s="130"/>
      <c r="D185" s="146"/>
      <c r="E185" s="130"/>
      <c r="F185" s="130"/>
      <c r="G185" s="130"/>
      <c r="H185" s="44"/>
      <c r="I185" s="44"/>
      <c r="J185" s="44"/>
      <c r="K185" s="44"/>
      <c r="L185" s="44"/>
      <c r="M185" s="44"/>
      <c r="N185" s="44"/>
      <c r="O185" s="44"/>
      <c r="P185" s="44"/>
      <c r="Q185" s="44"/>
      <c r="R185" s="44"/>
      <c r="S185" s="44"/>
      <c r="T185" s="44"/>
      <c r="U185" s="44"/>
      <c r="V185" s="44"/>
      <c r="W185" s="44"/>
      <c r="X185" s="44"/>
      <c r="Y185" s="44"/>
      <c r="Z185" s="44"/>
      <c r="AA185" s="45"/>
      <c r="AB185" s="45"/>
      <c r="AC185" s="45"/>
      <c r="AD185" s="45"/>
      <c r="AE185" s="45"/>
      <c r="AF185" s="45"/>
      <c r="AG185" s="45"/>
      <c r="AH185" s="45"/>
      <c r="AI185" s="45"/>
      <c r="AJ185" s="45"/>
      <c r="AK185" s="45"/>
      <c r="AL185" s="45"/>
      <c r="AM185" s="45"/>
      <c r="AN185" s="45"/>
      <c r="AO185" s="44"/>
      <c r="AP185" s="44"/>
      <c r="AQ185" s="44"/>
      <c r="AR185" s="44"/>
      <c r="AS185" s="44"/>
      <c r="AT185" s="44"/>
      <c r="AU185" s="44"/>
      <c r="AV185" s="44"/>
      <c r="AW185" s="44"/>
      <c r="AX185" s="44"/>
      <c r="AY185" s="44"/>
      <c r="AZ185" s="44"/>
    </row>
    <row r="186" spans="1:52" s="40" customFormat="1" ht="78" customHeight="1" x14ac:dyDescent="0.15">
      <c r="A186" s="73" t="s">
        <v>247</v>
      </c>
      <c r="B186" s="74">
        <v>6</v>
      </c>
      <c r="C186" s="54"/>
      <c r="D186" s="147"/>
      <c r="E186" s="131"/>
      <c r="F186" s="176"/>
      <c r="G186" s="155"/>
      <c r="H186" s="44"/>
      <c r="I186" s="44"/>
      <c r="J186" s="44"/>
      <c r="K186" s="44"/>
      <c r="L186" s="44"/>
      <c r="M186" s="44"/>
      <c r="N186" s="44"/>
      <c r="O186" s="44"/>
      <c r="P186" s="44"/>
      <c r="Q186" s="44"/>
      <c r="R186" s="44"/>
      <c r="S186" s="44"/>
      <c r="T186" s="44"/>
      <c r="U186" s="44"/>
      <c r="V186" s="44"/>
      <c r="W186" s="44"/>
      <c r="X186" s="44"/>
      <c r="Y186" s="44"/>
      <c r="Z186" s="44"/>
      <c r="AA186" s="45"/>
      <c r="AB186" s="45"/>
      <c r="AC186" s="45"/>
      <c r="AD186" s="45"/>
      <c r="AE186" s="45"/>
      <c r="AF186" s="45"/>
      <c r="AG186" s="45"/>
      <c r="AH186" s="45"/>
      <c r="AI186" s="45"/>
      <c r="AJ186" s="45"/>
      <c r="AK186" s="45"/>
      <c r="AL186" s="45"/>
      <c r="AM186" s="45"/>
      <c r="AN186" s="45"/>
      <c r="AO186" s="44"/>
      <c r="AP186" s="44"/>
      <c r="AQ186" s="44"/>
      <c r="AR186" s="44"/>
      <c r="AS186" s="44"/>
      <c r="AT186" s="44"/>
      <c r="AU186" s="44"/>
      <c r="AV186" s="44"/>
      <c r="AW186" s="44"/>
      <c r="AX186" s="44"/>
      <c r="AY186" s="44"/>
      <c r="AZ186" s="44"/>
    </row>
    <row r="187" spans="1:52" s="40" customFormat="1" ht="42" x14ac:dyDescent="0.15">
      <c r="A187" s="73" t="s">
        <v>248</v>
      </c>
      <c r="B187" s="74">
        <v>6</v>
      </c>
      <c r="C187" s="54"/>
      <c r="D187" s="147"/>
      <c r="E187" s="131"/>
      <c r="F187" s="176"/>
      <c r="G187" s="155"/>
      <c r="H187" s="44"/>
      <c r="I187" s="44"/>
      <c r="J187" s="44"/>
      <c r="K187" s="44"/>
      <c r="L187" s="44"/>
      <c r="M187" s="44"/>
      <c r="N187" s="44"/>
      <c r="O187" s="44"/>
      <c r="P187" s="44"/>
      <c r="Q187" s="44"/>
      <c r="R187" s="44"/>
      <c r="S187" s="44"/>
      <c r="T187" s="44"/>
      <c r="U187" s="44"/>
      <c r="V187" s="44"/>
      <c r="W187" s="44"/>
      <c r="X187" s="44"/>
      <c r="Y187" s="44"/>
      <c r="Z187" s="44"/>
      <c r="AA187" s="45"/>
      <c r="AB187" s="45"/>
      <c r="AC187" s="45"/>
      <c r="AD187" s="45"/>
      <c r="AE187" s="45"/>
      <c r="AF187" s="45"/>
      <c r="AG187" s="45"/>
      <c r="AH187" s="45"/>
      <c r="AI187" s="45"/>
      <c r="AJ187" s="45"/>
      <c r="AK187" s="45"/>
      <c r="AL187" s="45"/>
      <c r="AM187" s="45"/>
      <c r="AN187" s="45"/>
      <c r="AO187" s="44"/>
      <c r="AP187" s="44"/>
      <c r="AQ187" s="44"/>
      <c r="AR187" s="44"/>
      <c r="AS187" s="44"/>
      <c r="AT187" s="44"/>
      <c r="AU187" s="44"/>
      <c r="AV187" s="44"/>
      <c r="AW187" s="44"/>
      <c r="AX187" s="44"/>
      <c r="AY187" s="44"/>
      <c r="AZ187" s="44"/>
    </row>
    <row r="188" spans="1:52" s="40" customFormat="1" ht="34" customHeight="1" x14ac:dyDescent="0.15">
      <c r="A188" s="72" t="s">
        <v>249</v>
      </c>
      <c r="B188" s="83"/>
      <c r="C188" s="130"/>
      <c r="D188" s="146"/>
      <c r="E188" s="130"/>
      <c r="F188" s="130"/>
      <c r="G188" s="130"/>
      <c r="H188" s="44"/>
      <c r="I188" s="44"/>
      <c r="J188" s="44"/>
      <c r="K188" s="44"/>
      <c r="L188" s="44"/>
      <c r="M188" s="44"/>
      <c r="N188" s="44"/>
      <c r="O188" s="44"/>
      <c r="P188" s="44"/>
      <c r="Q188" s="44"/>
      <c r="R188" s="44"/>
      <c r="S188" s="44"/>
      <c r="T188" s="44"/>
      <c r="U188" s="44"/>
      <c r="V188" s="44"/>
      <c r="W188" s="44"/>
      <c r="X188" s="44"/>
      <c r="Y188" s="44"/>
      <c r="Z188" s="44"/>
      <c r="AA188" s="45"/>
      <c r="AB188" s="45"/>
      <c r="AC188" s="45"/>
      <c r="AD188" s="45"/>
      <c r="AE188" s="45"/>
      <c r="AF188" s="45"/>
      <c r="AG188" s="45"/>
      <c r="AH188" s="45"/>
      <c r="AI188" s="45"/>
      <c r="AJ188" s="45"/>
      <c r="AK188" s="45"/>
      <c r="AL188" s="45"/>
      <c r="AM188" s="45"/>
      <c r="AN188" s="45"/>
      <c r="AO188" s="44"/>
      <c r="AP188" s="44"/>
      <c r="AQ188" s="44"/>
      <c r="AR188" s="44"/>
      <c r="AS188" s="44"/>
      <c r="AT188" s="44"/>
      <c r="AU188" s="44"/>
      <c r="AV188" s="44"/>
      <c r="AW188" s="44"/>
      <c r="AX188" s="44"/>
      <c r="AY188" s="44"/>
      <c r="AZ188" s="44"/>
    </row>
    <row r="189" spans="1:52" s="40" customFormat="1" ht="28" x14ac:dyDescent="0.15">
      <c r="A189" s="73" t="s">
        <v>250</v>
      </c>
      <c r="B189" s="74">
        <v>2</v>
      </c>
      <c r="C189" s="54"/>
      <c r="D189" s="168"/>
      <c r="E189" s="131"/>
      <c r="F189" s="176"/>
      <c r="G189" s="155"/>
      <c r="H189" s="44"/>
      <c r="I189" s="44"/>
      <c r="J189" s="44"/>
      <c r="K189" s="44"/>
      <c r="L189" s="44"/>
      <c r="M189" s="44"/>
      <c r="N189" s="44"/>
      <c r="O189" s="44"/>
      <c r="P189" s="44"/>
      <c r="Q189" s="44"/>
      <c r="R189" s="44"/>
      <c r="S189" s="44"/>
      <c r="T189" s="44"/>
      <c r="U189" s="44"/>
      <c r="V189" s="44"/>
      <c r="W189" s="44"/>
      <c r="X189" s="44"/>
      <c r="Y189" s="44"/>
      <c r="Z189" s="44"/>
      <c r="AA189" s="45"/>
      <c r="AB189" s="45"/>
      <c r="AC189" s="45"/>
      <c r="AD189" s="45"/>
      <c r="AE189" s="45"/>
      <c r="AF189" s="45"/>
      <c r="AG189" s="45"/>
      <c r="AH189" s="45"/>
      <c r="AI189" s="45"/>
      <c r="AJ189" s="45"/>
      <c r="AK189" s="45"/>
      <c r="AL189" s="45"/>
      <c r="AM189" s="45"/>
      <c r="AN189" s="45"/>
      <c r="AO189" s="44"/>
      <c r="AP189" s="44"/>
      <c r="AQ189" s="44"/>
      <c r="AR189" s="44"/>
      <c r="AS189" s="44"/>
      <c r="AT189" s="44"/>
      <c r="AU189" s="44"/>
      <c r="AV189" s="44"/>
      <c r="AW189" s="44"/>
      <c r="AX189" s="44"/>
      <c r="AY189" s="44"/>
      <c r="AZ189" s="44"/>
    </row>
    <row r="190" spans="1:52" ht="112" x14ac:dyDescent="0.15">
      <c r="A190" s="73" t="s">
        <v>251</v>
      </c>
      <c r="B190" s="74">
        <v>2</v>
      </c>
      <c r="C190" s="54"/>
      <c r="D190" s="170"/>
      <c r="E190" s="131"/>
      <c r="F190" s="176"/>
      <c r="G190" s="155"/>
      <c r="H190" s="44"/>
      <c r="I190" s="44"/>
      <c r="J190" s="44"/>
      <c r="K190" s="44"/>
      <c r="L190" s="44"/>
      <c r="M190" s="44"/>
      <c r="N190" s="44"/>
      <c r="O190" s="44"/>
      <c r="P190" s="44"/>
      <c r="Q190" s="44"/>
      <c r="R190" s="44"/>
      <c r="S190" s="44"/>
      <c r="T190" s="44"/>
      <c r="U190" s="44"/>
      <c r="V190" s="44"/>
      <c r="W190" s="44"/>
      <c r="X190" s="44"/>
      <c r="Y190" s="44"/>
      <c r="Z190" s="44"/>
      <c r="AA190" s="45"/>
      <c r="AB190" s="45"/>
      <c r="AC190" s="45"/>
      <c r="AD190" s="45"/>
      <c r="AE190" s="45"/>
      <c r="AF190" s="45"/>
      <c r="AG190" s="45"/>
      <c r="AH190" s="45"/>
      <c r="AI190" s="45"/>
      <c r="AJ190" s="45"/>
      <c r="AK190" s="45"/>
      <c r="AL190" s="45"/>
      <c r="AM190" s="45"/>
      <c r="AN190" s="45"/>
      <c r="AO190" s="44"/>
      <c r="AP190" s="44"/>
      <c r="AQ190" s="44"/>
      <c r="AR190" s="44"/>
      <c r="AS190" s="44"/>
      <c r="AT190" s="44"/>
      <c r="AU190" s="44"/>
      <c r="AV190" s="44"/>
      <c r="AW190" s="44"/>
      <c r="AX190" s="44"/>
      <c r="AY190" s="44"/>
      <c r="AZ190" s="44"/>
    </row>
    <row r="191" spans="1:52" ht="28" x14ac:dyDescent="0.15">
      <c r="A191" s="73" t="s">
        <v>252</v>
      </c>
      <c r="B191" s="74">
        <v>2</v>
      </c>
      <c r="C191" s="54"/>
      <c r="D191" s="169"/>
      <c r="E191" s="131"/>
      <c r="F191" s="176"/>
      <c r="G191" s="155"/>
      <c r="H191" s="44"/>
      <c r="I191" s="44"/>
      <c r="J191" s="44"/>
      <c r="K191" s="44"/>
      <c r="L191" s="44"/>
      <c r="M191" s="44"/>
      <c r="N191" s="44"/>
      <c r="O191" s="44"/>
      <c r="P191" s="44"/>
      <c r="Q191" s="44"/>
      <c r="R191" s="44"/>
      <c r="S191" s="44"/>
      <c r="T191" s="44"/>
      <c r="U191" s="44"/>
      <c r="V191" s="44"/>
      <c r="W191" s="44"/>
      <c r="X191" s="44"/>
      <c r="Y191" s="44"/>
      <c r="Z191" s="44"/>
      <c r="AA191" s="45"/>
      <c r="AB191" s="45"/>
      <c r="AC191" s="45"/>
      <c r="AD191" s="45"/>
      <c r="AE191" s="45"/>
      <c r="AF191" s="45"/>
      <c r="AG191" s="45"/>
      <c r="AH191" s="45"/>
      <c r="AI191" s="45"/>
      <c r="AJ191" s="45"/>
      <c r="AK191" s="45"/>
      <c r="AL191" s="45"/>
      <c r="AM191" s="45"/>
      <c r="AN191" s="45"/>
      <c r="AO191" s="44"/>
      <c r="AP191" s="44"/>
      <c r="AQ191" s="44"/>
      <c r="AR191" s="44"/>
      <c r="AS191" s="44"/>
      <c r="AT191" s="44"/>
      <c r="AU191" s="44"/>
      <c r="AV191" s="44"/>
      <c r="AW191" s="44"/>
      <c r="AX191" s="44"/>
      <c r="AY191" s="44"/>
      <c r="AZ191" s="44"/>
    </row>
    <row r="192" spans="1:52" ht="42" x14ac:dyDescent="0.15">
      <c r="A192" s="73" t="s">
        <v>253</v>
      </c>
      <c r="B192" s="74">
        <v>2</v>
      </c>
      <c r="C192" s="54"/>
      <c r="D192" s="147"/>
      <c r="E192" s="131"/>
      <c r="F192" s="176"/>
      <c r="G192" s="155"/>
      <c r="H192" s="44"/>
      <c r="I192" s="44"/>
      <c r="J192" s="44"/>
      <c r="K192" s="44"/>
      <c r="L192" s="44"/>
      <c r="M192" s="44"/>
      <c r="N192" s="44"/>
      <c r="O192" s="44"/>
      <c r="P192" s="44"/>
      <c r="Q192" s="44"/>
      <c r="R192" s="44"/>
      <c r="S192" s="44"/>
      <c r="T192" s="44"/>
      <c r="U192" s="44"/>
      <c r="V192" s="44"/>
      <c r="W192" s="44"/>
      <c r="X192" s="44"/>
      <c r="Y192" s="44"/>
      <c r="Z192" s="44"/>
      <c r="AA192" s="45"/>
      <c r="AB192" s="45"/>
      <c r="AC192" s="45"/>
      <c r="AD192" s="45"/>
      <c r="AE192" s="45"/>
      <c r="AF192" s="45"/>
      <c r="AG192" s="45"/>
      <c r="AH192" s="45"/>
      <c r="AI192" s="45"/>
      <c r="AJ192" s="45"/>
      <c r="AK192" s="45"/>
      <c r="AL192" s="45"/>
      <c r="AM192" s="45"/>
      <c r="AN192" s="45"/>
      <c r="AO192" s="44"/>
      <c r="AP192" s="44"/>
      <c r="AQ192" s="44"/>
      <c r="AR192" s="44"/>
      <c r="AS192" s="44"/>
      <c r="AT192" s="44"/>
      <c r="AU192" s="44"/>
      <c r="AV192" s="44"/>
      <c r="AW192" s="44"/>
      <c r="AX192" s="44"/>
      <c r="AY192" s="44"/>
      <c r="AZ192" s="44"/>
    </row>
    <row r="193" spans="1:52" ht="35" customHeight="1" x14ac:dyDescent="0.15">
      <c r="A193" s="73" t="s">
        <v>254</v>
      </c>
      <c r="B193" s="74">
        <v>2</v>
      </c>
      <c r="C193" s="54"/>
      <c r="D193" s="147"/>
      <c r="E193" s="183"/>
      <c r="F193" s="176"/>
      <c r="G193" s="164"/>
      <c r="H193" s="44"/>
      <c r="I193" s="44"/>
      <c r="J193" s="44"/>
      <c r="K193" s="44"/>
      <c r="L193" s="44"/>
      <c r="M193" s="44"/>
      <c r="N193" s="44"/>
      <c r="O193" s="44"/>
      <c r="P193" s="44"/>
      <c r="Q193" s="44"/>
      <c r="R193" s="44"/>
      <c r="S193" s="44"/>
      <c r="T193" s="44"/>
      <c r="U193" s="44"/>
      <c r="V193" s="44"/>
      <c r="W193" s="44"/>
      <c r="X193" s="44"/>
      <c r="Y193" s="44"/>
      <c r="Z193" s="44"/>
      <c r="AA193" s="45"/>
      <c r="AB193" s="45"/>
      <c r="AC193" s="45"/>
      <c r="AD193" s="45"/>
      <c r="AE193" s="45"/>
      <c r="AF193" s="45"/>
      <c r="AG193" s="45"/>
      <c r="AH193" s="45"/>
      <c r="AI193" s="45"/>
      <c r="AJ193" s="45"/>
      <c r="AK193" s="45"/>
      <c r="AL193" s="45"/>
      <c r="AM193" s="45"/>
      <c r="AN193" s="45"/>
      <c r="AO193" s="44"/>
      <c r="AP193" s="44"/>
      <c r="AQ193" s="44"/>
      <c r="AR193" s="44"/>
      <c r="AS193" s="44"/>
      <c r="AT193" s="44"/>
      <c r="AU193" s="44"/>
      <c r="AV193" s="44"/>
      <c r="AW193" s="44"/>
      <c r="AX193" s="44"/>
      <c r="AY193" s="44"/>
      <c r="AZ193" s="44"/>
    </row>
    <row r="194" spans="1:52" ht="39" customHeight="1" x14ac:dyDescent="0.15">
      <c r="A194" s="72" t="s">
        <v>255</v>
      </c>
      <c r="B194" s="83"/>
      <c r="C194" s="130"/>
      <c r="D194" s="146"/>
      <c r="E194" s="130"/>
      <c r="F194" s="130"/>
      <c r="G194" s="130"/>
      <c r="H194" s="44"/>
      <c r="I194" s="44"/>
      <c r="J194" s="44"/>
      <c r="K194" s="44"/>
      <c r="L194" s="44"/>
      <c r="M194" s="44"/>
      <c r="N194" s="44"/>
      <c r="O194" s="44"/>
      <c r="P194" s="44"/>
      <c r="Q194" s="44"/>
      <c r="R194" s="44"/>
      <c r="S194" s="44"/>
      <c r="T194" s="44"/>
      <c r="U194" s="44"/>
      <c r="V194" s="44"/>
      <c r="W194" s="44"/>
      <c r="X194" s="44"/>
      <c r="Y194" s="44"/>
      <c r="Z194" s="44"/>
      <c r="AA194" s="45"/>
      <c r="AB194" s="45"/>
      <c r="AC194" s="45"/>
      <c r="AD194" s="45"/>
      <c r="AE194" s="45"/>
      <c r="AF194" s="45"/>
      <c r="AG194" s="45"/>
      <c r="AH194" s="45"/>
      <c r="AI194" s="45"/>
      <c r="AJ194" s="45"/>
      <c r="AK194" s="45"/>
      <c r="AL194" s="45"/>
      <c r="AM194" s="45"/>
      <c r="AN194" s="45"/>
      <c r="AO194" s="44"/>
      <c r="AP194" s="44"/>
      <c r="AQ194" s="44"/>
      <c r="AR194" s="44"/>
      <c r="AS194" s="44"/>
      <c r="AT194" s="44"/>
      <c r="AU194" s="44"/>
      <c r="AV194" s="44"/>
      <c r="AW194" s="44"/>
      <c r="AX194" s="44"/>
      <c r="AY194" s="44"/>
      <c r="AZ194" s="44"/>
    </row>
    <row r="195" spans="1:52" ht="81" customHeight="1" x14ac:dyDescent="0.15">
      <c r="A195" s="73" t="s">
        <v>256</v>
      </c>
      <c r="B195" s="74">
        <v>5</v>
      </c>
      <c r="C195" s="54"/>
      <c r="D195" s="168"/>
      <c r="E195" s="131"/>
      <c r="F195" s="176"/>
      <c r="G195" s="155"/>
      <c r="H195" s="44"/>
      <c r="I195" s="44"/>
      <c r="J195" s="44"/>
      <c r="K195" s="44"/>
      <c r="L195" s="44"/>
      <c r="M195" s="44"/>
      <c r="N195" s="44"/>
      <c r="O195" s="44"/>
      <c r="P195" s="44"/>
      <c r="Q195" s="44"/>
      <c r="R195" s="44"/>
      <c r="S195" s="44"/>
      <c r="T195" s="44"/>
      <c r="U195" s="44"/>
      <c r="V195" s="44"/>
      <c r="W195" s="44"/>
      <c r="X195" s="44"/>
      <c r="Y195" s="44"/>
      <c r="Z195" s="44"/>
      <c r="AA195" s="45"/>
      <c r="AB195" s="45"/>
      <c r="AC195" s="45"/>
      <c r="AD195" s="45"/>
      <c r="AE195" s="45"/>
      <c r="AF195" s="45"/>
      <c r="AG195" s="45"/>
      <c r="AH195" s="45"/>
      <c r="AI195" s="45"/>
      <c r="AJ195" s="45"/>
      <c r="AK195" s="45"/>
      <c r="AL195" s="45"/>
      <c r="AM195" s="45"/>
      <c r="AN195" s="45"/>
      <c r="AO195" s="44"/>
      <c r="AP195" s="44"/>
      <c r="AQ195" s="44"/>
      <c r="AR195" s="44"/>
      <c r="AS195" s="44"/>
      <c r="AT195" s="44"/>
      <c r="AU195" s="44"/>
      <c r="AV195" s="44"/>
      <c r="AW195" s="44"/>
      <c r="AX195" s="44"/>
      <c r="AY195" s="44"/>
      <c r="AZ195" s="44"/>
    </row>
    <row r="196" spans="1:52" ht="81.75" customHeight="1" x14ac:dyDescent="0.15">
      <c r="A196" s="73" t="s">
        <v>257</v>
      </c>
      <c r="B196" s="74">
        <v>2</v>
      </c>
      <c r="C196" s="54"/>
      <c r="D196" s="147"/>
      <c r="E196" s="131"/>
      <c r="F196" s="176"/>
      <c r="G196" s="155"/>
      <c r="H196" s="44"/>
      <c r="I196" s="44"/>
      <c r="J196" s="44"/>
      <c r="K196" s="44"/>
      <c r="L196" s="44"/>
      <c r="M196" s="44"/>
      <c r="N196" s="44"/>
      <c r="O196" s="44"/>
      <c r="P196" s="44"/>
      <c r="Q196" s="44"/>
      <c r="R196" s="44"/>
      <c r="S196" s="44"/>
      <c r="T196" s="44"/>
      <c r="U196" s="44"/>
      <c r="V196" s="44"/>
      <c r="W196" s="44"/>
      <c r="X196" s="44"/>
      <c r="Y196" s="44"/>
      <c r="Z196" s="44"/>
      <c r="AA196" s="45"/>
      <c r="AB196" s="45"/>
      <c r="AC196" s="45"/>
      <c r="AD196" s="45"/>
      <c r="AE196" s="45"/>
      <c r="AF196" s="45"/>
      <c r="AG196" s="45"/>
      <c r="AH196" s="45"/>
      <c r="AI196" s="45"/>
      <c r="AJ196" s="45"/>
      <c r="AK196" s="45"/>
      <c r="AL196" s="45"/>
      <c r="AM196" s="45"/>
      <c r="AN196" s="45"/>
      <c r="AO196" s="44"/>
      <c r="AP196" s="44"/>
      <c r="AQ196" s="44"/>
      <c r="AR196" s="44"/>
      <c r="AS196" s="44"/>
      <c r="AT196" s="44"/>
      <c r="AU196" s="44"/>
      <c r="AV196" s="44"/>
      <c r="AW196" s="44"/>
      <c r="AX196" s="44"/>
      <c r="AY196" s="44"/>
      <c r="AZ196" s="44"/>
    </row>
    <row r="197" spans="1:52" ht="81.75" customHeight="1" x14ac:dyDescent="0.15">
      <c r="A197" s="73" t="s">
        <v>258</v>
      </c>
      <c r="B197" s="74">
        <v>5</v>
      </c>
      <c r="C197" s="54"/>
      <c r="D197" s="169"/>
      <c r="E197" s="131"/>
      <c r="F197" s="176"/>
      <c r="G197" s="155"/>
      <c r="H197" s="44"/>
      <c r="I197" s="44"/>
      <c r="J197" s="44"/>
      <c r="K197" s="44"/>
      <c r="L197" s="44"/>
      <c r="M197" s="44"/>
      <c r="N197" s="44"/>
      <c r="O197" s="44"/>
      <c r="P197" s="44"/>
      <c r="Q197" s="44"/>
      <c r="R197" s="44"/>
      <c r="S197" s="44"/>
      <c r="T197" s="44"/>
      <c r="U197" s="44"/>
      <c r="V197" s="44"/>
      <c r="W197" s="44"/>
      <c r="X197" s="44"/>
      <c r="Y197" s="44"/>
      <c r="Z197" s="44"/>
      <c r="AA197" s="45"/>
      <c r="AB197" s="45"/>
      <c r="AC197" s="45"/>
      <c r="AD197" s="45"/>
      <c r="AE197" s="45"/>
      <c r="AF197" s="45"/>
      <c r="AG197" s="45"/>
      <c r="AH197" s="45"/>
      <c r="AI197" s="45"/>
      <c r="AJ197" s="45"/>
      <c r="AK197" s="45"/>
      <c r="AL197" s="45"/>
      <c r="AM197" s="45"/>
      <c r="AN197" s="45"/>
      <c r="AO197" s="44"/>
      <c r="AP197" s="44"/>
      <c r="AQ197" s="44"/>
      <c r="AR197" s="44"/>
      <c r="AS197" s="44"/>
      <c r="AT197" s="44"/>
      <c r="AU197" s="44"/>
      <c r="AV197" s="44"/>
      <c r="AW197" s="44"/>
      <c r="AX197" s="44"/>
      <c r="AY197" s="44"/>
      <c r="AZ197" s="44"/>
    </row>
    <row r="198" spans="1:52" ht="28" x14ac:dyDescent="0.15">
      <c r="A198" s="73" t="s">
        <v>259</v>
      </c>
      <c r="B198" s="74">
        <v>5</v>
      </c>
      <c r="C198" s="54"/>
      <c r="D198" s="147"/>
      <c r="E198" s="131"/>
      <c r="F198" s="176"/>
      <c r="G198" s="155"/>
      <c r="H198" s="44"/>
      <c r="I198" s="44"/>
      <c r="J198" s="44"/>
      <c r="K198" s="44"/>
      <c r="L198" s="44"/>
      <c r="M198" s="44"/>
      <c r="N198" s="44"/>
      <c r="O198" s="44"/>
      <c r="P198" s="44"/>
      <c r="Q198" s="44"/>
      <c r="R198" s="44"/>
      <c r="S198" s="44"/>
      <c r="T198" s="44"/>
      <c r="U198" s="44"/>
      <c r="V198" s="44"/>
      <c r="W198" s="44"/>
      <c r="X198" s="44"/>
      <c r="Y198" s="44"/>
      <c r="Z198" s="44"/>
      <c r="AA198" s="45"/>
      <c r="AB198" s="45"/>
      <c r="AC198" s="45"/>
      <c r="AD198" s="45"/>
      <c r="AE198" s="45"/>
      <c r="AF198" s="45"/>
      <c r="AG198" s="45"/>
      <c r="AH198" s="45"/>
      <c r="AI198" s="45"/>
      <c r="AJ198" s="45"/>
      <c r="AK198" s="45"/>
      <c r="AL198" s="45"/>
      <c r="AM198" s="45"/>
      <c r="AN198" s="45"/>
      <c r="AO198" s="44"/>
      <c r="AP198" s="44"/>
      <c r="AQ198" s="44"/>
      <c r="AR198" s="44"/>
      <c r="AS198" s="44"/>
      <c r="AT198" s="44"/>
      <c r="AU198" s="44"/>
      <c r="AV198" s="44"/>
      <c r="AW198" s="44"/>
      <c r="AX198" s="44"/>
      <c r="AY198" s="44"/>
      <c r="AZ198" s="44"/>
    </row>
    <row r="199" spans="1:52" ht="84" x14ac:dyDescent="0.15">
      <c r="A199" s="73" t="s">
        <v>260</v>
      </c>
      <c r="B199" s="74">
        <v>5</v>
      </c>
      <c r="C199" s="54"/>
      <c r="D199" s="147"/>
      <c r="E199" s="183"/>
      <c r="F199" s="176"/>
      <c r="G199" s="164"/>
      <c r="H199" s="44"/>
      <c r="I199" s="44"/>
      <c r="J199" s="44"/>
      <c r="K199" s="44"/>
      <c r="L199" s="44"/>
      <c r="M199" s="44"/>
      <c r="N199" s="44"/>
      <c r="O199" s="44"/>
      <c r="P199" s="44"/>
      <c r="Q199" s="44"/>
      <c r="R199" s="44"/>
      <c r="S199" s="44"/>
      <c r="T199" s="44"/>
      <c r="U199" s="44"/>
      <c r="V199" s="44"/>
      <c r="W199" s="44"/>
      <c r="X199" s="44"/>
      <c r="Y199" s="44"/>
      <c r="Z199" s="44"/>
      <c r="AA199" s="45"/>
      <c r="AB199" s="45"/>
      <c r="AC199" s="45"/>
      <c r="AD199" s="45"/>
      <c r="AE199" s="45"/>
      <c r="AF199" s="45"/>
      <c r="AG199" s="45"/>
      <c r="AH199" s="45"/>
      <c r="AI199" s="45"/>
      <c r="AJ199" s="45"/>
      <c r="AK199" s="45"/>
      <c r="AL199" s="45"/>
      <c r="AM199" s="45"/>
      <c r="AN199" s="45"/>
      <c r="AO199" s="44"/>
      <c r="AP199" s="44"/>
      <c r="AQ199" s="44"/>
      <c r="AR199" s="44"/>
      <c r="AS199" s="44"/>
      <c r="AT199" s="44"/>
      <c r="AU199" s="44"/>
      <c r="AV199" s="44"/>
      <c r="AW199" s="44"/>
      <c r="AX199" s="44"/>
      <c r="AY199" s="44"/>
      <c r="AZ199" s="44"/>
    </row>
    <row r="200" spans="1:52" ht="30" customHeight="1" x14ac:dyDescent="0.15">
      <c r="A200" s="72" t="s">
        <v>261</v>
      </c>
      <c r="B200" s="83"/>
      <c r="C200" s="130"/>
      <c r="D200" s="146"/>
      <c r="E200" s="130"/>
      <c r="F200" s="130"/>
      <c r="G200" s="130"/>
      <c r="H200" s="44"/>
      <c r="I200" s="44"/>
      <c r="J200" s="44"/>
      <c r="K200" s="44"/>
      <c r="L200" s="44"/>
      <c r="M200" s="44"/>
      <c r="N200" s="44"/>
      <c r="O200" s="44"/>
      <c r="P200" s="44"/>
      <c r="Q200" s="44"/>
      <c r="R200" s="44"/>
      <c r="S200" s="44"/>
      <c r="T200" s="44"/>
      <c r="U200" s="44"/>
      <c r="V200" s="44"/>
      <c r="W200" s="44"/>
      <c r="X200" s="44"/>
      <c r="Y200" s="44"/>
      <c r="Z200" s="44"/>
      <c r="AA200" s="45"/>
      <c r="AB200" s="45"/>
      <c r="AC200" s="45"/>
      <c r="AD200" s="45"/>
      <c r="AE200" s="45"/>
      <c r="AF200" s="45"/>
      <c r="AG200" s="45"/>
      <c r="AH200" s="45"/>
      <c r="AI200" s="45"/>
      <c r="AJ200" s="45"/>
      <c r="AK200" s="45"/>
      <c r="AL200" s="45"/>
      <c r="AM200" s="45"/>
      <c r="AN200" s="45"/>
      <c r="AO200" s="44"/>
      <c r="AP200" s="44"/>
      <c r="AQ200" s="44"/>
      <c r="AR200" s="44"/>
      <c r="AS200" s="44"/>
      <c r="AT200" s="44"/>
      <c r="AU200" s="44"/>
      <c r="AV200" s="44"/>
      <c r="AW200" s="44"/>
      <c r="AX200" s="44"/>
      <c r="AY200" s="44"/>
      <c r="AZ200" s="44"/>
    </row>
    <row r="201" spans="1:52" x14ac:dyDescent="0.15">
      <c r="A201" s="73" t="s">
        <v>262</v>
      </c>
      <c r="B201" s="74">
        <v>5</v>
      </c>
      <c r="C201" s="54"/>
      <c r="D201" s="168"/>
      <c r="E201" s="131"/>
      <c r="F201" s="176"/>
      <c r="G201" s="155"/>
      <c r="H201" s="44"/>
      <c r="I201" s="44"/>
      <c r="J201" s="44"/>
      <c r="K201" s="44"/>
      <c r="L201" s="44"/>
      <c r="M201" s="44"/>
      <c r="N201" s="44"/>
      <c r="O201" s="44"/>
      <c r="P201" s="44"/>
      <c r="Q201" s="44"/>
      <c r="R201" s="44"/>
      <c r="S201" s="44"/>
      <c r="T201" s="44"/>
      <c r="U201" s="44"/>
      <c r="V201" s="44"/>
      <c r="W201" s="44"/>
      <c r="X201" s="44"/>
      <c r="Y201" s="44"/>
      <c r="Z201" s="44"/>
      <c r="AA201" s="45"/>
      <c r="AB201" s="45"/>
      <c r="AC201" s="45"/>
      <c r="AD201" s="45"/>
      <c r="AE201" s="45"/>
      <c r="AF201" s="45"/>
      <c r="AG201" s="45"/>
      <c r="AH201" s="45"/>
      <c r="AI201" s="45"/>
      <c r="AJ201" s="45"/>
      <c r="AK201" s="45"/>
      <c r="AL201" s="45"/>
      <c r="AM201" s="45"/>
      <c r="AN201" s="45"/>
      <c r="AO201" s="44"/>
      <c r="AP201" s="44"/>
      <c r="AQ201" s="44"/>
      <c r="AR201" s="44"/>
      <c r="AS201" s="44"/>
      <c r="AT201" s="44"/>
      <c r="AU201" s="44"/>
      <c r="AV201" s="44"/>
      <c r="AW201" s="44"/>
      <c r="AX201" s="44"/>
      <c r="AY201" s="44"/>
      <c r="AZ201" s="44"/>
    </row>
    <row r="202" spans="1:52" x14ac:dyDescent="0.15">
      <c r="A202" s="73" t="s">
        <v>263</v>
      </c>
      <c r="B202" s="74">
        <v>5</v>
      </c>
      <c r="C202" s="54"/>
      <c r="D202" s="168"/>
      <c r="E202" s="131"/>
      <c r="F202" s="176"/>
      <c r="G202" s="155"/>
      <c r="H202" s="44"/>
      <c r="I202" s="44"/>
      <c r="J202" s="44"/>
      <c r="K202" s="44"/>
      <c r="L202" s="44"/>
      <c r="M202" s="44"/>
      <c r="N202" s="44"/>
      <c r="O202" s="44"/>
      <c r="P202" s="44"/>
      <c r="Q202" s="44"/>
      <c r="R202" s="44"/>
      <c r="S202" s="44"/>
      <c r="T202" s="44"/>
      <c r="U202" s="44"/>
      <c r="V202" s="44"/>
      <c r="W202" s="44"/>
      <c r="X202" s="44"/>
      <c r="Y202" s="44"/>
      <c r="Z202" s="44"/>
      <c r="AA202" s="45"/>
      <c r="AB202" s="45"/>
      <c r="AC202" s="45"/>
      <c r="AD202" s="45"/>
      <c r="AE202" s="45"/>
      <c r="AF202" s="45"/>
      <c r="AG202" s="45"/>
      <c r="AH202" s="45"/>
      <c r="AI202" s="45"/>
      <c r="AJ202" s="45"/>
      <c r="AK202" s="45"/>
      <c r="AL202" s="45"/>
      <c r="AM202" s="45"/>
      <c r="AN202" s="45"/>
      <c r="AO202" s="44"/>
      <c r="AP202" s="44"/>
      <c r="AQ202" s="44"/>
      <c r="AR202" s="44"/>
      <c r="AS202" s="44"/>
      <c r="AT202" s="44"/>
      <c r="AU202" s="44"/>
      <c r="AV202" s="44"/>
      <c r="AW202" s="44"/>
      <c r="AX202" s="44"/>
      <c r="AY202" s="44"/>
      <c r="AZ202" s="44"/>
    </row>
    <row r="203" spans="1:52" ht="28" x14ac:dyDescent="0.15">
      <c r="A203" s="73" t="s">
        <v>264</v>
      </c>
      <c r="B203" s="74">
        <v>5</v>
      </c>
      <c r="C203" s="54"/>
      <c r="D203" s="147"/>
      <c r="E203" s="131"/>
      <c r="F203" s="176"/>
      <c r="G203" s="155"/>
      <c r="H203" s="44"/>
      <c r="I203" s="44"/>
      <c r="J203" s="44"/>
      <c r="K203" s="44"/>
      <c r="L203" s="44"/>
      <c r="M203" s="44"/>
      <c r="N203" s="44"/>
      <c r="O203" s="44"/>
      <c r="P203" s="44"/>
      <c r="Q203" s="44"/>
      <c r="R203" s="44"/>
      <c r="S203" s="44"/>
      <c r="T203" s="44"/>
      <c r="U203" s="44"/>
      <c r="V203" s="44"/>
      <c r="W203" s="44"/>
      <c r="X203" s="44"/>
      <c r="Y203" s="44"/>
      <c r="Z203" s="44"/>
      <c r="AA203" s="45"/>
      <c r="AB203" s="45"/>
      <c r="AC203" s="45"/>
      <c r="AD203" s="45"/>
      <c r="AE203" s="45"/>
      <c r="AF203" s="45"/>
      <c r="AG203" s="45"/>
      <c r="AH203" s="45"/>
      <c r="AI203" s="45"/>
      <c r="AJ203" s="45"/>
      <c r="AK203" s="45"/>
      <c r="AL203" s="45"/>
      <c r="AM203" s="45"/>
      <c r="AN203" s="45"/>
      <c r="AO203" s="44"/>
      <c r="AP203" s="44"/>
      <c r="AQ203" s="44"/>
      <c r="AR203" s="44"/>
      <c r="AS203" s="44"/>
      <c r="AT203" s="44"/>
      <c r="AU203" s="44"/>
      <c r="AV203" s="44"/>
      <c r="AW203" s="44"/>
      <c r="AX203" s="44"/>
      <c r="AY203" s="44"/>
      <c r="AZ203" s="44"/>
    </row>
    <row r="204" spans="1:52" ht="28" customHeight="1" x14ac:dyDescent="0.15">
      <c r="A204" s="73" t="s">
        <v>265</v>
      </c>
      <c r="B204" s="74">
        <v>5</v>
      </c>
      <c r="C204" s="54"/>
      <c r="D204" s="147"/>
      <c r="E204" s="131"/>
      <c r="F204" s="176"/>
      <c r="G204" s="155"/>
      <c r="H204" s="44"/>
      <c r="I204" s="44"/>
      <c r="J204" s="44"/>
      <c r="K204" s="44"/>
      <c r="L204" s="44"/>
      <c r="M204" s="44"/>
      <c r="N204" s="44"/>
      <c r="O204" s="44"/>
      <c r="P204" s="44"/>
      <c r="Q204" s="44"/>
      <c r="R204" s="44"/>
      <c r="S204" s="44"/>
      <c r="T204" s="44"/>
      <c r="U204" s="44"/>
      <c r="V204" s="44"/>
      <c r="W204" s="44"/>
      <c r="X204" s="44"/>
      <c r="Y204" s="44"/>
      <c r="Z204" s="44"/>
      <c r="AA204" s="45"/>
      <c r="AB204" s="45"/>
      <c r="AC204" s="45"/>
      <c r="AD204" s="45"/>
      <c r="AE204" s="45"/>
      <c r="AF204" s="45"/>
      <c r="AG204" s="45"/>
      <c r="AH204" s="45"/>
      <c r="AI204" s="45"/>
      <c r="AJ204" s="45"/>
      <c r="AK204" s="45"/>
      <c r="AL204" s="45"/>
      <c r="AM204" s="45"/>
      <c r="AN204" s="45"/>
      <c r="AO204" s="44"/>
      <c r="AP204" s="44"/>
      <c r="AQ204" s="44"/>
      <c r="AR204" s="44"/>
      <c r="AS204" s="44"/>
      <c r="AT204" s="44"/>
      <c r="AU204" s="44"/>
      <c r="AV204" s="44"/>
      <c r="AW204" s="44"/>
      <c r="AX204" s="44"/>
      <c r="AY204" s="44"/>
      <c r="AZ204" s="44"/>
    </row>
    <row r="205" spans="1:52" ht="65" customHeight="1" x14ac:dyDescent="0.15">
      <c r="A205" s="73" t="s">
        <v>266</v>
      </c>
      <c r="B205" s="74">
        <v>5</v>
      </c>
      <c r="C205" s="54"/>
      <c r="D205" s="169"/>
      <c r="E205" s="131"/>
      <c r="F205" s="176"/>
      <c r="G205" s="155"/>
      <c r="H205" s="44"/>
      <c r="I205" s="44"/>
      <c r="J205" s="44"/>
      <c r="K205" s="44"/>
      <c r="L205" s="44"/>
      <c r="M205" s="44"/>
      <c r="N205" s="44"/>
      <c r="O205" s="44"/>
      <c r="P205" s="44"/>
      <c r="Q205" s="44"/>
      <c r="R205" s="44"/>
      <c r="S205" s="44"/>
      <c r="T205" s="44"/>
      <c r="U205" s="44"/>
      <c r="V205" s="44"/>
      <c r="W205" s="44"/>
      <c r="X205" s="44"/>
      <c r="Y205" s="44"/>
      <c r="Z205" s="44"/>
      <c r="AA205" s="45"/>
      <c r="AB205" s="45"/>
      <c r="AC205" s="45"/>
      <c r="AD205" s="45"/>
      <c r="AE205" s="45"/>
      <c r="AF205" s="45"/>
      <c r="AG205" s="45"/>
      <c r="AH205" s="45"/>
      <c r="AI205" s="45"/>
      <c r="AJ205" s="45"/>
      <c r="AK205" s="45"/>
      <c r="AL205" s="45"/>
      <c r="AM205" s="45"/>
      <c r="AN205" s="45"/>
      <c r="AO205" s="44"/>
      <c r="AP205" s="44"/>
      <c r="AQ205" s="44"/>
      <c r="AR205" s="44"/>
      <c r="AS205" s="44"/>
      <c r="AT205" s="44"/>
      <c r="AU205" s="44"/>
      <c r="AV205" s="44"/>
      <c r="AW205" s="44"/>
      <c r="AX205" s="44"/>
      <c r="AY205" s="44"/>
      <c r="AZ205" s="44"/>
    </row>
    <row r="206" spans="1:52" ht="84" x14ac:dyDescent="0.15">
      <c r="A206" s="73" t="s">
        <v>267</v>
      </c>
      <c r="B206" s="74">
        <v>5</v>
      </c>
      <c r="C206" s="54"/>
      <c r="D206" s="147"/>
      <c r="E206" s="131"/>
      <c r="F206" s="176"/>
      <c r="G206" s="155"/>
      <c r="H206" s="44"/>
      <c r="I206" s="44"/>
      <c r="J206" s="44"/>
      <c r="K206" s="44"/>
      <c r="L206" s="44"/>
      <c r="M206" s="44"/>
      <c r="N206" s="44"/>
      <c r="O206" s="44"/>
      <c r="P206" s="44"/>
      <c r="Q206" s="44"/>
      <c r="R206" s="44"/>
      <c r="S206" s="44"/>
      <c r="T206" s="44"/>
      <c r="U206" s="44"/>
      <c r="V206" s="44"/>
      <c r="W206" s="44"/>
      <c r="X206" s="44"/>
      <c r="Y206" s="44"/>
      <c r="Z206" s="44"/>
      <c r="AA206" s="45"/>
      <c r="AB206" s="45"/>
      <c r="AC206" s="45"/>
      <c r="AD206" s="45"/>
      <c r="AE206" s="45"/>
      <c r="AF206" s="45"/>
      <c r="AG206" s="45"/>
      <c r="AH206" s="45"/>
      <c r="AI206" s="45"/>
      <c r="AJ206" s="45"/>
      <c r="AK206" s="45"/>
      <c r="AL206" s="45"/>
      <c r="AM206" s="45"/>
      <c r="AN206" s="45"/>
      <c r="AO206" s="44"/>
      <c r="AP206" s="44"/>
      <c r="AQ206" s="44"/>
      <c r="AR206" s="44"/>
      <c r="AS206" s="44"/>
      <c r="AT206" s="44"/>
      <c r="AU206" s="44"/>
      <c r="AV206" s="44"/>
      <c r="AW206" s="44"/>
      <c r="AX206" s="44"/>
      <c r="AY206" s="44"/>
      <c r="AZ206" s="44"/>
    </row>
    <row r="207" spans="1:52" x14ac:dyDescent="0.15">
      <c r="A207" s="73" t="s">
        <v>268</v>
      </c>
      <c r="B207" s="74">
        <v>5</v>
      </c>
      <c r="C207" s="54"/>
      <c r="D207" s="147"/>
      <c r="E207" s="131"/>
      <c r="F207" s="176"/>
      <c r="G207" s="155"/>
      <c r="H207" s="44"/>
      <c r="I207" s="44"/>
      <c r="J207" s="44"/>
      <c r="K207" s="44"/>
      <c r="L207" s="44"/>
      <c r="M207" s="44"/>
      <c r="N207" s="44"/>
      <c r="O207" s="44"/>
      <c r="P207" s="44"/>
      <c r="Q207" s="44"/>
      <c r="R207" s="44"/>
      <c r="S207" s="44"/>
      <c r="T207" s="44"/>
      <c r="U207" s="44"/>
      <c r="V207" s="44"/>
      <c r="W207" s="44"/>
      <c r="X207" s="44"/>
      <c r="Y207" s="44"/>
      <c r="Z207" s="44"/>
      <c r="AA207" s="45"/>
      <c r="AB207" s="45"/>
      <c r="AC207" s="45"/>
      <c r="AD207" s="45"/>
      <c r="AE207" s="45"/>
      <c r="AF207" s="45"/>
      <c r="AG207" s="45"/>
      <c r="AH207" s="45"/>
      <c r="AI207" s="45"/>
      <c r="AJ207" s="45"/>
      <c r="AK207" s="45"/>
      <c r="AL207" s="45"/>
      <c r="AM207" s="45"/>
      <c r="AN207" s="45"/>
      <c r="AO207" s="44"/>
      <c r="AP207" s="44"/>
      <c r="AQ207" s="44"/>
      <c r="AR207" s="44"/>
      <c r="AS207" s="44"/>
      <c r="AT207" s="44"/>
      <c r="AU207" s="44"/>
      <c r="AV207" s="44"/>
      <c r="AW207" s="44"/>
      <c r="AX207" s="44"/>
      <c r="AY207" s="44"/>
      <c r="AZ207" s="44"/>
    </row>
    <row r="208" spans="1:52" s="40" customFormat="1" ht="28" x14ac:dyDescent="0.15">
      <c r="A208" s="73" t="s">
        <v>269</v>
      </c>
      <c r="B208" s="74">
        <v>5</v>
      </c>
      <c r="C208" s="54"/>
      <c r="D208" s="147"/>
      <c r="E208" s="131"/>
      <c r="F208" s="176"/>
      <c r="G208" s="155"/>
      <c r="H208" s="44"/>
      <c r="I208" s="44"/>
      <c r="J208" s="44"/>
      <c r="K208" s="44"/>
      <c r="L208" s="44"/>
      <c r="M208" s="44"/>
      <c r="N208" s="44"/>
      <c r="O208" s="44"/>
      <c r="P208" s="44"/>
      <c r="Q208" s="44"/>
      <c r="R208" s="44"/>
      <c r="S208" s="44"/>
      <c r="T208" s="44"/>
      <c r="U208" s="44"/>
      <c r="V208" s="44"/>
      <c r="W208" s="44"/>
      <c r="X208" s="44"/>
      <c r="Y208" s="44"/>
      <c r="Z208" s="44"/>
      <c r="AA208" s="45"/>
      <c r="AB208" s="45"/>
      <c r="AC208" s="45"/>
      <c r="AD208" s="45"/>
      <c r="AE208" s="45"/>
      <c r="AF208" s="45"/>
      <c r="AG208" s="45"/>
      <c r="AH208" s="45"/>
      <c r="AI208" s="45"/>
      <c r="AJ208" s="45"/>
      <c r="AK208" s="45"/>
      <c r="AL208" s="45"/>
      <c r="AM208" s="45"/>
      <c r="AN208" s="45"/>
      <c r="AO208" s="44"/>
      <c r="AP208" s="44"/>
      <c r="AQ208" s="44"/>
      <c r="AR208" s="44"/>
      <c r="AS208" s="44"/>
      <c r="AT208" s="44"/>
      <c r="AU208" s="44"/>
      <c r="AV208" s="44"/>
      <c r="AW208" s="44"/>
      <c r="AX208" s="44"/>
      <c r="AY208" s="44"/>
      <c r="AZ208" s="44"/>
    </row>
    <row r="209" spans="1:52" s="40" customFormat="1" ht="140" x14ac:dyDescent="0.15">
      <c r="A209" s="73" t="s">
        <v>270</v>
      </c>
      <c r="B209" s="74">
        <v>1</v>
      </c>
      <c r="C209" s="54"/>
      <c r="D209" s="147"/>
      <c r="E209" s="131"/>
      <c r="F209" s="176"/>
      <c r="G209" s="155"/>
      <c r="H209" s="44"/>
      <c r="I209" s="44"/>
      <c r="J209" s="44"/>
      <c r="K209" s="44"/>
      <c r="L209" s="44"/>
      <c r="M209" s="44"/>
      <c r="N209" s="44"/>
      <c r="O209" s="44"/>
      <c r="P209" s="44"/>
      <c r="Q209" s="44"/>
      <c r="R209" s="44"/>
      <c r="S209" s="44"/>
      <c r="T209" s="44"/>
      <c r="U209" s="44"/>
      <c r="V209" s="44"/>
      <c r="W209" s="44"/>
      <c r="X209" s="44"/>
      <c r="Y209" s="44"/>
      <c r="Z209" s="44"/>
      <c r="AA209" s="45"/>
      <c r="AB209" s="45"/>
      <c r="AC209" s="45"/>
      <c r="AD209" s="45"/>
      <c r="AE209" s="45"/>
      <c r="AF209" s="45"/>
      <c r="AG209" s="45"/>
      <c r="AH209" s="45"/>
      <c r="AI209" s="45"/>
      <c r="AJ209" s="45"/>
      <c r="AK209" s="45"/>
      <c r="AL209" s="45"/>
      <c r="AM209" s="45"/>
      <c r="AN209" s="45"/>
      <c r="AO209" s="44"/>
      <c r="AP209" s="44"/>
      <c r="AQ209" s="44"/>
      <c r="AR209" s="44"/>
      <c r="AS209" s="44"/>
      <c r="AT209" s="44"/>
      <c r="AU209" s="44"/>
      <c r="AV209" s="44"/>
      <c r="AW209" s="44"/>
      <c r="AX209" s="44"/>
      <c r="AY209" s="44"/>
      <c r="AZ209" s="44"/>
    </row>
    <row r="210" spans="1:52" s="40" customFormat="1" ht="140" x14ac:dyDescent="0.15">
      <c r="A210" s="73" t="s">
        <v>271</v>
      </c>
      <c r="B210" s="74">
        <v>1</v>
      </c>
      <c r="C210" s="54"/>
      <c r="D210" s="147"/>
      <c r="E210" s="131"/>
      <c r="F210" s="176"/>
      <c r="G210" s="155"/>
      <c r="H210" s="44"/>
      <c r="I210" s="44"/>
      <c r="J210" s="44"/>
      <c r="K210" s="44"/>
      <c r="L210" s="44"/>
      <c r="M210" s="44"/>
      <c r="N210" s="44"/>
      <c r="O210" s="44"/>
      <c r="P210" s="44"/>
      <c r="Q210" s="44"/>
      <c r="R210" s="44"/>
      <c r="S210" s="44"/>
      <c r="T210" s="44"/>
      <c r="U210" s="44"/>
      <c r="V210" s="44"/>
      <c r="W210" s="44"/>
      <c r="X210" s="44"/>
      <c r="Y210" s="44"/>
      <c r="Z210" s="44"/>
      <c r="AA210" s="45"/>
      <c r="AB210" s="45"/>
      <c r="AC210" s="45"/>
      <c r="AD210" s="45"/>
      <c r="AE210" s="45"/>
      <c r="AF210" s="45"/>
      <c r="AG210" s="45"/>
      <c r="AH210" s="45"/>
      <c r="AI210" s="45"/>
      <c r="AJ210" s="45"/>
      <c r="AK210" s="45"/>
      <c r="AL210" s="45"/>
      <c r="AM210" s="45"/>
      <c r="AN210" s="45"/>
      <c r="AO210" s="44"/>
      <c r="AP210" s="44"/>
      <c r="AQ210" s="44"/>
      <c r="AR210" s="44"/>
      <c r="AS210" s="44"/>
      <c r="AT210" s="44"/>
      <c r="AU210" s="44"/>
      <c r="AV210" s="44"/>
      <c r="AW210" s="44"/>
      <c r="AX210" s="44"/>
      <c r="AY210" s="44"/>
      <c r="AZ210" s="44"/>
    </row>
    <row r="211" spans="1:52" s="40" customFormat="1" ht="39" customHeight="1" x14ac:dyDescent="0.15">
      <c r="A211" s="72" t="s">
        <v>272</v>
      </c>
      <c r="B211" s="83"/>
      <c r="C211" s="130"/>
      <c r="D211" s="146"/>
      <c r="E211" s="130"/>
      <c r="F211" s="130"/>
      <c r="G211" s="130"/>
      <c r="H211" s="44"/>
      <c r="I211" s="44"/>
      <c r="J211" s="44"/>
      <c r="K211" s="44"/>
      <c r="L211" s="44"/>
      <c r="M211" s="44"/>
      <c r="N211" s="44"/>
      <c r="O211" s="44"/>
      <c r="P211" s="44"/>
      <c r="Q211" s="44"/>
      <c r="R211" s="44"/>
      <c r="S211" s="44"/>
      <c r="T211" s="44"/>
      <c r="U211" s="44"/>
      <c r="V211" s="44"/>
      <c r="W211" s="44"/>
      <c r="X211" s="44"/>
      <c r="Y211" s="44"/>
      <c r="Z211" s="44"/>
      <c r="AA211" s="45"/>
      <c r="AB211" s="45"/>
      <c r="AC211" s="45"/>
      <c r="AD211" s="45"/>
      <c r="AE211" s="45"/>
      <c r="AF211" s="45"/>
      <c r="AG211" s="45"/>
      <c r="AH211" s="45"/>
      <c r="AI211" s="45"/>
      <c r="AJ211" s="45"/>
      <c r="AK211" s="45"/>
      <c r="AL211" s="45"/>
      <c r="AM211" s="45"/>
      <c r="AN211" s="45"/>
      <c r="AO211" s="44"/>
      <c r="AP211" s="44"/>
      <c r="AQ211" s="44"/>
      <c r="AR211" s="44"/>
      <c r="AS211" s="44"/>
      <c r="AT211" s="44"/>
      <c r="AU211" s="44"/>
      <c r="AV211" s="44"/>
      <c r="AW211" s="44"/>
      <c r="AX211" s="44"/>
      <c r="AY211" s="44"/>
      <c r="AZ211" s="44"/>
    </row>
    <row r="212" spans="1:52" ht="252" x14ac:dyDescent="0.15">
      <c r="A212" s="73" t="s">
        <v>273</v>
      </c>
      <c r="B212" s="74">
        <v>2</v>
      </c>
      <c r="C212" s="54"/>
      <c r="D212" s="147"/>
      <c r="E212" s="131"/>
      <c r="F212" s="176"/>
      <c r="G212" s="155"/>
      <c r="H212" s="44"/>
      <c r="I212" s="44"/>
      <c r="J212" s="44"/>
      <c r="K212" s="44"/>
      <c r="L212" s="44"/>
      <c r="M212" s="44"/>
      <c r="N212" s="44"/>
      <c r="O212" s="44"/>
      <c r="P212" s="44"/>
      <c r="Q212" s="44"/>
      <c r="R212" s="44"/>
      <c r="S212" s="44"/>
      <c r="T212" s="44"/>
      <c r="U212" s="44"/>
      <c r="V212" s="44"/>
      <c r="W212" s="44"/>
      <c r="X212" s="44"/>
      <c r="Y212" s="44"/>
      <c r="Z212" s="44"/>
      <c r="AA212" s="45"/>
      <c r="AB212" s="45"/>
      <c r="AC212" s="45"/>
      <c r="AD212" s="45"/>
      <c r="AE212" s="45"/>
      <c r="AF212" s="45"/>
      <c r="AG212" s="45"/>
      <c r="AH212" s="45"/>
      <c r="AI212" s="45"/>
      <c r="AJ212" s="45"/>
      <c r="AK212" s="45"/>
      <c r="AL212" s="45"/>
      <c r="AM212" s="45"/>
      <c r="AN212" s="45"/>
      <c r="AO212" s="44"/>
      <c r="AP212" s="44"/>
      <c r="AQ212" s="44"/>
      <c r="AR212" s="44"/>
      <c r="AS212" s="44"/>
      <c r="AT212" s="44"/>
      <c r="AU212" s="44"/>
      <c r="AV212" s="44"/>
      <c r="AW212" s="44"/>
      <c r="AX212" s="44"/>
      <c r="AY212" s="44"/>
      <c r="AZ212" s="44"/>
    </row>
    <row r="213" spans="1:52" ht="56.25" customHeight="1" x14ac:dyDescent="0.15">
      <c r="A213" s="73" t="s">
        <v>274</v>
      </c>
      <c r="B213" s="74">
        <v>2</v>
      </c>
      <c r="C213" s="54"/>
      <c r="D213" s="147"/>
      <c r="E213" s="131"/>
      <c r="F213" s="176"/>
      <c r="G213" s="155"/>
      <c r="H213" s="44"/>
      <c r="I213" s="44"/>
      <c r="J213" s="44"/>
      <c r="K213" s="44"/>
      <c r="L213" s="44"/>
      <c r="M213" s="44"/>
      <c r="N213" s="44"/>
      <c r="O213" s="44"/>
      <c r="P213" s="44"/>
      <c r="Q213" s="44"/>
      <c r="R213" s="44"/>
      <c r="S213" s="44"/>
      <c r="T213" s="44"/>
      <c r="U213" s="44"/>
      <c r="V213" s="44"/>
      <c r="W213" s="44"/>
      <c r="X213" s="44"/>
      <c r="Y213" s="44"/>
      <c r="Z213" s="44"/>
      <c r="AA213" s="45"/>
      <c r="AB213" s="45"/>
      <c r="AC213" s="45"/>
      <c r="AD213" s="45"/>
      <c r="AE213" s="45"/>
      <c r="AF213" s="45"/>
      <c r="AG213" s="45"/>
      <c r="AH213" s="45"/>
      <c r="AI213" s="45"/>
      <c r="AJ213" s="45"/>
      <c r="AK213" s="45"/>
      <c r="AL213" s="45"/>
      <c r="AM213" s="45"/>
      <c r="AN213" s="45"/>
      <c r="AO213" s="44"/>
      <c r="AP213" s="44"/>
      <c r="AQ213" s="44"/>
      <c r="AR213" s="44"/>
      <c r="AS213" s="44"/>
      <c r="AT213" s="44"/>
      <c r="AU213" s="44"/>
      <c r="AV213" s="44"/>
      <c r="AW213" s="44"/>
      <c r="AX213" s="44"/>
      <c r="AY213" s="44"/>
      <c r="AZ213" s="44"/>
    </row>
    <row r="214" spans="1:52" ht="28" x14ac:dyDescent="0.15">
      <c r="A214" s="73" t="s">
        <v>275</v>
      </c>
      <c r="B214" s="74">
        <v>2</v>
      </c>
      <c r="C214" s="54"/>
      <c r="D214" s="147"/>
      <c r="E214" s="131"/>
      <c r="F214" s="176"/>
      <c r="G214" s="155"/>
      <c r="H214" s="44"/>
      <c r="I214" s="44"/>
      <c r="J214" s="44"/>
      <c r="K214" s="44"/>
      <c r="L214" s="44"/>
      <c r="M214" s="44"/>
      <c r="N214" s="44"/>
      <c r="O214" s="44"/>
      <c r="P214" s="44"/>
      <c r="Q214" s="44"/>
      <c r="R214" s="44"/>
      <c r="S214" s="44"/>
      <c r="T214" s="44"/>
      <c r="U214" s="44"/>
      <c r="V214" s="44"/>
      <c r="W214" s="44"/>
      <c r="X214" s="44"/>
      <c r="Y214" s="44"/>
      <c r="Z214" s="44"/>
      <c r="AA214" s="45"/>
      <c r="AB214" s="45"/>
      <c r="AC214" s="45"/>
      <c r="AD214" s="45"/>
      <c r="AE214" s="45"/>
      <c r="AF214" s="45"/>
      <c r="AG214" s="45"/>
      <c r="AH214" s="45"/>
      <c r="AI214" s="45"/>
      <c r="AJ214" s="45"/>
      <c r="AK214" s="45"/>
      <c r="AL214" s="45"/>
      <c r="AM214" s="45"/>
      <c r="AN214" s="45"/>
      <c r="AO214" s="44"/>
      <c r="AP214" s="44"/>
      <c r="AQ214" s="44"/>
      <c r="AR214" s="44"/>
      <c r="AS214" s="44"/>
      <c r="AT214" s="44"/>
      <c r="AU214" s="44"/>
      <c r="AV214" s="44"/>
      <c r="AW214" s="44"/>
      <c r="AX214" s="44"/>
      <c r="AY214" s="44"/>
      <c r="AZ214" s="44"/>
    </row>
    <row r="215" spans="1:52" ht="84" x14ac:dyDescent="0.15">
      <c r="A215" s="73" t="s">
        <v>276</v>
      </c>
      <c r="B215" s="74">
        <v>2</v>
      </c>
      <c r="C215" s="54"/>
      <c r="D215" s="147"/>
      <c r="E215" s="131"/>
      <c r="F215" s="176"/>
      <c r="G215" s="155"/>
      <c r="H215" s="44"/>
      <c r="I215" s="44"/>
      <c r="J215" s="44"/>
      <c r="K215" s="44"/>
      <c r="L215" s="44"/>
      <c r="M215" s="44"/>
      <c r="N215" s="44"/>
      <c r="O215" s="44"/>
      <c r="P215" s="44"/>
      <c r="Q215" s="44"/>
      <c r="R215" s="44"/>
      <c r="S215" s="44"/>
      <c r="T215" s="44"/>
      <c r="U215" s="44"/>
      <c r="V215" s="44"/>
      <c r="W215" s="44"/>
      <c r="X215" s="44"/>
      <c r="Y215" s="44"/>
      <c r="Z215" s="44"/>
      <c r="AA215" s="45"/>
      <c r="AB215" s="45"/>
      <c r="AC215" s="45"/>
      <c r="AD215" s="45"/>
      <c r="AE215" s="45"/>
      <c r="AF215" s="45"/>
      <c r="AG215" s="45"/>
      <c r="AH215" s="45"/>
      <c r="AI215" s="45"/>
      <c r="AJ215" s="45"/>
      <c r="AK215" s="45"/>
      <c r="AL215" s="45"/>
      <c r="AM215" s="45"/>
      <c r="AN215" s="45"/>
      <c r="AO215" s="44"/>
      <c r="AP215" s="44"/>
      <c r="AQ215" s="44"/>
      <c r="AR215" s="44"/>
      <c r="AS215" s="44"/>
      <c r="AT215" s="44"/>
      <c r="AU215" s="44"/>
      <c r="AV215" s="44"/>
      <c r="AW215" s="44"/>
      <c r="AX215" s="44"/>
      <c r="AY215" s="44"/>
      <c r="AZ215" s="44"/>
    </row>
    <row r="216" spans="1:52" ht="140" x14ac:dyDescent="0.15">
      <c r="A216" s="73" t="s">
        <v>277</v>
      </c>
      <c r="B216" s="74">
        <v>2</v>
      </c>
      <c r="C216" s="54"/>
      <c r="D216" s="147"/>
      <c r="E216" s="131"/>
      <c r="F216" s="176"/>
      <c r="G216" s="155"/>
      <c r="H216" s="44"/>
      <c r="I216" s="44"/>
      <c r="J216" s="44"/>
      <c r="K216" s="44"/>
      <c r="L216" s="44"/>
      <c r="M216" s="44"/>
      <c r="N216" s="44"/>
      <c r="O216" s="44"/>
      <c r="P216" s="44"/>
      <c r="Q216" s="44"/>
      <c r="R216" s="44"/>
      <c r="S216" s="44"/>
      <c r="T216" s="44"/>
      <c r="U216" s="44"/>
      <c r="V216" s="44"/>
      <c r="W216" s="44"/>
      <c r="X216" s="44"/>
      <c r="Y216" s="44"/>
      <c r="Z216" s="44"/>
      <c r="AA216" s="45"/>
      <c r="AB216" s="45"/>
      <c r="AC216" s="45"/>
      <c r="AD216" s="45"/>
      <c r="AE216" s="45"/>
      <c r="AF216" s="45"/>
      <c r="AG216" s="45"/>
      <c r="AH216" s="45"/>
      <c r="AI216" s="45"/>
      <c r="AJ216" s="45"/>
      <c r="AK216" s="45"/>
      <c r="AL216" s="45"/>
      <c r="AM216" s="45"/>
      <c r="AN216" s="45"/>
      <c r="AO216" s="44"/>
      <c r="AP216" s="44"/>
      <c r="AQ216" s="44"/>
      <c r="AR216" s="44"/>
      <c r="AS216" s="44"/>
      <c r="AT216" s="44"/>
      <c r="AU216" s="44"/>
      <c r="AV216" s="44"/>
      <c r="AW216" s="44"/>
      <c r="AX216" s="44"/>
      <c r="AY216" s="44"/>
      <c r="AZ216" s="44"/>
    </row>
    <row r="217" spans="1:52" ht="35" customHeight="1" x14ac:dyDescent="0.15">
      <c r="A217" s="75" t="s">
        <v>278</v>
      </c>
      <c r="B217" s="84"/>
      <c r="C217" s="135"/>
      <c r="D217" s="143"/>
      <c r="E217" s="143"/>
      <c r="F217" s="151"/>
      <c r="G217" s="151"/>
      <c r="H217" s="44"/>
      <c r="I217" s="44"/>
      <c r="J217" s="44"/>
      <c r="K217" s="44"/>
      <c r="L217" s="44"/>
      <c r="M217" s="44"/>
      <c r="N217" s="44"/>
      <c r="O217" s="44"/>
      <c r="P217" s="44"/>
      <c r="Q217" s="44"/>
      <c r="R217" s="44"/>
      <c r="S217" s="44"/>
      <c r="T217" s="44"/>
      <c r="U217" s="44"/>
      <c r="V217" s="44"/>
      <c r="W217" s="44"/>
      <c r="X217" s="44"/>
      <c r="Y217" s="44"/>
      <c r="Z217" s="44"/>
      <c r="AA217" s="45"/>
      <c r="AB217" s="45"/>
      <c r="AC217" s="45"/>
      <c r="AD217" s="45"/>
      <c r="AE217" s="45"/>
      <c r="AF217" s="45"/>
      <c r="AG217" s="45"/>
      <c r="AH217" s="45"/>
      <c r="AI217" s="45"/>
      <c r="AJ217" s="45"/>
      <c r="AK217" s="45"/>
      <c r="AL217" s="45"/>
      <c r="AM217" s="45"/>
      <c r="AN217" s="45"/>
      <c r="AO217" s="44"/>
      <c r="AP217" s="44"/>
      <c r="AQ217" s="44"/>
      <c r="AR217" s="44"/>
      <c r="AS217" s="44"/>
      <c r="AT217" s="44"/>
      <c r="AU217" s="44"/>
      <c r="AV217" s="44"/>
      <c r="AW217" s="44"/>
      <c r="AX217" s="44"/>
      <c r="AY217" s="44"/>
      <c r="AZ217" s="44"/>
    </row>
    <row r="218" spans="1:52" ht="38" customHeight="1" x14ac:dyDescent="0.15">
      <c r="A218" s="72" t="s">
        <v>279</v>
      </c>
      <c r="B218" s="83"/>
      <c r="C218" s="130"/>
      <c r="D218" s="146"/>
      <c r="E218" s="130"/>
      <c r="F218" s="130"/>
      <c r="G218" s="130"/>
      <c r="H218" s="44"/>
      <c r="I218" s="44"/>
      <c r="J218" s="44"/>
      <c r="K218" s="44"/>
      <c r="L218" s="44"/>
      <c r="M218" s="44"/>
      <c r="N218" s="44"/>
      <c r="O218" s="44"/>
      <c r="P218" s="44"/>
      <c r="Q218" s="44"/>
      <c r="R218" s="44"/>
      <c r="S218" s="44"/>
      <c r="T218" s="44"/>
      <c r="U218" s="44"/>
      <c r="V218" s="44"/>
      <c r="W218" s="44"/>
      <c r="X218" s="44"/>
      <c r="Y218" s="44"/>
      <c r="Z218" s="44"/>
      <c r="AA218" s="45"/>
      <c r="AB218" s="45"/>
      <c r="AC218" s="45"/>
      <c r="AD218" s="45"/>
      <c r="AE218" s="45"/>
      <c r="AF218" s="45"/>
      <c r="AG218" s="45"/>
      <c r="AH218" s="45"/>
      <c r="AI218" s="45"/>
      <c r="AJ218" s="45"/>
      <c r="AK218" s="45"/>
      <c r="AL218" s="45"/>
      <c r="AM218" s="45"/>
      <c r="AN218" s="45"/>
      <c r="AO218" s="44"/>
      <c r="AP218" s="44"/>
      <c r="AQ218" s="44"/>
      <c r="AR218" s="44"/>
      <c r="AS218" s="44"/>
      <c r="AT218" s="44"/>
      <c r="AU218" s="44"/>
      <c r="AV218" s="44"/>
      <c r="AW218" s="44"/>
      <c r="AX218" s="44"/>
      <c r="AY218" s="44"/>
      <c r="AZ218" s="44"/>
    </row>
    <row r="219" spans="1:52" ht="98" x14ac:dyDescent="0.15">
      <c r="A219" s="73" t="s">
        <v>280</v>
      </c>
      <c r="B219" s="74">
        <v>6</v>
      </c>
      <c r="C219" s="54"/>
      <c r="D219" s="147"/>
      <c r="E219" s="131"/>
      <c r="F219" s="176"/>
      <c r="G219" s="155"/>
      <c r="H219" s="44"/>
      <c r="I219" s="44"/>
      <c r="J219" s="44"/>
      <c r="K219" s="44"/>
      <c r="L219" s="44"/>
      <c r="M219" s="44"/>
      <c r="N219" s="44"/>
      <c r="O219" s="44"/>
      <c r="P219" s="44"/>
      <c r="Q219" s="44"/>
      <c r="R219" s="44"/>
      <c r="S219" s="44"/>
      <c r="T219" s="44"/>
      <c r="U219" s="44"/>
      <c r="V219" s="44"/>
      <c r="W219" s="44"/>
      <c r="X219" s="44"/>
      <c r="Y219" s="44"/>
      <c r="Z219" s="44"/>
      <c r="AA219" s="45"/>
      <c r="AB219" s="45"/>
      <c r="AC219" s="45"/>
      <c r="AD219" s="45"/>
      <c r="AE219" s="45"/>
      <c r="AF219" s="45"/>
      <c r="AG219" s="45"/>
      <c r="AH219" s="45"/>
      <c r="AI219" s="45"/>
      <c r="AJ219" s="45"/>
      <c r="AK219" s="45"/>
      <c r="AL219" s="45"/>
      <c r="AM219" s="45"/>
      <c r="AN219" s="45"/>
      <c r="AO219" s="44"/>
      <c r="AP219" s="44"/>
      <c r="AQ219" s="44"/>
      <c r="AR219" s="44"/>
      <c r="AS219" s="44"/>
      <c r="AT219" s="44"/>
      <c r="AU219" s="44"/>
      <c r="AV219" s="44"/>
      <c r="AW219" s="44"/>
      <c r="AX219" s="44"/>
      <c r="AY219" s="44"/>
      <c r="AZ219" s="44"/>
    </row>
    <row r="220" spans="1:52" ht="42.75" customHeight="1" x14ac:dyDescent="0.15">
      <c r="A220" s="73" t="s">
        <v>281</v>
      </c>
      <c r="B220" s="74">
        <v>6</v>
      </c>
      <c r="C220" s="54"/>
      <c r="D220" s="147"/>
      <c r="E220" s="131"/>
      <c r="F220" s="176"/>
      <c r="G220" s="155"/>
      <c r="H220" s="44"/>
      <c r="I220" s="44"/>
      <c r="J220" s="44"/>
      <c r="K220" s="44"/>
      <c r="L220" s="44"/>
      <c r="M220" s="44"/>
      <c r="N220" s="44"/>
      <c r="O220" s="44"/>
      <c r="P220" s="44"/>
      <c r="Q220" s="44"/>
      <c r="R220" s="44"/>
      <c r="S220" s="44"/>
      <c r="T220" s="44"/>
      <c r="U220" s="44"/>
      <c r="V220" s="44"/>
      <c r="W220" s="44"/>
      <c r="X220" s="44"/>
      <c r="Y220" s="44"/>
      <c r="Z220" s="44"/>
      <c r="AA220" s="45"/>
      <c r="AB220" s="45"/>
      <c r="AC220" s="45"/>
      <c r="AD220" s="45"/>
      <c r="AE220" s="45"/>
      <c r="AF220" s="45"/>
      <c r="AG220" s="45"/>
      <c r="AH220" s="45"/>
      <c r="AI220" s="45"/>
      <c r="AJ220" s="45"/>
      <c r="AK220" s="45"/>
      <c r="AL220" s="45"/>
      <c r="AM220" s="45"/>
      <c r="AN220" s="45"/>
      <c r="AO220" s="44"/>
      <c r="AP220" s="44"/>
      <c r="AQ220" s="44"/>
      <c r="AR220" s="44"/>
      <c r="AS220" s="44"/>
      <c r="AT220" s="44"/>
      <c r="AU220" s="44"/>
      <c r="AV220" s="44"/>
      <c r="AW220" s="44"/>
      <c r="AX220" s="44"/>
      <c r="AY220" s="44"/>
      <c r="AZ220" s="44"/>
    </row>
    <row r="221" spans="1:52" ht="37" customHeight="1" x14ac:dyDescent="0.15">
      <c r="A221" s="72" t="s">
        <v>282</v>
      </c>
      <c r="B221" s="83"/>
      <c r="C221" s="130"/>
      <c r="D221" s="146"/>
      <c r="E221" s="130"/>
      <c r="F221" s="130"/>
      <c r="G221" s="130"/>
      <c r="H221" s="44"/>
      <c r="I221" s="44"/>
      <c r="J221" s="44"/>
      <c r="K221" s="44"/>
      <c r="L221" s="44"/>
      <c r="M221" s="44"/>
      <c r="N221" s="44"/>
      <c r="O221" s="44"/>
      <c r="P221" s="44"/>
      <c r="Q221" s="44"/>
      <c r="R221" s="44"/>
      <c r="S221" s="44"/>
      <c r="T221" s="44"/>
      <c r="U221" s="44"/>
      <c r="V221" s="44"/>
      <c r="W221" s="44"/>
      <c r="X221" s="44"/>
      <c r="Y221" s="44"/>
      <c r="Z221" s="44"/>
      <c r="AA221" s="45"/>
      <c r="AB221" s="45"/>
      <c r="AC221" s="45"/>
      <c r="AD221" s="45"/>
      <c r="AE221" s="45"/>
      <c r="AF221" s="45"/>
      <c r="AG221" s="45"/>
      <c r="AH221" s="45"/>
      <c r="AI221" s="45"/>
      <c r="AJ221" s="45"/>
      <c r="AK221" s="45"/>
      <c r="AL221" s="45"/>
      <c r="AM221" s="45"/>
      <c r="AN221" s="45"/>
      <c r="AO221" s="44"/>
      <c r="AP221" s="44"/>
      <c r="AQ221" s="44"/>
      <c r="AR221" s="44"/>
      <c r="AS221" s="44"/>
      <c r="AT221" s="44"/>
      <c r="AU221" s="44"/>
      <c r="AV221" s="44"/>
      <c r="AW221" s="44"/>
      <c r="AX221" s="44"/>
      <c r="AY221" s="44"/>
      <c r="AZ221" s="44"/>
    </row>
    <row r="222" spans="1:52" ht="28" x14ac:dyDescent="0.15">
      <c r="A222" s="73" t="s">
        <v>283</v>
      </c>
      <c r="B222" s="74">
        <v>4</v>
      </c>
      <c r="C222" s="54"/>
      <c r="D222" s="147"/>
      <c r="E222" s="131"/>
      <c r="F222" s="176"/>
      <c r="G222" s="155"/>
      <c r="H222" s="44"/>
      <c r="I222" s="44"/>
      <c r="J222" s="44"/>
      <c r="K222" s="44"/>
      <c r="L222" s="44"/>
      <c r="M222" s="44"/>
      <c r="N222" s="44"/>
      <c r="O222" s="44"/>
      <c r="P222" s="44"/>
      <c r="Q222" s="44"/>
      <c r="R222" s="44"/>
      <c r="S222" s="44"/>
      <c r="T222" s="44"/>
      <c r="U222" s="44"/>
      <c r="V222" s="44"/>
      <c r="W222" s="44"/>
      <c r="X222" s="44"/>
      <c r="Y222" s="44"/>
      <c r="Z222" s="44"/>
      <c r="AA222" s="45"/>
      <c r="AB222" s="45"/>
      <c r="AC222" s="45"/>
      <c r="AD222" s="45"/>
      <c r="AE222" s="45"/>
      <c r="AF222" s="45"/>
      <c r="AG222" s="45"/>
      <c r="AH222" s="45"/>
      <c r="AI222" s="45"/>
      <c r="AJ222" s="45"/>
      <c r="AK222" s="45"/>
      <c r="AL222" s="45"/>
      <c r="AM222" s="45"/>
      <c r="AN222" s="45"/>
      <c r="AO222" s="44"/>
      <c r="AP222" s="44"/>
      <c r="AQ222" s="44"/>
      <c r="AR222" s="44"/>
      <c r="AS222" s="44"/>
      <c r="AT222" s="44"/>
      <c r="AU222" s="44"/>
      <c r="AV222" s="44"/>
      <c r="AW222" s="44"/>
      <c r="AX222" s="44"/>
      <c r="AY222" s="44"/>
      <c r="AZ222" s="44"/>
    </row>
    <row r="223" spans="1:52" x14ac:dyDescent="0.15">
      <c r="A223" s="73" t="s">
        <v>284</v>
      </c>
      <c r="B223" s="74">
        <v>4</v>
      </c>
      <c r="C223" s="54"/>
      <c r="D223" s="147"/>
      <c r="E223" s="131"/>
      <c r="F223" s="176"/>
      <c r="G223" s="155"/>
      <c r="H223" s="44"/>
      <c r="I223" s="44"/>
      <c r="J223" s="44"/>
      <c r="K223" s="44"/>
      <c r="L223" s="44"/>
      <c r="M223" s="44"/>
      <c r="N223" s="44"/>
      <c r="O223" s="44"/>
      <c r="P223" s="44"/>
      <c r="Q223" s="44"/>
      <c r="R223" s="44"/>
      <c r="S223" s="44"/>
      <c r="T223" s="44"/>
      <c r="U223" s="44"/>
      <c r="V223" s="44"/>
      <c r="W223" s="44"/>
      <c r="X223" s="44"/>
      <c r="Y223" s="44"/>
      <c r="Z223" s="44"/>
      <c r="AA223" s="45"/>
      <c r="AB223" s="45"/>
      <c r="AC223" s="45"/>
      <c r="AD223" s="45"/>
      <c r="AE223" s="45"/>
      <c r="AF223" s="45"/>
      <c r="AG223" s="45"/>
      <c r="AH223" s="45"/>
      <c r="AI223" s="45"/>
      <c r="AJ223" s="45"/>
      <c r="AK223" s="45"/>
      <c r="AL223" s="45"/>
      <c r="AM223" s="45"/>
      <c r="AN223" s="45"/>
      <c r="AO223" s="44"/>
      <c r="AP223" s="44"/>
      <c r="AQ223" s="44"/>
      <c r="AR223" s="44"/>
      <c r="AS223" s="44"/>
      <c r="AT223" s="44"/>
      <c r="AU223" s="44"/>
      <c r="AV223" s="44"/>
      <c r="AW223" s="44"/>
      <c r="AX223" s="44"/>
      <c r="AY223" s="44"/>
      <c r="AZ223" s="44"/>
    </row>
    <row r="224" spans="1:52" ht="28" x14ac:dyDescent="0.15">
      <c r="A224" s="73" t="s">
        <v>285</v>
      </c>
      <c r="B224" s="74">
        <v>4</v>
      </c>
      <c r="C224" s="54"/>
      <c r="D224" s="147"/>
      <c r="E224" s="131"/>
      <c r="F224" s="176"/>
      <c r="G224" s="155"/>
      <c r="H224" s="44"/>
      <c r="I224" s="44"/>
      <c r="J224" s="44"/>
      <c r="K224" s="44"/>
      <c r="L224" s="44"/>
      <c r="M224" s="44"/>
      <c r="N224" s="44"/>
      <c r="O224" s="44"/>
      <c r="P224" s="44"/>
      <c r="Q224" s="44"/>
      <c r="R224" s="44"/>
      <c r="S224" s="44"/>
      <c r="T224" s="44"/>
      <c r="U224" s="44"/>
      <c r="V224" s="44"/>
      <c r="W224" s="44"/>
      <c r="X224" s="44"/>
      <c r="Y224" s="44"/>
      <c r="Z224" s="44"/>
      <c r="AA224" s="45"/>
      <c r="AB224" s="45"/>
      <c r="AC224" s="45"/>
      <c r="AD224" s="45"/>
      <c r="AE224" s="45"/>
      <c r="AF224" s="45"/>
      <c r="AG224" s="45"/>
      <c r="AH224" s="45"/>
      <c r="AI224" s="45"/>
      <c r="AJ224" s="45"/>
      <c r="AK224" s="45"/>
      <c r="AL224" s="45"/>
      <c r="AM224" s="45"/>
      <c r="AN224" s="45"/>
      <c r="AO224" s="44"/>
      <c r="AP224" s="44"/>
      <c r="AQ224" s="44"/>
      <c r="AR224" s="44"/>
      <c r="AS224" s="44"/>
      <c r="AT224" s="44"/>
      <c r="AU224" s="44"/>
      <c r="AV224" s="44"/>
      <c r="AW224" s="44"/>
      <c r="AX224" s="44"/>
      <c r="AY224" s="44"/>
      <c r="AZ224" s="44"/>
    </row>
    <row r="225" spans="1:52" x14ac:dyDescent="0.15">
      <c r="A225" s="73" t="s">
        <v>286</v>
      </c>
      <c r="B225" s="74">
        <v>4</v>
      </c>
      <c r="C225" s="54"/>
      <c r="D225" s="147"/>
      <c r="E225" s="131"/>
      <c r="F225" s="176"/>
      <c r="G225" s="155"/>
      <c r="H225" s="44"/>
      <c r="I225" s="44"/>
      <c r="J225" s="44"/>
      <c r="K225" s="44"/>
      <c r="L225" s="44"/>
      <c r="M225" s="44"/>
      <c r="N225" s="44"/>
      <c r="O225" s="44"/>
      <c r="P225" s="44"/>
      <c r="Q225" s="44"/>
      <c r="R225" s="44"/>
      <c r="S225" s="44"/>
      <c r="T225" s="44"/>
      <c r="U225" s="44"/>
      <c r="V225" s="44"/>
      <c r="W225" s="44"/>
      <c r="X225" s="44"/>
      <c r="Y225" s="44"/>
      <c r="Z225" s="44"/>
      <c r="AA225" s="45"/>
      <c r="AB225" s="45"/>
      <c r="AC225" s="45"/>
      <c r="AD225" s="45"/>
      <c r="AE225" s="45"/>
      <c r="AF225" s="45"/>
      <c r="AG225" s="45"/>
      <c r="AH225" s="45"/>
      <c r="AI225" s="45"/>
      <c r="AJ225" s="45"/>
      <c r="AK225" s="45"/>
      <c r="AL225" s="45"/>
      <c r="AM225" s="45"/>
      <c r="AN225" s="45"/>
      <c r="AO225" s="44"/>
      <c r="AP225" s="44"/>
      <c r="AQ225" s="44"/>
      <c r="AR225" s="44"/>
      <c r="AS225" s="44"/>
      <c r="AT225" s="44"/>
      <c r="AU225" s="44"/>
      <c r="AV225" s="44"/>
      <c r="AW225" s="44"/>
      <c r="AX225" s="44"/>
      <c r="AY225" s="44"/>
      <c r="AZ225" s="44"/>
    </row>
    <row r="226" spans="1:52" x14ac:dyDescent="0.15">
      <c r="A226" s="73" t="s">
        <v>287</v>
      </c>
      <c r="B226" s="74">
        <v>4</v>
      </c>
      <c r="C226" s="54"/>
      <c r="D226" s="147"/>
      <c r="E226" s="131"/>
      <c r="F226" s="176"/>
      <c r="G226" s="155"/>
      <c r="H226" s="44"/>
      <c r="I226" s="44"/>
      <c r="J226" s="44"/>
      <c r="K226" s="44"/>
      <c r="L226" s="44"/>
      <c r="M226" s="44"/>
      <c r="N226" s="44"/>
      <c r="O226" s="44"/>
      <c r="P226" s="44"/>
      <c r="Q226" s="44"/>
      <c r="R226" s="44"/>
      <c r="S226" s="44"/>
      <c r="T226" s="44"/>
      <c r="U226" s="44"/>
      <c r="V226" s="44"/>
      <c r="W226" s="44"/>
      <c r="X226" s="44"/>
      <c r="Y226" s="44"/>
      <c r="Z226" s="44"/>
      <c r="AA226" s="45"/>
      <c r="AB226" s="45"/>
      <c r="AC226" s="45"/>
      <c r="AD226" s="45"/>
      <c r="AE226" s="45"/>
      <c r="AF226" s="45"/>
      <c r="AG226" s="45"/>
      <c r="AH226" s="45"/>
      <c r="AI226" s="45"/>
      <c r="AJ226" s="45"/>
      <c r="AK226" s="45"/>
      <c r="AL226" s="45"/>
      <c r="AM226" s="45"/>
      <c r="AN226" s="45"/>
      <c r="AO226" s="44"/>
      <c r="AP226" s="44"/>
      <c r="AQ226" s="44"/>
      <c r="AR226" s="44"/>
      <c r="AS226" s="44"/>
      <c r="AT226" s="44"/>
      <c r="AU226" s="44"/>
      <c r="AV226" s="44"/>
      <c r="AW226" s="44"/>
      <c r="AX226" s="44"/>
      <c r="AY226" s="44"/>
      <c r="AZ226" s="44"/>
    </row>
    <row r="227" spans="1:52" ht="69.75" customHeight="1" x14ac:dyDescent="0.15">
      <c r="A227" s="73" t="s">
        <v>288</v>
      </c>
      <c r="B227" s="74">
        <v>4</v>
      </c>
      <c r="C227" s="54"/>
      <c r="D227" s="147"/>
      <c r="E227" s="131"/>
      <c r="F227" s="176"/>
      <c r="G227" s="155"/>
      <c r="H227" s="44"/>
      <c r="I227" s="44"/>
      <c r="J227" s="44"/>
      <c r="K227" s="44"/>
      <c r="L227" s="44"/>
      <c r="M227" s="44"/>
      <c r="N227" s="44"/>
      <c r="O227" s="44"/>
      <c r="P227" s="44"/>
      <c r="Q227" s="44"/>
      <c r="R227" s="44"/>
      <c r="S227" s="44"/>
      <c r="T227" s="44"/>
      <c r="U227" s="44"/>
      <c r="V227" s="44"/>
      <c r="W227" s="44"/>
      <c r="X227" s="44"/>
      <c r="Y227" s="44"/>
      <c r="Z227" s="44"/>
      <c r="AA227" s="45"/>
      <c r="AB227" s="45"/>
      <c r="AC227" s="45"/>
      <c r="AD227" s="45"/>
      <c r="AE227" s="45"/>
      <c r="AF227" s="45"/>
      <c r="AG227" s="45"/>
      <c r="AH227" s="45"/>
      <c r="AI227" s="45"/>
      <c r="AJ227" s="45"/>
      <c r="AK227" s="45"/>
      <c r="AL227" s="45"/>
      <c r="AM227" s="45"/>
      <c r="AN227" s="45"/>
      <c r="AO227" s="44"/>
      <c r="AP227" s="44"/>
      <c r="AQ227" s="44"/>
      <c r="AR227" s="44"/>
      <c r="AS227" s="44"/>
      <c r="AT227" s="44"/>
      <c r="AU227" s="44"/>
      <c r="AV227" s="44"/>
      <c r="AW227" s="44"/>
      <c r="AX227" s="44"/>
      <c r="AY227" s="44"/>
      <c r="AZ227" s="44"/>
    </row>
    <row r="228" spans="1:52" ht="42" x14ac:dyDescent="0.15">
      <c r="A228" s="73" t="s">
        <v>289</v>
      </c>
      <c r="B228" s="74">
        <v>4</v>
      </c>
      <c r="C228" s="54"/>
      <c r="D228" s="147"/>
      <c r="E228" s="131"/>
      <c r="F228" s="176"/>
      <c r="G228" s="155"/>
      <c r="H228" s="44"/>
      <c r="I228" s="44"/>
      <c r="J228" s="44"/>
      <c r="K228" s="44"/>
      <c r="L228" s="44"/>
      <c r="M228" s="44"/>
      <c r="N228" s="44"/>
      <c r="O228" s="44"/>
      <c r="P228" s="44"/>
      <c r="Q228" s="44"/>
      <c r="R228" s="44"/>
      <c r="S228" s="44"/>
      <c r="T228" s="44"/>
      <c r="U228" s="44"/>
      <c r="V228" s="44"/>
      <c r="W228" s="44"/>
      <c r="X228" s="44"/>
      <c r="Y228" s="44"/>
      <c r="Z228" s="44"/>
      <c r="AA228" s="45"/>
      <c r="AB228" s="45"/>
      <c r="AC228" s="45"/>
      <c r="AD228" s="45"/>
      <c r="AE228" s="45"/>
      <c r="AF228" s="45"/>
      <c r="AG228" s="45"/>
      <c r="AH228" s="45"/>
      <c r="AI228" s="45"/>
      <c r="AJ228" s="45"/>
      <c r="AK228" s="45"/>
      <c r="AL228" s="45"/>
      <c r="AM228" s="45"/>
      <c r="AN228" s="45"/>
      <c r="AO228" s="44"/>
      <c r="AP228" s="44"/>
      <c r="AQ228" s="44"/>
      <c r="AR228" s="44"/>
      <c r="AS228" s="44"/>
      <c r="AT228" s="44"/>
      <c r="AU228" s="44"/>
      <c r="AV228" s="44"/>
      <c r="AW228" s="44"/>
      <c r="AX228" s="44"/>
      <c r="AY228" s="44"/>
      <c r="AZ228" s="44"/>
    </row>
    <row r="229" spans="1:52" x14ac:dyDescent="0.15">
      <c r="A229" s="73" t="s">
        <v>290</v>
      </c>
      <c r="B229" s="74">
        <v>4</v>
      </c>
      <c r="C229" s="54"/>
      <c r="D229" s="147"/>
      <c r="E229" s="131"/>
      <c r="F229" s="176"/>
      <c r="G229" s="155"/>
      <c r="H229" s="44"/>
      <c r="I229" s="44"/>
      <c r="J229" s="44"/>
      <c r="K229" s="44"/>
      <c r="L229" s="44"/>
      <c r="M229" s="44"/>
      <c r="N229" s="44"/>
      <c r="O229" s="44"/>
      <c r="P229" s="44"/>
      <c r="Q229" s="44"/>
      <c r="R229" s="44"/>
      <c r="S229" s="44"/>
      <c r="T229" s="44"/>
      <c r="U229" s="44"/>
      <c r="V229" s="44"/>
      <c r="W229" s="44"/>
      <c r="X229" s="44"/>
      <c r="Y229" s="44"/>
      <c r="Z229" s="44"/>
      <c r="AA229" s="45"/>
      <c r="AB229" s="45"/>
      <c r="AC229" s="45"/>
      <c r="AD229" s="45"/>
      <c r="AE229" s="45"/>
      <c r="AF229" s="45"/>
      <c r="AG229" s="45"/>
      <c r="AH229" s="45"/>
      <c r="AI229" s="45"/>
      <c r="AJ229" s="45"/>
      <c r="AK229" s="45"/>
      <c r="AL229" s="45"/>
      <c r="AM229" s="45"/>
      <c r="AN229" s="45"/>
      <c r="AO229" s="44"/>
      <c r="AP229" s="44"/>
      <c r="AQ229" s="44"/>
      <c r="AR229" s="44"/>
      <c r="AS229" s="44"/>
      <c r="AT229" s="44"/>
      <c r="AU229" s="44"/>
      <c r="AV229" s="44"/>
      <c r="AW229" s="44"/>
      <c r="AX229" s="44"/>
      <c r="AY229" s="44"/>
      <c r="AZ229" s="44"/>
    </row>
    <row r="230" spans="1:52" ht="112" x14ac:dyDescent="0.15">
      <c r="A230" s="73" t="s">
        <v>291</v>
      </c>
      <c r="B230" s="74">
        <v>4</v>
      </c>
      <c r="C230" s="54"/>
      <c r="D230" s="147"/>
      <c r="E230" s="131"/>
      <c r="F230" s="176"/>
      <c r="G230" s="155"/>
      <c r="H230" s="44"/>
      <c r="I230" s="44"/>
      <c r="J230" s="44"/>
      <c r="K230" s="44"/>
      <c r="L230" s="44"/>
      <c r="M230" s="44"/>
      <c r="N230" s="44"/>
      <c r="O230" s="44"/>
      <c r="P230" s="44"/>
      <c r="Q230" s="44"/>
      <c r="R230" s="44"/>
      <c r="S230" s="44"/>
      <c r="T230" s="44"/>
      <c r="U230" s="44"/>
      <c r="V230" s="44"/>
      <c r="W230" s="44"/>
      <c r="X230" s="44"/>
      <c r="Y230" s="44"/>
      <c r="Z230" s="44"/>
      <c r="AA230" s="45"/>
      <c r="AB230" s="45"/>
      <c r="AC230" s="45"/>
      <c r="AD230" s="45"/>
      <c r="AE230" s="45"/>
      <c r="AF230" s="45"/>
      <c r="AG230" s="45"/>
      <c r="AH230" s="45"/>
      <c r="AI230" s="45"/>
      <c r="AJ230" s="45"/>
      <c r="AK230" s="45"/>
      <c r="AL230" s="45"/>
      <c r="AM230" s="45"/>
      <c r="AN230" s="45"/>
      <c r="AO230" s="44"/>
      <c r="AP230" s="44"/>
      <c r="AQ230" s="44"/>
      <c r="AR230" s="44"/>
      <c r="AS230" s="44"/>
      <c r="AT230" s="44"/>
      <c r="AU230" s="44"/>
      <c r="AV230" s="44"/>
      <c r="AW230" s="44"/>
      <c r="AX230" s="44"/>
      <c r="AY230" s="44"/>
      <c r="AZ230" s="44"/>
    </row>
    <row r="231" spans="1:52" ht="34" customHeight="1" x14ac:dyDescent="0.15">
      <c r="A231" s="72" t="s">
        <v>292</v>
      </c>
      <c r="B231" s="83"/>
      <c r="C231" s="130"/>
      <c r="D231" s="146"/>
      <c r="E231" s="130"/>
      <c r="F231" s="130"/>
      <c r="G231" s="130"/>
      <c r="H231" s="44"/>
      <c r="I231" s="44"/>
      <c r="J231" s="44"/>
      <c r="K231" s="44"/>
      <c r="L231" s="44"/>
      <c r="M231" s="44"/>
      <c r="N231" s="44"/>
      <c r="O231" s="44"/>
      <c r="P231" s="44"/>
      <c r="Q231" s="44"/>
      <c r="R231" s="44"/>
      <c r="S231" s="44"/>
      <c r="T231" s="44"/>
      <c r="U231" s="44"/>
      <c r="V231" s="44"/>
      <c r="W231" s="44"/>
      <c r="X231" s="44"/>
      <c r="Y231" s="44"/>
      <c r="Z231" s="44"/>
      <c r="AA231" s="45"/>
      <c r="AB231" s="45"/>
      <c r="AC231" s="45"/>
      <c r="AD231" s="45"/>
      <c r="AE231" s="45"/>
      <c r="AF231" s="45"/>
      <c r="AG231" s="45"/>
      <c r="AH231" s="45"/>
      <c r="AI231" s="45"/>
      <c r="AJ231" s="45"/>
      <c r="AK231" s="45"/>
      <c r="AL231" s="45"/>
      <c r="AM231" s="45"/>
      <c r="AN231" s="45"/>
      <c r="AO231" s="44"/>
      <c r="AP231" s="44"/>
      <c r="AQ231" s="44"/>
      <c r="AR231" s="44"/>
      <c r="AS231" s="44"/>
      <c r="AT231" s="44"/>
      <c r="AU231" s="44"/>
      <c r="AV231" s="44"/>
      <c r="AW231" s="44"/>
      <c r="AX231" s="44"/>
      <c r="AY231" s="44"/>
      <c r="AZ231" s="44"/>
    </row>
    <row r="232" spans="1:52" x14ac:dyDescent="0.15">
      <c r="A232" s="73" t="s">
        <v>293</v>
      </c>
      <c r="B232" s="74">
        <v>4</v>
      </c>
      <c r="C232" s="54"/>
      <c r="D232" s="147"/>
      <c r="E232" s="131"/>
      <c r="F232" s="176"/>
      <c r="G232" s="155"/>
      <c r="H232" s="44"/>
      <c r="I232" s="44"/>
      <c r="J232" s="44"/>
      <c r="K232" s="44"/>
      <c r="L232" s="44"/>
      <c r="M232" s="44"/>
      <c r="N232" s="44"/>
      <c r="O232" s="44"/>
      <c r="P232" s="44"/>
      <c r="Q232" s="44"/>
      <c r="R232" s="44"/>
      <c r="S232" s="44"/>
      <c r="T232" s="44"/>
      <c r="U232" s="44"/>
      <c r="V232" s="44"/>
      <c r="W232" s="44"/>
      <c r="X232" s="44"/>
      <c r="Y232" s="44"/>
      <c r="Z232" s="44"/>
      <c r="AA232" s="45"/>
      <c r="AB232" s="45"/>
      <c r="AC232" s="45"/>
      <c r="AD232" s="45"/>
      <c r="AE232" s="45"/>
      <c r="AF232" s="45"/>
      <c r="AG232" s="45"/>
      <c r="AH232" s="45"/>
      <c r="AI232" s="45"/>
      <c r="AJ232" s="45"/>
      <c r="AK232" s="45"/>
      <c r="AL232" s="45"/>
      <c r="AM232" s="45"/>
      <c r="AN232" s="45"/>
      <c r="AO232" s="44"/>
      <c r="AP232" s="44"/>
      <c r="AQ232" s="44"/>
      <c r="AR232" s="44"/>
      <c r="AS232" s="44"/>
      <c r="AT232" s="44"/>
      <c r="AU232" s="44"/>
      <c r="AV232" s="44"/>
      <c r="AW232" s="44"/>
      <c r="AX232" s="44"/>
      <c r="AY232" s="44"/>
      <c r="AZ232" s="44"/>
    </row>
    <row r="233" spans="1:52" x14ac:dyDescent="0.15">
      <c r="A233" s="73" t="s">
        <v>294</v>
      </c>
      <c r="B233" s="74">
        <v>4</v>
      </c>
      <c r="C233" s="54"/>
      <c r="D233" s="147"/>
      <c r="E233" s="131"/>
      <c r="F233" s="176"/>
      <c r="G233" s="155"/>
      <c r="H233" s="44"/>
      <c r="I233" s="44"/>
      <c r="J233" s="44"/>
      <c r="K233" s="44"/>
      <c r="L233" s="44"/>
      <c r="M233" s="44"/>
      <c r="N233" s="44"/>
      <c r="O233" s="44"/>
      <c r="P233" s="44"/>
      <c r="Q233" s="44"/>
      <c r="R233" s="44"/>
      <c r="S233" s="44"/>
      <c r="T233" s="44"/>
      <c r="U233" s="44"/>
      <c r="V233" s="44"/>
      <c r="W233" s="44"/>
      <c r="X233" s="44"/>
      <c r="Y233" s="44"/>
      <c r="Z233" s="44"/>
      <c r="AA233" s="45"/>
      <c r="AB233" s="45"/>
      <c r="AC233" s="45"/>
      <c r="AD233" s="45"/>
      <c r="AE233" s="45"/>
      <c r="AF233" s="45"/>
      <c r="AG233" s="45"/>
      <c r="AH233" s="45"/>
      <c r="AI233" s="45"/>
      <c r="AJ233" s="45"/>
      <c r="AK233" s="45"/>
      <c r="AL233" s="45"/>
      <c r="AM233" s="45"/>
      <c r="AN233" s="45"/>
      <c r="AO233" s="44"/>
      <c r="AP233" s="44"/>
      <c r="AQ233" s="44"/>
      <c r="AR233" s="44"/>
      <c r="AS233" s="44"/>
      <c r="AT233" s="44"/>
      <c r="AU233" s="44"/>
      <c r="AV233" s="44"/>
      <c r="AW233" s="44"/>
      <c r="AX233" s="44"/>
      <c r="AY233" s="44"/>
      <c r="AZ233" s="44"/>
    </row>
    <row r="234" spans="1:52" ht="42" x14ac:dyDescent="0.15">
      <c r="A234" s="73" t="s">
        <v>295</v>
      </c>
      <c r="B234" s="74">
        <v>4</v>
      </c>
      <c r="C234" s="54"/>
      <c r="D234" s="147"/>
      <c r="E234" s="131"/>
      <c r="F234" s="176"/>
      <c r="G234" s="155"/>
      <c r="H234" s="44"/>
      <c r="I234" s="44"/>
      <c r="J234" s="44"/>
      <c r="K234" s="44"/>
      <c r="L234" s="44"/>
      <c r="M234" s="44"/>
      <c r="N234" s="44"/>
      <c r="O234" s="44"/>
      <c r="P234" s="44"/>
      <c r="Q234" s="44"/>
      <c r="R234" s="44"/>
      <c r="S234" s="44"/>
      <c r="T234" s="44"/>
      <c r="U234" s="44"/>
      <c r="V234" s="44"/>
      <c r="W234" s="44"/>
      <c r="X234" s="44"/>
      <c r="Y234" s="44"/>
      <c r="Z234" s="44"/>
      <c r="AA234" s="45"/>
      <c r="AB234" s="45"/>
      <c r="AC234" s="45"/>
      <c r="AD234" s="45"/>
      <c r="AE234" s="45"/>
      <c r="AF234" s="45"/>
      <c r="AG234" s="45"/>
      <c r="AH234" s="45"/>
      <c r="AI234" s="45"/>
      <c r="AJ234" s="45"/>
      <c r="AK234" s="45"/>
      <c r="AL234" s="45"/>
      <c r="AM234" s="45"/>
      <c r="AN234" s="45"/>
      <c r="AO234" s="44"/>
      <c r="AP234" s="44"/>
      <c r="AQ234" s="44"/>
      <c r="AR234" s="44"/>
      <c r="AS234" s="44"/>
      <c r="AT234" s="44"/>
      <c r="AU234" s="44"/>
      <c r="AV234" s="44"/>
      <c r="AW234" s="44"/>
      <c r="AX234" s="44"/>
      <c r="AY234" s="44"/>
      <c r="AZ234" s="44"/>
    </row>
    <row r="235" spans="1:52" ht="28" x14ac:dyDescent="0.15">
      <c r="A235" s="73" t="s">
        <v>296</v>
      </c>
      <c r="B235" s="74">
        <v>4</v>
      </c>
      <c r="C235" s="54"/>
      <c r="D235" s="147"/>
      <c r="E235" s="131"/>
      <c r="F235" s="176"/>
      <c r="G235" s="155"/>
      <c r="H235" s="44"/>
      <c r="I235" s="44"/>
      <c r="J235" s="44"/>
      <c r="K235" s="44"/>
      <c r="L235" s="44"/>
      <c r="M235" s="44"/>
      <c r="N235" s="44"/>
      <c r="O235" s="44"/>
      <c r="P235" s="44"/>
      <c r="Q235" s="44"/>
      <c r="R235" s="44"/>
      <c r="S235" s="44"/>
      <c r="T235" s="44"/>
      <c r="U235" s="44"/>
      <c r="V235" s="44"/>
      <c r="W235" s="44"/>
      <c r="X235" s="44"/>
      <c r="Y235" s="44"/>
      <c r="Z235" s="44"/>
      <c r="AA235" s="45"/>
      <c r="AB235" s="45"/>
      <c r="AC235" s="45"/>
      <c r="AD235" s="45"/>
      <c r="AE235" s="45"/>
      <c r="AF235" s="45"/>
      <c r="AG235" s="45"/>
      <c r="AH235" s="45"/>
      <c r="AI235" s="45"/>
      <c r="AJ235" s="45"/>
      <c r="AK235" s="45"/>
      <c r="AL235" s="45"/>
      <c r="AM235" s="45"/>
      <c r="AN235" s="45"/>
      <c r="AO235" s="44"/>
      <c r="AP235" s="44"/>
      <c r="AQ235" s="44"/>
      <c r="AR235" s="44"/>
      <c r="AS235" s="44"/>
      <c r="AT235" s="44"/>
      <c r="AU235" s="44"/>
      <c r="AV235" s="44"/>
      <c r="AW235" s="44"/>
      <c r="AX235" s="44"/>
      <c r="AY235" s="44"/>
      <c r="AZ235" s="44"/>
    </row>
    <row r="236" spans="1:52" ht="34" customHeight="1" x14ac:dyDescent="0.15">
      <c r="A236" s="72" t="s">
        <v>297</v>
      </c>
      <c r="B236" s="83"/>
      <c r="C236" s="130"/>
      <c r="D236" s="146"/>
      <c r="E236" s="130"/>
      <c r="F236" s="130"/>
      <c r="G236" s="130"/>
      <c r="H236" s="44"/>
      <c r="I236" s="44"/>
      <c r="J236" s="44"/>
      <c r="K236" s="44"/>
      <c r="L236" s="44"/>
      <c r="M236" s="44"/>
      <c r="N236" s="44"/>
      <c r="O236" s="44"/>
      <c r="P236" s="44"/>
      <c r="Q236" s="44"/>
      <c r="R236" s="44"/>
      <c r="S236" s="44"/>
      <c r="T236" s="44"/>
      <c r="U236" s="44"/>
      <c r="V236" s="44"/>
      <c r="W236" s="44"/>
      <c r="X236" s="44"/>
      <c r="Y236" s="44"/>
      <c r="Z236" s="44"/>
      <c r="AA236" s="45"/>
      <c r="AB236" s="45"/>
      <c r="AC236" s="45"/>
      <c r="AD236" s="45"/>
      <c r="AE236" s="45"/>
      <c r="AF236" s="45"/>
      <c r="AG236" s="45"/>
      <c r="AH236" s="45"/>
      <c r="AI236" s="45"/>
      <c r="AJ236" s="45"/>
      <c r="AK236" s="45"/>
      <c r="AL236" s="45"/>
      <c r="AM236" s="45"/>
      <c r="AN236" s="45"/>
      <c r="AO236" s="44"/>
      <c r="AP236" s="44"/>
      <c r="AQ236" s="44"/>
      <c r="AR236" s="44"/>
      <c r="AS236" s="44"/>
      <c r="AT236" s="44"/>
      <c r="AU236" s="44"/>
      <c r="AV236" s="44"/>
      <c r="AW236" s="44"/>
      <c r="AX236" s="44"/>
      <c r="AY236" s="44"/>
      <c r="AZ236" s="44"/>
    </row>
    <row r="237" spans="1:52" ht="98" x14ac:dyDescent="0.15">
      <c r="A237" s="73" t="s">
        <v>298</v>
      </c>
      <c r="B237" s="74">
        <v>4</v>
      </c>
      <c r="C237" s="54"/>
      <c r="D237" s="147"/>
      <c r="E237" s="131"/>
      <c r="F237" s="176"/>
      <c r="G237" s="155"/>
      <c r="H237" s="44"/>
      <c r="I237" s="44"/>
      <c r="J237" s="44"/>
      <c r="K237" s="44"/>
      <c r="L237" s="44"/>
      <c r="M237" s="44"/>
      <c r="N237" s="44"/>
      <c r="O237" s="44"/>
      <c r="P237" s="44"/>
      <c r="Q237" s="44"/>
      <c r="R237" s="44"/>
      <c r="S237" s="44"/>
      <c r="T237" s="44"/>
      <c r="U237" s="44"/>
      <c r="V237" s="44"/>
      <c r="W237" s="44"/>
      <c r="X237" s="44"/>
      <c r="Y237" s="44"/>
      <c r="Z237" s="44"/>
      <c r="AA237" s="45"/>
      <c r="AB237" s="45"/>
      <c r="AC237" s="45"/>
      <c r="AD237" s="45"/>
      <c r="AE237" s="45"/>
      <c r="AF237" s="45"/>
      <c r="AG237" s="45"/>
      <c r="AH237" s="45"/>
      <c r="AI237" s="45"/>
      <c r="AJ237" s="45"/>
      <c r="AK237" s="45"/>
      <c r="AL237" s="45"/>
      <c r="AM237" s="45"/>
      <c r="AN237" s="45"/>
      <c r="AO237" s="44"/>
      <c r="AP237" s="44"/>
      <c r="AQ237" s="44"/>
      <c r="AR237" s="44"/>
      <c r="AS237" s="44"/>
      <c r="AT237" s="44"/>
      <c r="AU237" s="44"/>
      <c r="AV237" s="44"/>
      <c r="AW237" s="44"/>
      <c r="AX237" s="44"/>
      <c r="AY237" s="44"/>
      <c r="AZ237" s="44"/>
    </row>
    <row r="238" spans="1:52" ht="56" x14ac:dyDescent="0.15">
      <c r="A238" s="73" t="s">
        <v>299</v>
      </c>
      <c r="B238" s="74">
        <v>4</v>
      </c>
      <c r="C238" s="54"/>
      <c r="D238" s="147"/>
      <c r="E238" s="131"/>
      <c r="F238" s="176"/>
      <c r="G238" s="155"/>
      <c r="H238" s="44"/>
      <c r="I238" s="44"/>
      <c r="J238" s="44"/>
      <c r="K238" s="44"/>
      <c r="L238" s="44"/>
      <c r="M238" s="44"/>
      <c r="N238" s="44"/>
      <c r="O238" s="44"/>
      <c r="P238" s="44"/>
      <c r="Q238" s="44"/>
      <c r="R238" s="44"/>
      <c r="S238" s="44"/>
      <c r="T238" s="44"/>
      <c r="U238" s="44"/>
      <c r="V238" s="44"/>
      <c r="W238" s="44"/>
      <c r="X238" s="44"/>
      <c r="Y238" s="44"/>
      <c r="Z238" s="44"/>
      <c r="AA238" s="45"/>
      <c r="AB238" s="45"/>
      <c r="AC238" s="45"/>
      <c r="AD238" s="45"/>
      <c r="AE238" s="45"/>
      <c r="AF238" s="45"/>
      <c r="AG238" s="45"/>
      <c r="AH238" s="45"/>
      <c r="AI238" s="45"/>
      <c r="AJ238" s="45"/>
      <c r="AK238" s="45"/>
      <c r="AL238" s="45"/>
      <c r="AM238" s="45"/>
      <c r="AN238" s="45"/>
      <c r="AO238" s="44"/>
      <c r="AP238" s="44"/>
      <c r="AQ238" s="44"/>
      <c r="AR238" s="44"/>
      <c r="AS238" s="44"/>
      <c r="AT238" s="44"/>
      <c r="AU238" s="44"/>
      <c r="AV238" s="44"/>
      <c r="AW238" s="44"/>
      <c r="AX238" s="44"/>
      <c r="AY238" s="44"/>
      <c r="AZ238" s="44"/>
    </row>
    <row r="239" spans="1:52" ht="70" x14ac:dyDescent="0.15">
      <c r="A239" s="73" t="s">
        <v>300</v>
      </c>
      <c r="B239" s="74">
        <v>4</v>
      </c>
      <c r="C239" s="54"/>
      <c r="D239" s="147"/>
      <c r="E239" s="131"/>
      <c r="F239" s="176"/>
      <c r="G239" s="155"/>
      <c r="H239" s="44"/>
      <c r="I239" s="44"/>
      <c r="J239" s="44"/>
      <c r="K239" s="44"/>
      <c r="L239" s="44"/>
      <c r="M239" s="44"/>
      <c r="N239" s="44"/>
      <c r="O239" s="44"/>
      <c r="P239" s="44"/>
      <c r="Q239" s="44"/>
      <c r="R239" s="44"/>
      <c r="S239" s="44"/>
      <c r="T239" s="44"/>
      <c r="U239" s="44"/>
      <c r="V239" s="44"/>
      <c r="W239" s="44"/>
      <c r="X239" s="44"/>
      <c r="Y239" s="44"/>
      <c r="Z239" s="44"/>
      <c r="AA239" s="45"/>
      <c r="AB239" s="45"/>
      <c r="AC239" s="45"/>
      <c r="AD239" s="45"/>
      <c r="AE239" s="45"/>
      <c r="AF239" s="45"/>
      <c r="AG239" s="45"/>
      <c r="AH239" s="45"/>
      <c r="AI239" s="45"/>
      <c r="AJ239" s="45"/>
      <c r="AK239" s="45"/>
      <c r="AL239" s="45"/>
      <c r="AM239" s="45"/>
      <c r="AN239" s="45"/>
      <c r="AO239" s="44"/>
      <c r="AP239" s="44"/>
      <c r="AQ239" s="44"/>
      <c r="AR239" s="44"/>
      <c r="AS239" s="44"/>
      <c r="AT239" s="44"/>
      <c r="AU239" s="44"/>
      <c r="AV239" s="44"/>
      <c r="AW239" s="44"/>
      <c r="AX239" s="44"/>
      <c r="AY239" s="44"/>
      <c r="AZ239" s="44"/>
    </row>
    <row r="240" spans="1:52" ht="84" x14ac:dyDescent="0.15">
      <c r="A240" s="73" t="s">
        <v>301</v>
      </c>
      <c r="B240" s="74">
        <v>4</v>
      </c>
      <c r="C240" s="54"/>
      <c r="D240" s="147"/>
      <c r="E240" s="131"/>
      <c r="F240" s="176"/>
      <c r="G240" s="155"/>
      <c r="H240" s="44"/>
      <c r="I240" s="44"/>
      <c r="J240" s="44"/>
      <c r="K240" s="44"/>
      <c r="L240" s="44"/>
      <c r="M240" s="44"/>
      <c r="N240" s="44"/>
      <c r="O240" s="44"/>
      <c r="P240" s="44"/>
      <c r="Q240" s="44"/>
      <c r="R240" s="44"/>
      <c r="S240" s="44"/>
      <c r="T240" s="44"/>
      <c r="U240" s="44"/>
      <c r="V240" s="44"/>
      <c r="W240" s="44"/>
      <c r="X240" s="44"/>
      <c r="Y240" s="44"/>
      <c r="Z240" s="44"/>
      <c r="AA240" s="45"/>
      <c r="AB240" s="45"/>
      <c r="AC240" s="45"/>
      <c r="AD240" s="45"/>
      <c r="AE240" s="45"/>
      <c r="AF240" s="45"/>
      <c r="AG240" s="45"/>
      <c r="AH240" s="45"/>
      <c r="AI240" s="45"/>
      <c r="AJ240" s="45"/>
      <c r="AK240" s="45"/>
      <c r="AL240" s="45"/>
      <c r="AM240" s="45"/>
      <c r="AN240" s="45"/>
      <c r="AO240" s="44"/>
      <c r="AP240" s="44"/>
      <c r="AQ240" s="44"/>
      <c r="AR240" s="44"/>
      <c r="AS240" s="44"/>
      <c r="AT240" s="44"/>
      <c r="AU240" s="44"/>
      <c r="AV240" s="44"/>
      <c r="AW240" s="44"/>
      <c r="AX240" s="44"/>
      <c r="AY240" s="44"/>
      <c r="AZ240" s="44"/>
    </row>
    <row r="241" spans="1:52" ht="24" customHeight="1" x14ac:dyDescent="0.15">
      <c r="A241" s="73" t="s">
        <v>302</v>
      </c>
      <c r="B241" s="74">
        <v>4</v>
      </c>
      <c r="C241" s="54"/>
      <c r="D241" s="147"/>
      <c r="E241" s="131"/>
      <c r="F241" s="176"/>
      <c r="G241" s="155"/>
      <c r="H241" s="44"/>
      <c r="I241" s="44"/>
      <c r="J241" s="44"/>
      <c r="K241" s="44"/>
      <c r="L241" s="44"/>
      <c r="M241" s="44"/>
      <c r="N241" s="44"/>
      <c r="O241" s="44"/>
      <c r="P241" s="44"/>
      <c r="Q241" s="44"/>
      <c r="R241" s="44"/>
      <c r="S241" s="44"/>
      <c r="T241" s="44"/>
      <c r="U241" s="44"/>
      <c r="V241" s="44"/>
      <c r="W241" s="44"/>
      <c r="X241" s="44"/>
      <c r="Y241" s="44"/>
      <c r="Z241" s="44"/>
      <c r="AA241" s="45"/>
      <c r="AB241" s="45"/>
      <c r="AC241" s="45"/>
      <c r="AD241" s="45"/>
      <c r="AE241" s="45"/>
      <c r="AF241" s="45"/>
      <c r="AG241" s="45"/>
      <c r="AH241" s="45"/>
      <c r="AI241" s="45"/>
      <c r="AJ241" s="45"/>
      <c r="AK241" s="45"/>
      <c r="AL241" s="45"/>
      <c r="AM241" s="45"/>
      <c r="AN241" s="45"/>
      <c r="AO241" s="44"/>
      <c r="AP241" s="44"/>
      <c r="AQ241" s="44"/>
      <c r="AR241" s="44"/>
      <c r="AS241" s="44"/>
      <c r="AT241" s="44"/>
      <c r="AU241" s="44"/>
      <c r="AV241" s="44"/>
      <c r="AW241" s="44"/>
      <c r="AX241" s="44"/>
      <c r="AY241" s="44"/>
      <c r="AZ241" s="44"/>
    </row>
    <row r="242" spans="1:52" ht="36" customHeight="1" x14ac:dyDescent="0.15">
      <c r="A242" s="72" t="s">
        <v>303</v>
      </c>
      <c r="B242" s="83"/>
      <c r="C242" s="130"/>
      <c r="D242" s="146"/>
      <c r="E242" s="130"/>
      <c r="F242" s="130"/>
      <c r="G242" s="130"/>
      <c r="H242" s="44"/>
      <c r="I242" s="44"/>
      <c r="J242" s="44"/>
      <c r="K242" s="44"/>
      <c r="L242" s="44"/>
      <c r="M242" s="44"/>
      <c r="N242" s="44"/>
      <c r="O242" s="44"/>
      <c r="P242" s="44"/>
      <c r="Q242" s="44"/>
      <c r="R242" s="44"/>
      <c r="S242" s="44"/>
      <c r="T242" s="44"/>
      <c r="U242" s="44"/>
      <c r="V242" s="44"/>
      <c r="W242" s="44"/>
      <c r="X242" s="44"/>
      <c r="Y242" s="44"/>
      <c r="Z242" s="44"/>
      <c r="AA242" s="45"/>
      <c r="AB242" s="45"/>
      <c r="AC242" s="45"/>
      <c r="AD242" s="45"/>
      <c r="AE242" s="45"/>
      <c r="AF242" s="45"/>
      <c r="AG242" s="45"/>
      <c r="AH242" s="45"/>
      <c r="AI242" s="45"/>
      <c r="AJ242" s="45"/>
      <c r="AK242" s="45"/>
      <c r="AL242" s="45"/>
      <c r="AM242" s="45"/>
      <c r="AN242" s="45"/>
      <c r="AO242" s="44"/>
      <c r="AP242" s="44"/>
      <c r="AQ242" s="44"/>
      <c r="AR242" s="44"/>
      <c r="AS242" s="44"/>
      <c r="AT242" s="44"/>
      <c r="AU242" s="44"/>
      <c r="AV242" s="44"/>
      <c r="AW242" s="44"/>
      <c r="AX242" s="44"/>
      <c r="AY242" s="44"/>
      <c r="AZ242" s="44"/>
    </row>
    <row r="243" spans="1:52" ht="37" customHeight="1" x14ac:dyDescent="0.15">
      <c r="A243" s="73" t="s">
        <v>304</v>
      </c>
      <c r="B243" s="74">
        <v>4</v>
      </c>
      <c r="C243" s="54"/>
      <c r="D243" s="147"/>
      <c r="E243" s="131"/>
      <c r="F243" s="176"/>
      <c r="G243" s="155"/>
      <c r="H243" s="44"/>
      <c r="I243" s="44"/>
      <c r="J243" s="44"/>
      <c r="K243" s="44"/>
      <c r="L243" s="44"/>
      <c r="M243" s="44"/>
      <c r="N243" s="44"/>
      <c r="O243" s="44"/>
      <c r="P243" s="44"/>
      <c r="Q243" s="44"/>
      <c r="R243" s="44"/>
      <c r="S243" s="44"/>
      <c r="T243" s="44"/>
      <c r="U243" s="44"/>
      <c r="V243" s="44"/>
      <c r="W243" s="44"/>
      <c r="X243" s="44"/>
      <c r="Y243" s="44"/>
      <c r="Z243" s="44"/>
      <c r="AA243" s="45"/>
      <c r="AB243" s="45"/>
      <c r="AC243" s="45"/>
      <c r="AD243" s="45"/>
      <c r="AE243" s="45"/>
      <c r="AF243" s="45"/>
      <c r="AG243" s="45"/>
      <c r="AH243" s="45"/>
      <c r="AI243" s="45"/>
      <c r="AJ243" s="45"/>
      <c r="AK243" s="45"/>
      <c r="AL243" s="45"/>
      <c r="AM243" s="45"/>
      <c r="AN243" s="45"/>
      <c r="AO243" s="44"/>
      <c r="AP243" s="44"/>
      <c r="AQ243" s="44"/>
      <c r="AR243" s="44"/>
      <c r="AS243" s="44"/>
      <c r="AT243" s="44"/>
      <c r="AU243" s="44"/>
      <c r="AV243" s="44"/>
      <c r="AW243" s="44"/>
      <c r="AX243" s="44"/>
      <c r="AY243" s="44"/>
      <c r="AZ243" s="44"/>
    </row>
    <row r="244" spans="1:52" ht="33" customHeight="1" x14ac:dyDescent="0.15">
      <c r="A244" s="72" t="s">
        <v>305</v>
      </c>
      <c r="B244" s="83"/>
      <c r="C244" s="130"/>
      <c r="D244" s="146"/>
      <c r="E244" s="130"/>
      <c r="F244" s="130"/>
      <c r="G244" s="130"/>
      <c r="H244" s="44"/>
      <c r="I244" s="44"/>
      <c r="J244" s="44"/>
      <c r="K244" s="44"/>
      <c r="L244" s="44"/>
      <c r="M244" s="44"/>
      <c r="N244" s="44"/>
      <c r="O244" s="44"/>
      <c r="P244" s="44"/>
      <c r="Q244" s="44"/>
      <c r="R244" s="44"/>
      <c r="S244" s="44"/>
      <c r="T244" s="44"/>
      <c r="U244" s="44"/>
      <c r="V244" s="44"/>
      <c r="W244" s="44"/>
      <c r="X244" s="44"/>
      <c r="Y244" s="44"/>
      <c r="Z244" s="44"/>
      <c r="AA244" s="45"/>
      <c r="AB244" s="45"/>
      <c r="AC244" s="45"/>
      <c r="AD244" s="45"/>
      <c r="AE244" s="45"/>
      <c r="AF244" s="45"/>
      <c r="AG244" s="45"/>
      <c r="AH244" s="45"/>
      <c r="AI244" s="45"/>
      <c r="AJ244" s="45"/>
      <c r="AK244" s="45"/>
      <c r="AL244" s="45"/>
      <c r="AM244" s="45"/>
      <c r="AN244" s="45"/>
      <c r="AO244" s="44"/>
      <c r="AP244" s="44"/>
      <c r="AQ244" s="44"/>
      <c r="AR244" s="44"/>
      <c r="AS244" s="44"/>
      <c r="AT244" s="44"/>
      <c r="AU244" s="44"/>
      <c r="AV244" s="44"/>
      <c r="AW244" s="44"/>
      <c r="AX244" s="44"/>
      <c r="AY244" s="44"/>
      <c r="AZ244" s="44"/>
    </row>
    <row r="245" spans="1:52" ht="70" x14ac:dyDescent="0.15">
      <c r="A245" s="73" t="s">
        <v>478</v>
      </c>
      <c r="B245" s="74">
        <v>4</v>
      </c>
      <c r="C245" s="54"/>
      <c r="D245" s="147"/>
      <c r="E245" s="131"/>
      <c r="F245" s="176"/>
      <c r="G245" s="155"/>
      <c r="H245" s="44"/>
      <c r="I245" s="44"/>
      <c r="J245" s="44"/>
      <c r="K245" s="44"/>
      <c r="L245" s="44"/>
      <c r="M245" s="44"/>
      <c r="N245" s="44"/>
      <c r="O245" s="44"/>
      <c r="P245" s="44"/>
      <c r="Q245" s="44"/>
      <c r="R245" s="44"/>
      <c r="S245" s="44"/>
      <c r="T245" s="44"/>
      <c r="U245" s="44"/>
      <c r="V245" s="44"/>
      <c r="W245" s="44"/>
      <c r="X245" s="44"/>
      <c r="Y245" s="44"/>
      <c r="Z245" s="44"/>
      <c r="AA245" s="45"/>
      <c r="AB245" s="45"/>
      <c r="AC245" s="45"/>
      <c r="AD245" s="45"/>
      <c r="AE245" s="45"/>
      <c r="AF245" s="45"/>
      <c r="AG245" s="45"/>
      <c r="AH245" s="45"/>
      <c r="AI245" s="45"/>
      <c r="AJ245" s="45"/>
      <c r="AK245" s="45"/>
      <c r="AL245" s="45"/>
      <c r="AM245" s="45"/>
      <c r="AN245" s="45"/>
      <c r="AO245" s="44"/>
      <c r="AP245" s="44"/>
      <c r="AQ245" s="44"/>
      <c r="AR245" s="44"/>
      <c r="AS245" s="44"/>
      <c r="AT245" s="44"/>
      <c r="AU245" s="44"/>
      <c r="AV245" s="44"/>
      <c r="AW245" s="44"/>
      <c r="AX245" s="44"/>
      <c r="AY245" s="44"/>
      <c r="AZ245" s="44"/>
    </row>
    <row r="246" spans="1:52" ht="154" x14ac:dyDescent="0.15">
      <c r="A246" s="73" t="s">
        <v>306</v>
      </c>
      <c r="B246" s="74">
        <v>4</v>
      </c>
      <c r="C246" s="54"/>
      <c r="D246" s="147"/>
      <c r="E246" s="131"/>
      <c r="F246" s="176"/>
      <c r="G246" s="155"/>
      <c r="H246" s="44"/>
      <c r="I246" s="44"/>
      <c r="J246" s="44"/>
      <c r="K246" s="44"/>
      <c r="L246" s="44"/>
      <c r="M246" s="44"/>
      <c r="N246" s="44"/>
      <c r="O246" s="44"/>
      <c r="P246" s="44"/>
      <c r="Q246" s="44"/>
      <c r="R246" s="44"/>
      <c r="S246" s="44"/>
      <c r="T246" s="44"/>
      <c r="U246" s="44"/>
      <c r="V246" s="44"/>
      <c r="W246" s="44"/>
      <c r="X246" s="44"/>
      <c r="Y246" s="44"/>
      <c r="Z246" s="44"/>
      <c r="AA246" s="45"/>
      <c r="AB246" s="45"/>
      <c r="AC246" s="45"/>
      <c r="AD246" s="45"/>
      <c r="AE246" s="45"/>
      <c r="AF246" s="45"/>
      <c r="AG246" s="45"/>
      <c r="AH246" s="45"/>
      <c r="AI246" s="45"/>
      <c r="AJ246" s="45"/>
      <c r="AK246" s="45"/>
      <c r="AL246" s="45"/>
      <c r="AM246" s="45"/>
      <c r="AN246" s="45"/>
      <c r="AO246" s="44"/>
      <c r="AP246" s="44"/>
      <c r="AQ246" s="44"/>
      <c r="AR246" s="44"/>
      <c r="AS246" s="44"/>
      <c r="AT246" s="44"/>
      <c r="AU246" s="44"/>
      <c r="AV246" s="44"/>
      <c r="AW246" s="44"/>
      <c r="AX246" s="44"/>
      <c r="AY246" s="44"/>
      <c r="AZ246" s="44"/>
    </row>
    <row r="247" spans="1:52" ht="56" x14ac:dyDescent="0.15">
      <c r="A247" s="73" t="s">
        <v>307</v>
      </c>
      <c r="B247" s="74">
        <v>4</v>
      </c>
      <c r="C247" s="54"/>
      <c r="D247" s="147"/>
      <c r="E247" s="131"/>
      <c r="F247" s="176"/>
      <c r="G247" s="155"/>
      <c r="H247" s="44"/>
      <c r="I247" s="44"/>
      <c r="J247" s="44"/>
      <c r="K247" s="44"/>
      <c r="L247" s="44"/>
      <c r="M247" s="44"/>
      <c r="N247" s="44"/>
      <c r="O247" s="44"/>
      <c r="P247" s="44"/>
      <c r="Q247" s="44"/>
      <c r="R247" s="44"/>
      <c r="S247" s="44"/>
      <c r="T247" s="44"/>
      <c r="U247" s="44"/>
      <c r="V247" s="44"/>
      <c r="W247" s="44"/>
      <c r="X247" s="44"/>
      <c r="Y247" s="44"/>
      <c r="Z247" s="44"/>
      <c r="AA247" s="45"/>
      <c r="AB247" s="45"/>
      <c r="AC247" s="45"/>
      <c r="AD247" s="45"/>
      <c r="AE247" s="45"/>
      <c r="AF247" s="45"/>
      <c r="AG247" s="45"/>
      <c r="AH247" s="45"/>
      <c r="AI247" s="45"/>
      <c r="AJ247" s="45"/>
      <c r="AK247" s="45"/>
      <c r="AL247" s="45"/>
      <c r="AM247" s="45"/>
      <c r="AN247" s="45"/>
      <c r="AO247" s="44"/>
      <c r="AP247" s="44"/>
      <c r="AQ247" s="44"/>
      <c r="AR247" s="44"/>
      <c r="AS247" s="44"/>
      <c r="AT247" s="44"/>
      <c r="AU247" s="44"/>
      <c r="AV247" s="44"/>
      <c r="AW247" s="44"/>
      <c r="AX247" s="44"/>
      <c r="AY247" s="44"/>
      <c r="AZ247" s="44"/>
    </row>
    <row r="248" spans="1:52" ht="43" customHeight="1" x14ac:dyDescent="0.15">
      <c r="A248" s="72" t="s">
        <v>308</v>
      </c>
      <c r="B248" s="83"/>
      <c r="C248" s="130"/>
      <c r="D248" s="146"/>
      <c r="E248" s="130"/>
      <c r="F248" s="130"/>
      <c r="G248" s="130"/>
      <c r="H248" s="44"/>
      <c r="I248" s="44"/>
      <c r="J248" s="44"/>
      <c r="K248" s="44"/>
      <c r="L248" s="44"/>
      <c r="M248" s="44"/>
      <c r="N248" s="44"/>
      <c r="O248" s="44"/>
      <c r="P248" s="44"/>
      <c r="Q248" s="44"/>
      <c r="R248" s="44"/>
      <c r="S248" s="44"/>
      <c r="T248" s="44"/>
      <c r="U248" s="44"/>
      <c r="V248" s="44"/>
      <c r="W248" s="44"/>
      <c r="X248" s="44"/>
      <c r="Y248" s="44"/>
      <c r="Z248" s="44"/>
      <c r="AA248" s="45"/>
      <c r="AB248" s="45"/>
      <c r="AC248" s="45"/>
      <c r="AD248" s="45"/>
      <c r="AE248" s="45"/>
      <c r="AF248" s="45"/>
      <c r="AG248" s="45"/>
      <c r="AH248" s="45"/>
      <c r="AI248" s="45"/>
      <c r="AJ248" s="45"/>
      <c r="AK248" s="45"/>
      <c r="AL248" s="45"/>
      <c r="AM248" s="45"/>
      <c r="AN248" s="45"/>
      <c r="AO248" s="44"/>
      <c r="AP248" s="44"/>
      <c r="AQ248" s="44"/>
      <c r="AR248" s="44"/>
      <c r="AS248" s="44"/>
      <c r="AT248" s="44"/>
      <c r="AU248" s="44"/>
      <c r="AV248" s="44"/>
      <c r="AW248" s="44"/>
      <c r="AX248" s="44"/>
      <c r="AY248" s="44"/>
      <c r="AZ248" s="44"/>
    </row>
    <row r="249" spans="1:52" ht="189" customHeight="1" x14ac:dyDescent="0.15">
      <c r="A249" s="73" t="s">
        <v>309</v>
      </c>
      <c r="B249" s="74">
        <v>4</v>
      </c>
      <c r="C249" s="54"/>
      <c r="D249" s="147"/>
      <c r="E249" s="131"/>
      <c r="F249" s="176"/>
      <c r="G249" s="155"/>
      <c r="H249" s="44"/>
      <c r="I249" s="44"/>
      <c r="J249" s="44"/>
      <c r="K249" s="44"/>
      <c r="L249" s="44"/>
      <c r="M249" s="44"/>
      <c r="N249" s="44"/>
      <c r="O249" s="44"/>
      <c r="P249" s="44"/>
      <c r="Q249" s="44"/>
      <c r="R249" s="44"/>
      <c r="S249" s="44"/>
      <c r="T249" s="44"/>
      <c r="U249" s="44"/>
      <c r="V249" s="44"/>
      <c r="W249" s="44"/>
      <c r="X249" s="44"/>
      <c r="Y249" s="44"/>
      <c r="Z249" s="44"/>
      <c r="AA249" s="45"/>
      <c r="AB249" s="45"/>
      <c r="AC249" s="45"/>
      <c r="AD249" s="45"/>
      <c r="AE249" s="45"/>
      <c r="AF249" s="45"/>
      <c r="AG249" s="45"/>
      <c r="AH249" s="45"/>
      <c r="AI249" s="45"/>
      <c r="AJ249" s="45"/>
      <c r="AK249" s="45"/>
      <c r="AL249" s="45"/>
      <c r="AM249" s="45"/>
      <c r="AN249" s="45"/>
      <c r="AO249" s="44"/>
      <c r="AP249" s="44"/>
      <c r="AQ249" s="44"/>
      <c r="AR249" s="44"/>
      <c r="AS249" s="44"/>
      <c r="AT249" s="44"/>
      <c r="AU249" s="44"/>
      <c r="AV249" s="44"/>
      <c r="AW249" s="44"/>
      <c r="AX249" s="44"/>
      <c r="AY249" s="44"/>
      <c r="AZ249" s="44"/>
    </row>
    <row r="250" spans="1:52" ht="228" customHeight="1" x14ac:dyDescent="0.15">
      <c r="A250" s="73" t="s">
        <v>310</v>
      </c>
      <c r="B250" s="74">
        <v>4</v>
      </c>
      <c r="C250" s="54"/>
      <c r="D250" s="147"/>
      <c r="E250" s="131"/>
      <c r="F250" s="176"/>
      <c r="G250" s="155"/>
      <c r="H250" s="44"/>
      <c r="I250" s="44"/>
      <c r="J250" s="44"/>
      <c r="K250" s="44"/>
      <c r="L250" s="44"/>
      <c r="M250" s="44"/>
      <c r="N250" s="44"/>
      <c r="O250" s="44"/>
      <c r="P250" s="44"/>
      <c r="Q250" s="44"/>
      <c r="R250" s="44"/>
      <c r="S250" s="44"/>
      <c r="T250" s="44"/>
      <c r="U250" s="44"/>
      <c r="V250" s="44"/>
      <c r="W250" s="44"/>
      <c r="X250" s="44"/>
      <c r="Y250" s="44"/>
      <c r="Z250" s="44"/>
      <c r="AA250" s="45"/>
      <c r="AB250" s="45"/>
      <c r="AC250" s="45"/>
      <c r="AD250" s="45"/>
      <c r="AE250" s="45"/>
      <c r="AF250" s="45"/>
      <c r="AG250" s="45"/>
      <c r="AH250" s="45"/>
      <c r="AI250" s="45"/>
      <c r="AJ250" s="45"/>
      <c r="AK250" s="45"/>
      <c r="AL250" s="45"/>
      <c r="AM250" s="45"/>
      <c r="AN250" s="45"/>
      <c r="AO250" s="44"/>
      <c r="AP250" s="44"/>
      <c r="AQ250" s="44"/>
      <c r="AR250" s="44"/>
      <c r="AS250" s="44"/>
      <c r="AT250" s="44"/>
      <c r="AU250" s="44"/>
      <c r="AV250" s="44"/>
      <c r="AW250" s="44"/>
      <c r="AX250" s="44"/>
      <c r="AY250" s="44"/>
      <c r="AZ250" s="44"/>
    </row>
    <row r="251" spans="1:52" ht="197" customHeight="1" x14ac:dyDescent="0.15">
      <c r="A251" s="73" t="s">
        <v>311</v>
      </c>
      <c r="B251" s="74">
        <v>4</v>
      </c>
      <c r="C251" s="54"/>
      <c r="D251" s="147"/>
      <c r="E251" s="131"/>
      <c r="F251" s="176"/>
      <c r="G251" s="155"/>
      <c r="H251" s="44"/>
      <c r="I251" s="44"/>
      <c r="J251" s="44"/>
      <c r="K251" s="44"/>
      <c r="L251" s="44"/>
      <c r="M251" s="44"/>
      <c r="N251" s="44"/>
      <c r="O251" s="44"/>
      <c r="P251" s="44"/>
      <c r="Q251" s="44"/>
      <c r="R251" s="44"/>
      <c r="S251" s="44"/>
      <c r="T251" s="44"/>
      <c r="U251" s="44"/>
      <c r="V251" s="44"/>
      <c r="W251" s="44"/>
      <c r="X251" s="44"/>
      <c r="Y251" s="44"/>
      <c r="Z251" s="44"/>
      <c r="AA251" s="45"/>
      <c r="AB251" s="45"/>
      <c r="AC251" s="45"/>
      <c r="AD251" s="45"/>
      <c r="AE251" s="45"/>
      <c r="AF251" s="45"/>
      <c r="AG251" s="45"/>
      <c r="AH251" s="45"/>
      <c r="AI251" s="45"/>
      <c r="AJ251" s="45"/>
      <c r="AK251" s="45"/>
      <c r="AL251" s="45"/>
      <c r="AM251" s="45"/>
      <c r="AN251" s="45"/>
      <c r="AO251" s="44"/>
      <c r="AP251" s="44"/>
      <c r="AQ251" s="44"/>
      <c r="AR251" s="44"/>
      <c r="AS251" s="44"/>
      <c r="AT251" s="44"/>
      <c r="AU251" s="44"/>
      <c r="AV251" s="44"/>
      <c r="AW251" s="44"/>
      <c r="AX251" s="44"/>
      <c r="AY251" s="44"/>
      <c r="AZ251" s="44"/>
    </row>
    <row r="252" spans="1:52" ht="17" x14ac:dyDescent="0.15">
      <c r="A252" s="78" t="s">
        <v>312</v>
      </c>
      <c r="B252" s="84"/>
      <c r="C252" s="135"/>
      <c r="D252" s="75"/>
      <c r="E252" s="75"/>
      <c r="F252" s="149"/>
      <c r="G252" s="149"/>
      <c r="H252" s="44"/>
      <c r="I252" s="44"/>
      <c r="J252" s="44"/>
      <c r="K252" s="44"/>
      <c r="L252" s="44"/>
      <c r="M252" s="44"/>
      <c r="N252" s="44"/>
      <c r="O252" s="44"/>
      <c r="P252" s="44"/>
      <c r="Q252" s="44"/>
      <c r="R252" s="44"/>
      <c r="S252" s="44"/>
      <c r="T252" s="44"/>
      <c r="U252" s="44"/>
      <c r="V252" s="44"/>
      <c r="W252" s="44"/>
      <c r="X252" s="44"/>
      <c r="Y252" s="44"/>
      <c r="Z252" s="44"/>
      <c r="AA252" s="45"/>
      <c r="AB252" s="45"/>
      <c r="AC252" s="45"/>
      <c r="AD252" s="45"/>
      <c r="AE252" s="45"/>
      <c r="AF252" s="45"/>
      <c r="AG252" s="45"/>
      <c r="AH252" s="45"/>
      <c r="AI252" s="45"/>
      <c r="AJ252" s="45"/>
      <c r="AK252" s="45"/>
      <c r="AL252" s="45"/>
      <c r="AM252" s="45"/>
      <c r="AN252" s="45"/>
      <c r="AO252" s="44"/>
      <c r="AP252" s="44"/>
      <c r="AQ252" s="44"/>
      <c r="AR252" s="44"/>
      <c r="AS252" s="44"/>
      <c r="AT252" s="44"/>
      <c r="AU252" s="44"/>
      <c r="AV252" s="44"/>
      <c r="AW252" s="44"/>
      <c r="AX252" s="44"/>
      <c r="AY252" s="44"/>
      <c r="AZ252" s="44"/>
    </row>
    <row r="253" spans="1:52" ht="37" customHeight="1" x14ac:dyDescent="0.15">
      <c r="A253" s="72" t="s">
        <v>313</v>
      </c>
      <c r="B253" s="83"/>
      <c r="C253" s="130"/>
      <c r="D253" s="146"/>
      <c r="E253" s="130"/>
      <c r="F253" s="130"/>
      <c r="G253" s="130"/>
      <c r="H253" s="44"/>
      <c r="I253" s="44"/>
      <c r="J253" s="44"/>
      <c r="K253" s="44"/>
      <c r="L253" s="44"/>
      <c r="M253" s="44"/>
      <c r="N253" s="44"/>
      <c r="O253" s="44"/>
      <c r="P253" s="44"/>
      <c r="Q253" s="44"/>
      <c r="R253" s="44"/>
      <c r="S253" s="44"/>
      <c r="T253" s="44"/>
      <c r="U253" s="44"/>
      <c r="V253" s="44"/>
      <c r="W253" s="44"/>
      <c r="X253" s="44"/>
      <c r="Y253" s="44"/>
      <c r="Z253" s="44"/>
      <c r="AA253" s="45"/>
      <c r="AB253" s="45"/>
      <c r="AC253" s="45"/>
      <c r="AD253" s="45"/>
      <c r="AE253" s="45"/>
      <c r="AF253" s="45"/>
      <c r="AG253" s="45"/>
      <c r="AH253" s="45"/>
      <c r="AI253" s="45"/>
      <c r="AJ253" s="45"/>
      <c r="AK253" s="45"/>
      <c r="AL253" s="45"/>
      <c r="AM253" s="45"/>
      <c r="AN253" s="45"/>
      <c r="AO253" s="44"/>
      <c r="AP253" s="44"/>
      <c r="AQ253" s="44"/>
      <c r="AR253" s="44"/>
      <c r="AS253" s="44"/>
      <c r="AT253" s="44"/>
      <c r="AU253" s="44"/>
      <c r="AV253" s="44"/>
      <c r="AW253" s="44"/>
      <c r="AX253" s="44"/>
      <c r="AY253" s="44"/>
      <c r="AZ253" s="44"/>
    </row>
    <row r="254" spans="1:52" ht="84" x14ac:dyDescent="0.15">
      <c r="A254" s="73" t="s">
        <v>314</v>
      </c>
      <c r="B254" s="74">
        <v>6</v>
      </c>
      <c r="C254" s="54"/>
      <c r="D254" s="147"/>
      <c r="E254" s="131"/>
      <c r="F254" s="176"/>
      <c r="G254" s="155"/>
      <c r="H254" s="44"/>
      <c r="I254" s="44"/>
      <c r="J254" s="44"/>
      <c r="K254" s="44"/>
      <c r="L254" s="44"/>
      <c r="M254" s="44"/>
      <c r="N254" s="44"/>
      <c r="O254" s="44"/>
      <c r="P254" s="44"/>
      <c r="Q254" s="44"/>
      <c r="R254" s="44"/>
      <c r="S254" s="44"/>
      <c r="T254" s="44"/>
      <c r="U254" s="44"/>
      <c r="V254" s="44"/>
      <c r="W254" s="44"/>
      <c r="X254" s="44"/>
      <c r="Y254" s="44"/>
      <c r="Z254" s="44"/>
      <c r="AA254" s="45"/>
      <c r="AB254" s="45"/>
      <c r="AC254" s="45"/>
      <c r="AD254" s="45"/>
      <c r="AE254" s="45"/>
      <c r="AF254" s="45"/>
      <c r="AG254" s="45"/>
      <c r="AH254" s="45"/>
      <c r="AI254" s="45"/>
      <c r="AJ254" s="45"/>
      <c r="AK254" s="45"/>
      <c r="AL254" s="45"/>
      <c r="AM254" s="45"/>
      <c r="AN254" s="45"/>
      <c r="AO254" s="44"/>
      <c r="AP254" s="44"/>
      <c r="AQ254" s="44"/>
      <c r="AR254" s="44"/>
      <c r="AS254" s="44"/>
      <c r="AT254" s="44"/>
      <c r="AU254" s="44"/>
      <c r="AV254" s="44"/>
      <c r="AW254" s="44"/>
      <c r="AX254" s="44"/>
      <c r="AY254" s="44"/>
      <c r="AZ254" s="44"/>
    </row>
    <row r="255" spans="1:52" ht="42" x14ac:dyDescent="0.15">
      <c r="A255" s="73" t="s">
        <v>315</v>
      </c>
      <c r="B255" s="74">
        <v>6</v>
      </c>
      <c r="C255" s="54"/>
      <c r="D255" s="147"/>
      <c r="E255" s="131"/>
      <c r="F255" s="176"/>
      <c r="G255" s="155"/>
      <c r="H255" s="44"/>
      <c r="I255" s="44"/>
      <c r="J255" s="44"/>
      <c r="K255" s="44"/>
      <c r="L255" s="44"/>
      <c r="M255" s="44"/>
      <c r="N255" s="44"/>
      <c r="O255" s="44"/>
      <c r="P255" s="44"/>
      <c r="Q255" s="44"/>
      <c r="R255" s="44"/>
      <c r="S255" s="44"/>
      <c r="T255" s="44"/>
      <c r="U255" s="44"/>
      <c r="V255" s="44"/>
      <c r="W255" s="44"/>
      <c r="X255" s="44"/>
      <c r="Y255" s="44"/>
      <c r="Z255" s="44"/>
      <c r="AA255" s="45"/>
      <c r="AB255" s="45"/>
      <c r="AC255" s="45"/>
      <c r="AD255" s="45"/>
      <c r="AE255" s="45"/>
      <c r="AF255" s="45"/>
      <c r="AG255" s="45"/>
      <c r="AH255" s="45"/>
      <c r="AI255" s="45"/>
      <c r="AJ255" s="45"/>
      <c r="AK255" s="45"/>
      <c r="AL255" s="45"/>
      <c r="AM255" s="45"/>
      <c r="AN255" s="45"/>
      <c r="AO255" s="44"/>
      <c r="AP255" s="44"/>
      <c r="AQ255" s="44"/>
      <c r="AR255" s="44"/>
      <c r="AS255" s="44"/>
      <c r="AT255" s="44"/>
      <c r="AU255" s="44"/>
      <c r="AV255" s="44"/>
      <c r="AW255" s="44"/>
      <c r="AX255" s="44"/>
      <c r="AY255" s="44"/>
      <c r="AZ255" s="44"/>
    </row>
    <row r="256" spans="1:52" ht="38" customHeight="1" x14ac:dyDescent="0.15">
      <c r="A256" s="72" t="s">
        <v>316</v>
      </c>
      <c r="B256" s="83"/>
      <c r="C256" s="130"/>
      <c r="D256" s="146"/>
      <c r="E256" s="130"/>
      <c r="F256" s="130"/>
      <c r="G256" s="130"/>
      <c r="H256" s="44"/>
      <c r="I256" s="44"/>
      <c r="J256" s="44"/>
      <c r="K256" s="44"/>
      <c r="L256" s="44"/>
      <c r="M256" s="44"/>
      <c r="N256" s="44"/>
      <c r="O256" s="44"/>
      <c r="P256" s="44"/>
      <c r="Q256" s="44"/>
      <c r="R256" s="44"/>
      <c r="S256" s="44"/>
      <c r="T256" s="44"/>
      <c r="U256" s="44"/>
      <c r="V256" s="44"/>
      <c r="W256" s="44"/>
      <c r="X256" s="44"/>
      <c r="Y256" s="44"/>
      <c r="Z256" s="44"/>
      <c r="AA256" s="45"/>
      <c r="AB256" s="45"/>
      <c r="AC256" s="45"/>
      <c r="AD256" s="45"/>
      <c r="AE256" s="45"/>
      <c r="AF256" s="45"/>
      <c r="AG256" s="45"/>
      <c r="AH256" s="45"/>
      <c r="AI256" s="45"/>
      <c r="AJ256" s="45"/>
      <c r="AK256" s="45"/>
      <c r="AL256" s="45"/>
      <c r="AM256" s="45"/>
      <c r="AN256" s="45"/>
      <c r="AO256" s="44"/>
      <c r="AP256" s="44"/>
      <c r="AQ256" s="44"/>
      <c r="AR256" s="44"/>
      <c r="AS256" s="44"/>
      <c r="AT256" s="44"/>
      <c r="AU256" s="44"/>
      <c r="AV256" s="44"/>
      <c r="AW256" s="44"/>
      <c r="AX256" s="44"/>
      <c r="AY256" s="44"/>
      <c r="AZ256" s="44"/>
    </row>
    <row r="257" spans="1:52" ht="182" x14ac:dyDescent="0.15">
      <c r="A257" s="73" t="s">
        <v>317</v>
      </c>
      <c r="B257" s="74">
        <v>4</v>
      </c>
      <c r="C257" s="54"/>
      <c r="D257" s="147"/>
      <c r="E257" s="131"/>
      <c r="F257" s="176"/>
      <c r="G257" s="155"/>
      <c r="H257" s="44"/>
      <c r="I257" s="44"/>
      <c r="J257" s="44"/>
      <c r="K257" s="44"/>
      <c r="L257" s="44"/>
      <c r="M257" s="44"/>
      <c r="N257" s="44"/>
      <c r="O257" s="44"/>
      <c r="P257" s="44"/>
      <c r="Q257" s="44"/>
      <c r="R257" s="44"/>
      <c r="S257" s="44"/>
      <c r="T257" s="44"/>
      <c r="U257" s="44"/>
      <c r="V257" s="44"/>
      <c r="W257" s="44"/>
      <c r="X257" s="44"/>
      <c r="Y257" s="44"/>
      <c r="Z257" s="44"/>
      <c r="AA257" s="45"/>
      <c r="AB257" s="45"/>
      <c r="AC257" s="45"/>
      <c r="AD257" s="45"/>
      <c r="AE257" s="45"/>
      <c r="AF257" s="45"/>
      <c r="AG257" s="45"/>
      <c r="AH257" s="45"/>
      <c r="AI257" s="45"/>
      <c r="AJ257" s="45"/>
      <c r="AK257" s="45"/>
      <c r="AL257" s="45"/>
      <c r="AM257" s="45"/>
      <c r="AN257" s="45"/>
      <c r="AO257" s="44"/>
      <c r="AP257" s="44"/>
      <c r="AQ257" s="44"/>
      <c r="AR257" s="44"/>
      <c r="AS257" s="44"/>
      <c r="AT257" s="44"/>
      <c r="AU257" s="44"/>
      <c r="AV257" s="44"/>
      <c r="AW257" s="44"/>
      <c r="AX257" s="44"/>
      <c r="AY257" s="44"/>
      <c r="AZ257" s="44"/>
    </row>
    <row r="258" spans="1:52" ht="43" customHeight="1" x14ac:dyDescent="0.15">
      <c r="A258" s="73" t="s">
        <v>318</v>
      </c>
      <c r="B258" s="74">
        <v>4</v>
      </c>
      <c r="C258" s="54"/>
      <c r="D258" s="147"/>
      <c r="E258" s="131"/>
      <c r="F258" s="176"/>
      <c r="G258" s="155"/>
      <c r="H258" s="44"/>
      <c r="I258" s="44"/>
      <c r="J258" s="44"/>
      <c r="K258" s="44"/>
      <c r="L258" s="44"/>
      <c r="M258" s="44"/>
      <c r="N258" s="44"/>
      <c r="O258" s="44"/>
      <c r="P258" s="44"/>
      <c r="Q258" s="44"/>
      <c r="R258" s="44"/>
      <c r="S258" s="44"/>
      <c r="T258" s="44"/>
      <c r="U258" s="44"/>
      <c r="V258" s="44"/>
      <c r="W258" s="44"/>
      <c r="X258" s="44"/>
      <c r="Y258" s="44"/>
      <c r="Z258" s="44"/>
      <c r="AA258" s="45"/>
      <c r="AB258" s="45"/>
      <c r="AC258" s="45"/>
      <c r="AD258" s="45"/>
      <c r="AE258" s="45"/>
      <c r="AF258" s="45"/>
      <c r="AG258" s="45"/>
      <c r="AH258" s="45"/>
      <c r="AI258" s="45"/>
      <c r="AJ258" s="45"/>
      <c r="AK258" s="45"/>
      <c r="AL258" s="45"/>
      <c r="AM258" s="45"/>
      <c r="AN258" s="45"/>
      <c r="AO258" s="44"/>
      <c r="AP258" s="44"/>
      <c r="AQ258" s="44"/>
      <c r="AR258" s="44"/>
      <c r="AS258" s="44"/>
      <c r="AT258" s="44"/>
      <c r="AU258" s="44"/>
      <c r="AV258" s="44"/>
      <c r="AW258" s="44"/>
      <c r="AX258" s="44"/>
      <c r="AY258" s="44"/>
      <c r="AZ258" s="44"/>
    </row>
    <row r="259" spans="1:52" ht="36" customHeight="1" x14ac:dyDescent="0.15">
      <c r="A259" s="72" t="s">
        <v>319</v>
      </c>
      <c r="B259" s="83"/>
      <c r="C259" s="136"/>
      <c r="D259" s="145"/>
      <c r="E259" s="145"/>
      <c r="F259" s="178"/>
      <c r="G259" s="165"/>
      <c r="H259" s="44"/>
      <c r="I259" s="44"/>
      <c r="J259" s="44"/>
      <c r="K259" s="44"/>
      <c r="L259" s="44"/>
      <c r="M259" s="44"/>
      <c r="N259" s="44"/>
      <c r="O259" s="44"/>
      <c r="P259" s="44"/>
      <c r="Q259" s="44"/>
      <c r="R259" s="44"/>
      <c r="S259" s="44"/>
      <c r="T259" s="44"/>
      <c r="U259" s="44"/>
      <c r="V259" s="44"/>
      <c r="W259" s="44"/>
      <c r="X259" s="44"/>
      <c r="Y259" s="44"/>
      <c r="Z259" s="44"/>
      <c r="AA259" s="45"/>
      <c r="AB259" s="45"/>
      <c r="AC259" s="45"/>
      <c r="AD259" s="45"/>
      <c r="AE259" s="45"/>
      <c r="AF259" s="45"/>
      <c r="AG259" s="45"/>
      <c r="AH259" s="45"/>
      <c r="AI259" s="45"/>
      <c r="AJ259" s="45"/>
      <c r="AK259" s="45"/>
      <c r="AL259" s="45"/>
      <c r="AM259" s="45"/>
      <c r="AN259" s="45"/>
      <c r="AO259" s="44"/>
      <c r="AP259" s="44"/>
      <c r="AQ259" s="44"/>
      <c r="AR259" s="44"/>
      <c r="AS259" s="44"/>
      <c r="AT259" s="44"/>
      <c r="AU259" s="44"/>
      <c r="AV259" s="44"/>
      <c r="AW259" s="44"/>
      <c r="AX259" s="44"/>
      <c r="AY259" s="44"/>
      <c r="AZ259" s="44"/>
    </row>
    <row r="260" spans="1:52" ht="195" customHeight="1" x14ac:dyDescent="0.15">
      <c r="A260" s="73" t="s">
        <v>320</v>
      </c>
      <c r="B260" s="74">
        <v>2</v>
      </c>
      <c r="C260" s="54"/>
      <c r="D260" s="147"/>
      <c r="E260" s="131"/>
      <c r="F260" s="176"/>
      <c r="G260" s="155"/>
      <c r="H260" s="44"/>
      <c r="I260" s="44"/>
      <c r="J260" s="44"/>
      <c r="K260" s="44"/>
      <c r="L260" s="44"/>
      <c r="M260" s="44"/>
      <c r="N260" s="44"/>
      <c r="O260" s="44"/>
      <c r="P260" s="44"/>
      <c r="Q260" s="44"/>
      <c r="R260" s="44"/>
      <c r="S260" s="44"/>
      <c r="T260" s="44"/>
      <c r="U260" s="44"/>
      <c r="V260" s="44"/>
      <c r="W260" s="44"/>
      <c r="X260" s="44"/>
      <c r="Y260" s="44"/>
      <c r="Z260" s="44"/>
      <c r="AA260" s="45"/>
      <c r="AB260" s="45"/>
      <c r="AC260" s="45"/>
      <c r="AD260" s="45"/>
      <c r="AE260" s="45"/>
      <c r="AF260" s="45"/>
      <c r="AG260" s="45"/>
      <c r="AH260" s="45"/>
      <c r="AI260" s="45"/>
      <c r="AJ260" s="45"/>
      <c r="AK260" s="45"/>
      <c r="AL260" s="45"/>
      <c r="AM260" s="45"/>
      <c r="AN260" s="45"/>
      <c r="AO260" s="44"/>
      <c r="AP260" s="44"/>
      <c r="AQ260" s="44"/>
      <c r="AR260" s="44"/>
      <c r="AS260" s="44"/>
      <c r="AT260" s="44"/>
      <c r="AU260" s="44"/>
      <c r="AV260" s="44"/>
      <c r="AW260" s="44"/>
      <c r="AX260" s="44"/>
      <c r="AY260" s="44"/>
      <c r="AZ260" s="44"/>
    </row>
    <row r="261" spans="1:52" ht="182" x14ac:dyDescent="0.15">
      <c r="A261" s="73" t="s">
        <v>321</v>
      </c>
      <c r="B261" s="74">
        <v>2</v>
      </c>
      <c r="C261" s="54"/>
      <c r="D261" s="147"/>
      <c r="E261" s="131"/>
      <c r="F261" s="176"/>
      <c r="G261" s="155"/>
      <c r="H261" s="44"/>
      <c r="I261" s="44"/>
      <c r="J261" s="44"/>
      <c r="K261" s="44"/>
      <c r="L261" s="44"/>
      <c r="M261" s="44"/>
      <c r="N261" s="44"/>
      <c r="O261" s="44"/>
      <c r="P261" s="44"/>
      <c r="Q261" s="44"/>
      <c r="R261" s="44"/>
      <c r="S261" s="44"/>
      <c r="T261" s="44"/>
      <c r="U261" s="44"/>
      <c r="V261" s="44"/>
      <c r="W261" s="44"/>
      <c r="X261" s="44"/>
      <c r="Y261" s="44"/>
      <c r="Z261" s="44"/>
      <c r="AA261" s="45"/>
      <c r="AB261" s="45"/>
      <c r="AC261" s="45"/>
      <c r="AD261" s="45"/>
      <c r="AE261" s="45"/>
      <c r="AF261" s="45"/>
      <c r="AG261" s="45"/>
      <c r="AH261" s="45"/>
      <c r="AI261" s="45"/>
      <c r="AJ261" s="45"/>
      <c r="AK261" s="45"/>
      <c r="AL261" s="45"/>
      <c r="AM261" s="45"/>
      <c r="AN261" s="45"/>
      <c r="AO261" s="44"/>
      <c r="AP261" s="44"/>
      <c r="AQ261" s="44"/>
      <c r="AR261" s="44"/>
      <c r="AS261" s="44"/>
      <c r="AT261" s="44"/>
      <c r="AU261" s="44"/>
      <c r="AV261" s="44"/>
      <c r="AW261" s="44"/>
      <c r="AX261" s="44"/>
      <c r="AY261" s="44"/>
      <c r="AZ261" s="44"/>
    </row>
    <row r="262" spans="1:52" ht="252" x14ac:dyDescent="0.15">
      <c r="A262" s="73" t="s">
        <v>322</v>
      </c>
      <c r="B262" s="74">
        <v>2</v>
      </c>
      <c r="C262" s="54"/>
      <c r="D262" s="147"/>
      <c r="E262" s="131"/>
      <c r="F262" s="176"/>
      <c r="G262" s="155"/>
      <c r="H262" s="44"/>
      <c r="I262" s="44"/>
      <c r="J262" s="44"/>
      <c r="K262" s="44"/>
      <c r="L262" s="44"/>
      <c r="M262" s="44"/>
      <c r="N262" s="44"/>
      <c r="O262" s="44"/>
      <c r="P262" s="44"/>
      <c r="Q262" s="44"/>
      <c r="R262" s="44"/>
      <c r="S262" s="44"/>
      <c r="T262" s="44"/>
      <c r="U262" s="44"/>
      <c r="V262" s="44"/>
      <c r="W262" s="44"/>
      <c r="X262" s="44"/>
      <c r="Y262" s="44"/>
      <c r="Z262" s="44"/>
      <c r="AA262" s="45"/>
      <c r="AB262" s="45"/>
      <c r="AC262" s="45"/>
      <c r="AD262" s="45"/>
      <c r="AE262" s="45"/>
      <c r="AF262" s="45"/>
      <c r="AG262" s="45"/>
      <c r="AH262" s="45"/>
      <c r="AI262" s="45"/>
      <c r="AJ262" s="45"/>
      <c r="AK262" s="45"/>
      <c r="AL262" s="45"/>
      <c r="AM262" s="45"/>
      <c r="AN262" s="45"/>
      <c r="AO262" s="44"/>
      <c r="AP262" s="44"/>
      <c r="AQ262" s="44"/>
      <c r="AR262" s="44"/>
      <c r="AS262" s="44"/>
      <c r="AT262" s="44"/>
      <c r="AU262" s="44"/>
      <c r="AV262" s="44"/>
      <c r="AW262" s="44"/>
      <c r="AX262" s="44"/>
      <c r="AY262" s="44"/>
      <c r="AZ262" s="44"/>
    </row>
    <row r="263" spans="1:52" ht="140" x14ac:dyDescent="0.15">
      <c r="A263" s="73" t="s">
        <v>323</v>
      </c>
      <c r="B263" s="74">
        <v>2</v>
      </c>
      <c r="C263" s="54"/>
      <c r="D263" s="147"/>
      <c r="E263" s="131"/>
      <c r="F263" s="176"/>
      <c r="G263" s="155"/>
      <c r="H263" s="44"/>
      <c r="I263" s="44"/>
      <c r="J263" s="44"/>
      <c r="K263" s="44"/>
      <c r="L263" s="44"/>
      <c r="M263" s="44"/>
      <c r="N263" s="44"/>
      <c r="O263" s="44"/>
      <c r="P263" s="44"/>
      <c r="Q263" s="44"/>
      <c r="R263" s="44"/>
      <c r="S263" s="44"/>
      <c r="T263" s="44"/>
      <c r="U263" s="44"/>
      <c r="V263" s="44"/>
      <c r="W263" s="44"/>
      <c r="X263" s="44"/>
      <c r="Y263" s="44"/>
      <c r="Z263" s="44"/>
      <c r="AA263" s="45"/>
      <c r="AB263" s="45"/>
      <c r="AC263" s="45"/>
      <c r="AD263" s="45"/>
      <c r="AE263" s="45"/>
      <c r="AF263" s="45"/>
      <c r="AG263" s="45"/>
      <c r="AH263" s="45"/>
      <c r="AI263" s="45"/>
      <c r="AJ263" s="45"/>
      <c r="AK263" s="45"/>
      <c r="AL263" s="45"/>
      <c r="AM263" s="45"/>
      <c r="AN263" s="45"/>
      <c r="AO263" s="44"/>
      <c r="AP263" s="44"/>
      <c r="AQ263" s="44"/>
      <c r="AR263" s="44"/>
      <c r="AS263" s="44"/>
      <c r="AT263" s="44"/>
      <c r="AU263" s="44"/>
      <c r="AV263" s="44"/>
      <c r="AW263" s="44"/>
      <c r="AX263" s="44"/>
      <c r="AY263" s="44"/>
      <c r="AZ263" s="44"/>
    </row>
    <row r="264" spans="1:52" ht="306" x14ac:dyDescent="0.15">
      <c r="A264" s="73" t="s">
        <v>324</v>
      </c>
      <c r="B264" s="74">
        <v>2</v>
      </c>
      <c r="C264" s="54"/>
      <c r="D264" s="147"/>
      <c r="E264" s="131"/>
      <c r="F264" s="176"/>
      <c r="G264" s="155"/>
      <c r="H264" s="44"/>
      <c r="I264" s="44"/>
      <c r="J264" s="44"/>
      <c r="K264" s="44"/>
      <c r="L264" s="44"/>
      <c r="M264" s="44"/>
      <c r="N264" s="44"/>
      <c r="O264" s="44"/>
      <c r="P264" s="44"/>
      <c r="Q264" s="44"/>
      <c r="R264" s="44"/>
      <c r="S264" s="44"/>
      <c r="T264" s="44"/>
      <c r="U264" s="44"/>
      <c r="V264" s="44"/>
      <c r="W264" s="44"/>
      <c r="X264" s="44"/>
      <c r="Y264" s="44"/>
      <c r="Z264" s="44"/>
      <c r="AA264" s="45"/>
      <c r="AB264" s="45"/>
      <c r="AC264" s="45"/>
      <c r="AD264" s="45"/>
      <c r="AE264" s="45"/>
      <c r="AF264" s="45"/>
      <c r="AG264" s="45"/>
      <c r="AH264" s="45"/>
      <c r="AI264" s="45"/>
      <c r="AJ264" s="45"/>
      <c r="AK264" s="45"/>
      <c r="AL264" s="45"/>
      <c r="AM264" s="45"/>
      <c r="AN264" s="45"/>
      <c r="AO264" s="44"/>
      <c r="AP264" s="44"/>
      <c r="AQ264" s="44"/>
      <c r="AR264" s="44"/>
      <c r="AS264" s="44"/>
      <c r="AT264" s="44"/>
      <c r="AU264" s="44"/>
      <c r="AV264" s="44"/>
      <c r="AW264" s="44"/>
      <c r="AX264" s="44"/>
      <c r="AY264" s="44"/>
      <c r="AZ264" s="44"/>
    </row>
    <row r="265" spans="1:52" ht="84" x14ac:dyDescent="0.15">
      <c r="A265" s="76" t="s">
        <v>325</v>
      </c>
      <c r="B265" s="74">
        <v>2</v>
      </c>
      <c r="C265" s="54"/>
      <c r="D265" s="147"/>
      <c r="E265" s="131"/>
      <c r="F265" s="176"/>
      <c r="G265" s="155"/>
      <c r="H265" s="44"/>
      <c r="I265" s="44"/>
      <c r="J265" s="44"/>
      <c r="K265" s="44"/>
      <c r="L265" s="44"/>
      <c r="M265" s="44"/>
      <c r="N265" s="44"/>
      <c r="O265" s="44"/>
      <c r="P265" s="44"/>
      <c r="Q265" s="44"/>
      <c r="R265" s="44"/>
      <c r="S265" s="44"/>
      <c r="T265" s="44"/>
      <c r="U265" s="44"/>
      <c r="V265" s="44"/>
      <c r="W265" s="44"/>
      <c r="X265" s="44"/>
      <c r="Y265" s="44"/>
      <c r="Z265" s="44"/>
      <c r="AA265" s="45"/>
      <c r="AB265" s="45"/>
      <c r="AC265" s="45"/>
      <c r="AD265" s="45"/>
      <c r="AE265" s="45"/>
      <c r="AF265" s="45"/>
      <c r="AG265" s="45"/>
      <c r="AH265" s="45"/>
      <c r="AI265" s="45"/>
      <c r="AJ265" s="45"/>
      <c r="AK265" s="45"/>
      <c r="AL265" s="45"/>
      <c r="AM265" s="45"/>
      <c r="AN265" s="45"/>
      <c r="AO265" s="44"/>
      <c r="AP265" s="44"/>
      <c r="AQ265" s="44"/>
      <c r="AR265" s="44"/>
      <c r="AS265" s="44"/>
      <c r="AT265" s="44"/>
      <c r="AU265" s="44"/>
      <c r="AV265" s="44"/>
      <c r="AW265" s="44"/>
      <c r="AX265" s="44"/>
      <c r="AY265" s="44"/>
      <c r="AZ265" s="44"/>
    </row>
    <row r="266" spans="1:52" ht="37" customHeight="1" x14ac:dyDescent="0.15">
      <c r="A266" s="72" t="s">
        <v>326</v>
      </c>
      <c r="B266" s="83"/>
      <c r="C266" s="130"/>
      <c r="D266" s="146"/>
      <c r="E266" s="130"/>
      <c r="F266" s="130"/>
      <c r="G266" s="130"/>
      <c r="H266" s="44"/>
      <c r="I266" s="44"/>
      <c r="J266" s="44"/>
      <c r="K266" s="44"/>
      <c r="L266" s="44"/>
      <c r="M266" s="44"/>
      <c r="N266" s="44"/>
      <c r="O266" s="44"/>
      <c r="P266" s="44"/>
      <c r="Q266" s="44"/>
      <c r="R266" s="44"/>
      <c r="S266" s="44"/>
      <c r="T266" s="44"/>
      <c r="U266" s="44"/>
      <c r="V266" s="44"/>
      <c r="W266" s="44"/>
      <c r="X266" s="44"/>
      <c r="Y266" s="44"/>
      <c r="Z266" s="44"/>
      <c r="AA266" s="45"/>
      <c r="AB266" s="45"/>
      <c r="AC266" s="45"/>
      <c r="AD266" s="45"/>
      <c r="AE266" s="45"/>
      <c r="AF266" s="45"/>
      <c r="AG266" s="45"/>
      <c r="AH266" s="45"/>
      <c r="AI266" s="45"/>
      <c r="AJ266" s="45"/>
      <c r="AK266" s="45"/>
      <c r="AL266" s="45"/>
      <c r="AM266" s="45"/>
      <c r="AN266" s="45"/>
      <c r="AO266" s="44"/>
      <c r="AP266" s="44"/>
      <c r="AQ266" s="44"/>
      <c r="AR266" s="44"/>
      <c r="AS266" s="44"/>
      <c r="AT266" s="44"/>
      <c r="AU266" s="44"/>
      <c r="AV266" s="44"/>
      <c r="AW266" s="44"/>
      <c r="AX266" s="44"/>
      <c r="AY266" s="44"/>
      <c r="AZ266" s="44"/>
    </row>
    <row r="267" spans="1:52" ht="269.25" customHeight="1" x14ac:dyDescent="0.15">
      <c r="A267" s="73" t="s">
        <v>327</v>
      </c>
      <c r="B267" s="74">
        <v>2</v>
      </c>
      <c r="C267" s="54"/>
      <c r="D267" s="147"/>
      <c r="E267" s="131"/>
      <c r="F267" s="176"/>
      <c r="G267" s="155"/>
      <c r="H267" s="44"/>
      <c r="I267" s="44"/>
      <c r="J267" s="44"/>
      <c r="K267" s="44"/>
      <c r="L267" s="44"/>
      <c r="M267" s="44"/>
      <c r="N267" s="44"/>
      <c r="O267" s="44"/>
      <c r="P267" s="44"/>
      <c r="Q267" s="44"/>
      <c r="R267" s="44"/>
      <c r="S267" s="44"/>
      <c r="T267" s="44"/>
      <c r="U267" s="44"/>
      <c r="V267" s="44"/>
      <c r="W267" s="44"/>
      <c r="X267" s="44"/>
      <c r="Y267" s="44"/>
      <c r="Z267" s="44"/>
      <c r="AA267" s="45"/>
      <c r="AB267" s="45"/>
      <c r="AC267" s="45"/>
      <c r="AD267" s="45"/>
      <c r="AE267" s="45"/>
      <c r="AF267" s="45"/>
      <c r="AG267" s="45"/>
      <c r="AH267" s="45"/>
      <c r="AI267" s="45"/>
      <c r="AJ267" s="45"/>
      <c r="AK267" s="45"/>
      <c r="AL267" s="45"/>
      <c r="AM267" s="45"/>
      <c r="AN267" s="45"/>
      <c r="AO267" s="44"/>
      <c r="AP267" s="44"/>
      <c r="AQ267" s="44"/>
      <c r="AR267" s="44"/>
      <c r="AS267" s="44"/>
      <c r="AT267" s="44"/>
      <c r="AU267" s="44"/>
      <c r="AV267" s="44"/>
      <c r="AW267" s="44"/>
      <c r="AX267" s="44"/>
      <c r="AY267" s="44"/>
      <c r="AZ267" s="44"/>
    </row>
    <row r="268" spans="1:52" ht="80.25" customHeight="1" x14ac:dyDescent="0.15">
      <c r="A268" s="73" t="s">
        <v>328</v>
      </c>
      <c r="B268" s="74">
        <v>2</v>
      </c>
      <c r="C268" s="54"/>
      <c r="D268" s="147"/>
      <c r="E268" s="131"/>
      <c r="F268" s="176"/>
      <c r="G268" s="155"/>
      <c r="H268" s="44"/>
      <c r="I268" s="44"/>
      <c r="J268" s="44"/>
      <c r="K268" s="44"/>
      <c r="L268" s="44"/>
      <c r="M268" s="44"/>
      <c r="N268" s="44"/>
      <c r="O268" s="44"/>
      <c r="P268" s="44"/>
      <c r="Q268" s="44"/>
      <c r="R268" s="44"/>
      <c r="S268" s="44"/>
      <c r="T268" s="44"/>
      <c r="U268" s="44"/>
      <c r="V268" s="44"/>
      <c r="W268" s="44"/>
      <c r="X268" s="44"/>
      <c r="Y268" s="44"/>
      <c r="Z268" s="44"/>
      <c r="AA268" s="45"/>
      <c r="AB268" s="45"/>
      <c r="AC268" s="45"/>
      <c r="AD268" s="45"/>
      <c r="AE268" s="45"/>
      <c r="AF268" s="45"/>
      <c r="AG268" s="45"/>
      <c r="AH268" s="45"/>
      <c r="AI268" s="45"/>
      <c r="AJ268" s="45"/>
      <c r="AK268" s="45"/>
      <c r="AL268" s="45"/>
      <c r="AM268" s="45"/>
      <c r="AN268" s="45"/>
      <c r="AO268" s="44"/>
      <c r="AP268" s="44"/>
      <c r="AQ268" s="44"/>
      <c r="AR268" s="44"/>
      <c r="AS268" s="44"/>
      <c r="AT268" s="44"/>
      <c r="AU268" s="44"/>
      <c r="AV268" s="44"/>
      <c r="AW268" s="44"/>
      <c r="AX268" s="44"/>
      <c r="AY268" s="44"/>
      <c r="AZ268" s="44"/>
    </row>
    <row r="269" spans="1:52" ht="98" x14ac:dyDescent="0.15">
      <c r="A269" s="73" t="s">
        <v>329</v>
      </c>
      <c r="B269" s="74">
        <v>2</v>
      </c>
      <c r="C269" s="54"/>
      <c r="D269" s="147"/>
      <c r="E269" s="131"/>
      <c r="F269" s="176"/>
      <c r="G269" s="155"/>
      <c r="H269" s="44"/>
      <c r="I269" s="44"/>
      <c r="J269" s="44"/>
      <c r="K269" s="44"/>
      <c r="L269" s="44"/>
      <c r="M269" s="44"/>
      <c r="N269" s="44"/>
      <c r="O269" s="44"/>
      <c r="P269" s="44"/>
      <c r="Q269" s="44"/>
      <c r="R269" s="44"/>
      <c r="S269" s="44"/>
      <c r="T269" s="44"/>
      <c r="U269" s="44"/>
      <c r="V269" s="44"/>
      <c r="W269" s="44"/>
      <c r="X269" s="44"/>
      <c r="Y269" s="44"/>
      <c r="Z269" s="44"/>
      <c r="AA269" s="45"/>
      <c r="AB269" s="45"/>
      <c r="AC269" s="45"/>
      <c r="AD269" s="45"/>
      <c r="AE269" s="45"/>
      <c r="AF269" s="45"/>
      <c r="AG269" s="45"/>
      <c r="AH269" s="45"/>
      <c r="AI269" s="45"/>
      <c r="AJ269" s="45"/>
      <c r="AK269" s="45"/>
      <c r="AL269" s="45"/>
      <c r="AM269" s="45"/>
      <c r="AN269" s="45"/>
      <c r="AO269" s="44"/>
      <c r="AP269" s="44"/>
      <c r="AQ269" s="44"/>
      <c r="AR269" s="44"/>
      <c r="AS269" s="44"/>
      <c r="AT269" s="44"/>
      <c r="AU269" s="44"/>
      <c r="AV269" s="44"/>
      <c r="AW269" s="44"/>
      <c r="AX269" s="44"/>
      <c r="AY269" s="44"/>
      <c r="AZ269" s="44"/>
    </row>
    <row r="270" spans="1:52" ht="71.25" customHeight="1" x14ac:dyDescent="0.15">
      <c r="A270" s="73" t="s">
        <v>330</v>
      </c>
      <c r="B270" s="74">
        <v>2</v>
      </c>
      <c r="C270" s="54"/>
      <c r="D270" s="147"/>
      <c r="E270" s="131"/>
      <c r="F270" s="176"/>
      <c r="G270" s="155"/>
      <c r="H270" s="44"/>
      <c r="I270" s="44"/>
      <c r="J270" s="44"/>
      <c r="K270" s="44"/>
      <c r="L270" s="44"/>
      <c r="M270" s="44"/>
      <c r="N270" s="44"/>
      <c r="O270" s="44"/>
      <c r="P270" s="44"/>
      <c r="Q270" s="44"/>
      <c r="R270" s="44"/>
      <c r="S270" s="44"/>
      <c r="T270" s="44"/>
      <c r="U270" s="44"/>
      <c r="V270" s="44"/>
      <c r="W270" s="44"/>
      <c r="X270" s="44"/>
      <c r="Y270" s="44"/>
      <c r="Z270" s="44"/>
      <c r="AA270" s="45"/>
      <c r="AB270" s="45"/>
      <c r="AC270" s="45"/>
      <c r="AD270" s="45"/>
      <c r="AE270" s="45"/>
      <c r="AF270" s="45"/>
      <c r="AG270" s="45"/>
      <c r="AH270" s="45"/>
      <c r="AI270" s="45"/>
      <c r="AJ270" s="45"/>
      <c r="AK270" s="45"/>
      <c r="AL270" s="45"/>
      <c r="AM270" s="45"/>
      <c r="AN270" s="45"/>
      <c r="AO270" s="44"/>
      <c r="AP270" s="44"/>
      <c r="AQ270" s="44"/>
      <c r="AR270" s="44"/>
      <c r="AS270" s="44"/>
      <c r="AT270" s="44"/>
      <c r="AU270" s="44"/>
      <c r="AV270" s="44"/>
      <c r="AW270" s="44"/>
      <c r="AX270" s="44"/>
      <c r="AY270" s="44"/>
      <c r="AZ270" s="44"/>
    </row>
    <row r="271" spans="1:52" ht="155" customHeight="1" x14ac:dyDescent="0.15">
      <c r="A271" s="73" t="s">
        <v>331</v>
      </c>
      <c r="B271" s="74">
        <v>2</v>
      </c>
      <c r="C271" s="54"/>
      <c r="D271" s="147"/>
      <c r="E271" s="131"/>
      <c r="F271" s="176"/>
      <c r="G271" s="155"/>
      <c r="H271" s="44"/>
      <c r="I271" s="44"/>
      <c r="J271" s="44"/>
      <c r="K271" s="44"/>
      <c r="L271" s="44"/>
      <c r="M271" s="44"/>
      <c r="N271" s="44"/>
      <c r="O271" s="44"/>
      <c r="P271" s="44"/>
      <c r="Q271" s="44"/>
      <c r="R271" s="44"/>
      <c r="S271" s="44"/>
      <c r="T271" s="44"/>
      <c r="U271" s="44"/>
      <c r="V271" s="44"/>
      <c r="W271" s="44"/>
      <c r="X271" s="44"/>
      <c r="Y271" s="44"/>
      <c r="Z271" s="44"/>
      <c r="AA271" s="45"/>
      <c r="AB271" s="45"/>
      <c r="AC271" s="45"/>
      <c r="AD271" s="45"/>
      <c r="AE271" s="45"/>
      <c r="AF271" s="45"/>
      <c r="AG271" s="45"/>
      <c r="AH271" s="45"/>
      <c r="AI271" s="45"/>
      <c r="AJ271" s="45"/>
      <c r="AK271" s="45"/>
      <c r="AL271" s="45"/>
      <c r="AM271" s="45"/>
      <c r="AN271" s="45"/>
      <c r="AO271" s="44"/>
      <c r="AP271" s="44"/>
      <c r="AQ271" s="44"/>
      <c r="AR271" s="44"/>
      <c r="AS271" s="44"/>
      <c r="AT271" s="44"/>
      <c r="AU271" s="44"/>
      <c r="AV271" s="44"/>
      <c r="AW271" s="44"/>
      <c r="AX271" s="44"/>
      <c r="AY271" s="44"/>
      <c r="AZ271" s="44"/>
    </row>
    <row r="272" spans="1:52" ht="224" x14ac:dyDescent="0.15">
      <c r="A272" s="73" t="s">
        <v>332</v>
      </c>
      <c r="B272" s="74">
        <v>2</v>
      </c>
      <c r="C272" s="54"/>
      <c r="D272" s="147"/>
      <c r="E272" s="131"/>
      <c r="F272" s="176"/>
      <c r="G272" s="155"/>
      <c r="H272" s="44"/>
      <c r="I272" s="44"/>
      <c r="J272" s="44"/>
      <c r="K272" s="44"/>
      <c r="L272" s="44"/>
      <c r="M272" s="44"/>
      <c r="N272" s="44"/>
      <c r="O272" s="44"/>
      <c r="P272" s="44"/>
      <c r="Q272" s="44"/>
      <c r="R272" s="44"/>
      <c r="S272" s="44"/>
      <c r="T272" s="44"/>
      <c r="U272" s="44"/>
      <c r="V272" s="44"/>
      <c r="W272" s="44"/>
      <c r="X272" s="44"/>
      <c r="Y272" s="44"/>
      <c r="Z272" s="44"/>
      <c r="AA272" s="45"/>
      <c r="AB272" s="45"/>
      <c r="AC272" s="45"/>
      <c r="AD272" s="45"/>
      <c r="AE272" s="45"/>
      <c r="AF272" s="45"/>
      <c r="AG272" s="45"/>
      <c r="AH272" s="45"/>
      <c r="AI272" s="45"/>
      <c r="AJ272" s="45"/>
      <c r="AK272" s="45"/>
      <c r="AL272" s="45"/>
      <c r="AM272" s="45"/>
      <c r="AN272" s="45"/>
      <c r="AO272" s="44"/>
      <c r="AP272" s="44"/>
      <c r="AQ272" s="44"/>
      <c r="AR272" s="44"/>
      <c r="AS272" s="44"/>
      <c r="AT272" s="44"/>
      <c r="AU272" s="44"/>
      <c r="AV272" s="44"/>
      <c r="AW272" s="44"/>
      <c r="AX272" s="44"/>
      <c r="AY272" s="44"/>
      <c r="AZ272" s="44"/>
    </row>
    <row r="273" spans="1:52" ht="229" customHeight="1" x14ac:dyDescent="0.15">
      <c r="A273" s="73" t="s">
        <v>333</v>
      </c>
      <c r="B273" s="74">
        <v>2</v>
      </c>
      <c r="C273" s="54"/>
      <c r="D273" s="147"/>
      <c r="E273" s="131"/>
      <c r="F273" s="176"/>
      <c r="G273" s="155"/>
      <c r="H273" s="44"/>
      <c r="I273" s="44"/>
      <c r="J273" s="44"/>
      <c r="K273" s="44"/>
      <c r="L273" s="44"/>
      <c r="M273" s="44"/>
      <c r="N273" s="44"/>
      <c r="O273" s="44"/>
      <c r="P273" s="44"/>
      <c r="Q273" s="44"/>
      <c r="R273" s="44"/>
      <c r="S273" s="44"/>
      <c r="T273" s="44"/>
      <c r="U273" s="44"/>
      <c r="V273" s="44"/>
      <c r="W273" s="44"/>
      <c r="X273" s="44"/>
      <c r="Y273" s="44"/>
      <c r="Z273" s="44"/>
      <c r="AA273" s="45"/>
      <c r="AB273" s="45"/>
      <c r="AC273" s="45"/>
      <c r="AD273" s="45"/>
      <c r="AE273" s="45"/>
      <c r="AF273" s="45"/>
      <c r="AG273" s="45"/>
      <c r="AH273" s="45"/>
      <c r="AI273" s="45"/>
      <c r="AJ273" s="45"/>
      <c r="AK273" s="45"/>
      <c r="AL273" s="45"/>
      <c r="AM273" s="45"/>
      <c r="AN273" s="45"/>
      <c r="AO273" s="44"/>
      <c r="AP273" s="44"/>
      <c r="AQ273" s="44"/>
      <c r="AR273" s="44"/>
      <c r="AS273" s="44"/>
      <c r="AT273" s="44"/>
      <c r="AU273" s="44"/>
      <c r="AV273" s="44"/>
      <c r="AW273" s="44"/>
      <c r="AX273" s="44"/>
      <c r="AY273" s="44"/>
      <c r="AZ273" s="44"/>
    </row>
    <row r="274" spans="1:52" ht="36" customHeight="1" x14ac:dyDescent="0.15">
      <c r="A274" s="72" t="s">
        <v>334</v>
      </c>
      <c r="B274" s="83"/>
      <c r="C274" s="136"/>
      <c r="D274" s="145"/>
      <c r="E274" s="145"/>
      <c r="F274" s="178"/>
      <c r="G274" s="154"/>
      <c r="H274" s="44"/>
      <c r="I274" s="44"/>
      <c r="J274" s="44"/>
      <c r="K274" s="44"/>
      <c r="L274" s="44"/>
      <c r="M274" s="44"/>
      <c r="N274" s="44"/>
      <c r="O274" s="44"/>
      <c r="P274" s="44"/>
      <c r="Q274" s="44"/>
      <c r="R274" s="44"/>
      <c r="S274" s="44"/>
      <c r="T274" s="44"/>
      <c r="U274" s="44"/>
      <c r="V274" s="44"/>
      <c r="W274" s="44"/>
      <c r="X274" s="44"/>
      <c r="Y274" s="44"/>
      <c r="Z274" s="44"/>
      <c r="AA274" s="45"/>
      <c r="AB274" s="45"/>
      <c r="AC274" s="45"/>
      <c r="AD274" s="45"/>
      <c r="AE274" s="45"/>
      <c r="AF274" s="45"/>
      <c r="AG274" s="45"/>
      <c r="AH274" s="45"/>
      <c r="AI274" s="45"/>
      <c r="AJ274" s="45"/>
      <c r="AK274" s="45"/>
      <c r="AL274" s="45"/>
      <c r="AM274" s="45"/>
      <c r="AN274" s="45"/>
      <c r="AO274" s="44"/>
      <c r="AP274" s="44"/>
      <c r="AQ274" s="44"/>
      <c r="AR274" s="44"/>
      <c r="AS274" s="44"/>
      <c r="AT274" s="44"/>
      <c r="AU274" s="44"/>
      <c r="AV274" s="44"/>
      <c r="AW274" s="44"/>
      <c r="AX274" s="44"/>
      <c r="AY274" s="44"/>
      <c r="AZ274" s="44"/>
    </row>
    <row r="275" spans="1:52" ht="99.75" customHeight="1" x14ac:dyDescent="0.15">
      <c r="A275" s="73" t="s">
        <v>335</v>
      </c>
      <c r="B275" s="74">
        <v>2</v>
      </c>
      <c r="C275" s="54"/>
      <c r="D275" s="147"/>
      <c r="E275" s="131"/>
      <c r="F275" s="176"/>
      <c r="G275" s="155"/>
      <c r="H275" s="44"/>
      <c r="I275" s="44"/>
      <c r="J275" s="44"/>
      <c r="K275" s="44"/>
      <c r="L275" s="44"/>
      <c r="M275" s="44"/>
      <c r="N275" s="44"/>
      <c r="O275" s="44"/>
      <c r="P275" s="44"/>
      <c r="Q275" s="44"/>
      <c r="R275" s="44"/>
      <c r="S275" s="44"/>
      <c r="T275" s="44"/>
      <c r="U275" s="44"/>
      <c r="V275" s="44"/>
      <c r="W275" s="44"/>
      <c r="X275" s="44"/>
      <c r="Y275" s="44"/>
      <c r="Z275" s="44"/>
      <c r="AA275" s="45"/>
      <c r="AB275" s="45"/>
      <c r="AC275" s="45"/>
      <c r="AD275" s="45"/>
      <c r="AE275" s="45"/>
      <c r="AF275" s="45"/>
      <c r="AG275" s="45"/>
      <c r="AH275" s="45"/>
      <c r="AI275" s="45"/>
      <c r="AJ275" s="45"/>
      <c r="AK275" s="45"/>
      <c r="AL275" s="45"/>
      <c r="AM275" s="45"/>
      <c r="AN275" s="45"/>
      <c r="AO275" s="44"/>
      <c r="AP275" s="44"/>
      <c r="AQ275" s="44"/>
      <c r="AR275" s="44"/>
      <c r="AS275" s="44"/>
      <c r="AT275" s="44"/>
      <c r="AU275" s="44"/>
      <c r="AV275" s="44"/>
      <c r="AW275" s="44"/>
      <c r="AX275" s="44"/>
      <c r="AY275" s="44"/>
      <c r="AZ275" s="44"/>
    </row>
    <row r="276" spans="1:52" ht="94.5" customHeight="1" x14ac:dyDescent="0.15">
      <c r="A276" s="73" t="s">
        <v>336</v>
      </c>
      <c r="B276" s="74">
        <v>2</v>
      </c>
      <c r="C276" s="54"/>
      <c r="D276" s="147"/>
      <c r="E276" s="131"/>
      <c r="F276" s="176"/>
      <c r="G276" s="155"/>
      <c r="H276" s="44"/>
      <c r="I276" s="44"/>
      <c r="J276" s="44"/>
      <c r="K276" s="44"/>
      <c r="L276" s="44"/>
      <c r="M276" s="44"/>
      <c r="N276" s="44"/>
      <c r="O276" s="44"/>
      <c r="P276" s="44"/>
      <c r="Q276" s="44"/>
      <c r="R276" s="44"/>
      <c r="S276" s="44"/>
      <c r="T276" s="44"/>
      <c r="U276" s="44"/>
      <c r="V276" s="44"/>
      <c r="W276" s="44"/>
      <c r="X276" s="44"/>
      <c r="Y276" s="44"/>
      <c r="Z276" s="44"/>
      <c r="AA276" s="45"/>
      <c r="AB276" s="45"/>
      <c r="AC276" s="45"/>
      <c r="AD276" s="45"/>
      <c r="AE276" s="45"/>
      <c r="AF276" s="45"/>
      <c r="AG276" s="45"/>
      <c r="AH276" s="45"/>
      <c r="AI276" s="45"/>
      <c r="AJ276" s="45"/>
      <c r="AK276" s="45"/>
      <c r="AL276" s="45"/>
      <c r="AM276" s="45"/>
      <c r="AN276" s="45"/>
      <c r="AO276" s="44"/>
      <c r="AP276" s="44"/>
      <c r="AQ276" s="44"/>
      <c r="AR276" s="44"/>
      <c r="AS276" s="44"/>
      <c r="AT276" s="44"/>
      <c r="AU276" s="44"/>
      <c r="AV276" s="44"/>
      <c r="AW276" s="44"/>
      <c r="AX276" s="44"/>
      <c r="AY276" s="44"/>
      <c r="AZ276" s="44"/>
    </row>
    <row r="277" spans="1:52" ht="153" customHeight="1" x14ac:dyDescent="0.15">
      <c r="A277" s="73" t="s">
        <v>337</v>
      </c>
      <c r="B277" s="74">
        <v>4</v>
      </c>
      <c r="C277" s="54"/>
      <c r="D277" s="147"/>
      <c r="E277" s="131"/>
      <c r="F277" s="176"/>
      <c r="G277" s="155"/>
      <c r="H277" s="44"/>
      <c r="I277" s="44"/>
      <c r="J277" s="44"/>
      <c r="K277" s="44"/>
      <c r="L277" s="44"/>
      <c r="M277" s="44"/>
      <c r="N277" s="44"/>
      <c r="O277" s="44"/>
      <c r="P277" s="44"/>
      <c r="Q277" s="44"/>
      <c r="R277" s="44"/>
      <c r="S277" s="44"/>
      <c r="T277" s="44"/>
      <c r="U277" s="44"/>
      <c r="V277" s="44"/>
      <c r="W277" s="44"/>
      <c r="X277" s="44"/>
      <c r="Y277" s="44"/>
      <c r="Z277" s="44"/>
      <c r="AA277" s="45"/>
      <c r="AB277" s="45"/>
      <c r="AC277" s="45"/>
      <c r="AD277" s="45"/>
      <c r="AE277" s="45"/>
      <c r="AF277" s="45"/>
      <c r="AG277" s="45"/>
      <c r="AH277" s="45"/>
      <c r="AI277" s="45"/>
      <c r="AJ277" s="45"/>
      <c r="AK277" s="45"/>
      <c r="AL277" s="45"/>
      <c r="AM277" s="45"/>
      <c r="AN277" s="45"/>
      <c r="AO277" s="44"/>
      <c r="AP277" s="44"/>
      <c r="AQ277" s="44"/>
      <c r="AR277" s="44"/>
      <c r="AS277" s="44"/>
      <c r="AT277" s="44"/>
      <c r="AU277" s="44"/>
      <c r="AV277" s="44"/>
      <c r="AW277" s="44"/>
      <c r="AX277" s="44"/>
      <c r="AY277" s="44"/>
      <c r="AZ277" s="44"/>
    </row>
    <row r="278" spans="1:52" ht="40" customHeight="1" x14ac:dyDescent="0.15">
      <c r="A278" s="72" t="s">
        <v>338</v>
      </c>
      <c r="B278" s="83"/>
      <c r="C278" s="130"/>
      <c r="D278" s="146"/>
      <c r="E278" s="130"/>
      <c r="F278" s="130"/>
      <c r="G278" s="130"/>
      <c r="H278" s="44"/>
      <c r="I278" s="44"/>
      <c r="J278" s="44"/>
      <c r="K278" s="44"/>
      <c r="L278" s="44"/>
      <c r="M278" s="44"/>
      <c r="N278" s="44"/>
      <c r="O278" s="44"/>
      <c r="P278" s="44"/>
      <c r="Q278" s="44"/>
      <c r="R278" s="44"/>
      <c r="S278" s="44"/>
      <c r="T278" s="44"/>
      <c r="U278" s="44"/>
      <c r="V278" s="44"/>
      <c r="W278" s="44"/>
      <c r="X278" s="44"/>
      <c r="Y278" s="44"/>
      <c r="Z278" s="44"/>
      <c r="AA278" s="45"/>
      <c r="AB278" s="45"/>
      <c r="AC278" s="45"/>
      <c r="AD278" s="45"/>
      <c r="AE278" s="45"/>
      <c r="AF278" s="45"/>
      <c r="AG278" s="45"/>
      <c r="AH278" s="45"/>
      <c r="AI278" s="45"/>
      <c r="AJ278" s="45"/>
      <c r="AK278" s="45"/>
      <c r="AL278" s="45"/>
      <c r="AM278" s="45"/>
      <c r="AN278" s="45"/>
      <c r="AO278" s="44"/>
      <c r="AP278" s="44"/>
      <c r="AQ278" s="44"/>
      <c r="AR278" s="44"/>
      <c r="AS278" s="44"/>
      <c r="AT278" s="44"/>
      <c r="AU278" s="44"/>
      <c r="AV278" s="44"/>
      <c r="AW278" s="44"/>
      <c r="AX278" s="44"/>
      <c r="AY278" s="44"/>
      <c r="AZ278" s="44"/>
    </row>
    <row r="279" spans="1:52" ht="252" x14ac:dyDescent="0.15">
      <c r="A279" s="73" t="s">
        <v>339</v>
      </c>
      <c r="B279" s="74">
        <v>2</v>
      </c>
      <c r="C279" s="54"/>
      <c r="D279" s="221"/>
      <c r="E279" s="131"/>
      <c r="F279" s="215"/>
      <c r="G279" s="216"/>
      <c r="H279" s="44"/>
      <c r="I279" s="44"/>
      <c r="J279" s="44"/>
      <c r="K279" s="44"/>
      <c r="L279" s="44"/>
      <c r="M279" s="44"/>
      <c r="N279" s="44"/>
      <c r="O279" s="44"/>
      <c r="P279" s="44"/>
      <c r="Q279" s="44"/>
      <c r="R279" s="44"/>
      <c r="S279" s="44"/>
      <c r="T279" s="44"/>
      <c r="U279" s="44"/>
      <c r="V279" s="44"/>
      <c r="W279" s="44"/>
      <c r="X279" s="44"/>
      <c r="Y279" s="44"/>
      <c r="Z279" s="44"/>
      <c r="AA279" s="45"/>
      <c r="AB279" s="45"/>
      <c r="AC279" s="45"/>
      <c r="AD279" s="45"/>
      <c r="AE279" s="45"/>
      <c r="AF279" s="45"/>
      <c r="AG279" s="45"/>
      <c r="AH279" s="45"/>
      <c r="AI279" s="45"/>
      <c r="AJ279" s="45"/>
      <c r="AK279" s="45"/>
      <c r="AL279" s="45"/>
      <c r="AM279" s="45"/>
      <c r="AN279" s="45"/>
      <c r="AO279" s="47"/>
      <c r="AP279" s="47"/>
      <c r="AQ279" s="44"/>
      <c r="AR279" s="44"/>
      <c r="AS279" s="44"/>
      <c r="AT279" s="44"/>
      <c r="AU279" s="44"/>
      <c r="AV279" s="44"/>
      <c r="AW279" s="44"/>
      <c r="AX279" s="44"/>
      <c r="AY279" s="44"/>
      <c r="AZ279" s="44"/>
    </row>
    <row r="280" spans="1:52" ht="31" customHeight="1" x14ac:dyDescent="0.15">
      <c r="A280" s="75" t="s">
        <v>340</v>
      </c>
      <c r="B280" s="84"/>
      <c r="C280" s="135"/>
      <c r="D280" s="222"/>
      <c r="E280" s="151"/>
      <c r="F280" s="217"/>
      <c r="G280" s="217"/>
    </row>
    <row r="281" spans="1:52" ht="48" customHeight="1" x14ac:dyDescent="0.15">
      <c r="A281" s="72" t="s">
        <v>341</v>
      </c>
      <c r="B281" s="83"/>
      <c r="C281" s="130"/>
      <c r="D281" s="223"/>
      <c r="E281" s="130"/>
      <c r="F281" s="218"/>
      <c r="G281" s="218"/>
    </row>
    <row r="282" spans="1:52" ht="79.5" customHeight="1" x14ac:dyDescent="0.15">
      <c r="A282" s="73" t="s">
        <v>342</v>
      </c>
      <c r="B282" s="74">
        <v>6</v>
      </c>
      <c r="C282" s="54"/>
      <c r="D282" s="224"/>
      <c r="E282" s="131"/>
      <c r="F282" s="219"/>
      <c r="G282" s="220"/>
    </row>
    <row r="283" spans="1:52" ht="70" x14ac:dyDescent="0.15">
      <c r="A283" s="73" t="s">
        <v>343</v>
      </c>
      <c r="B283" s="74">
        <v>6</v>
      </c>
      <c r="C283" s="54"/>
      <c r="D283" s="224"/>
      <c r="E283" s="131"/>
      <c r="F283" s="219"/>
      <c r="G283" s="220"/>
    </row>
    <row r="284" spans="1:52" ht="42" x14ac:dyDescent="0.15">
      <c r="A284" s="73" t="s">
        <v>344</v>
      </c>
      <c r="B284" s="74">
        <v>6</v>
      </c>
      <c r="C284" s="54"/>
      <c r="D284" s="224"/>
      <c r="E284" s="131"/>
      <c r="F284" s="219"/>
      <c r="G284" s="220"/>
    </row>
    <row r="285" spans="1:52" ht="42" x14ac:dyDescent="0.15">
      <c r="A285" s="73" t="s">
        <v>345</v>
      </c>
      <c r="B285" s="74">
        <v>6</v>
      </c>
      <c r="C285" s="54"/>
      <c r="D285" s="224"/>
      <c r="E285" s="131"/>
      <c r="F285" s="219"/>
      <c r="G285" s="220"/>
    </row>
    <row r="286" spans="1:52" ht="37" customHeight="1" x14ac:dyDescent="0.15">
      <c r="A286" s="72" t="s">
        <v>346</v>
      </c>
      <c r="B286" s="83"/>
      <c r="C286" s="130"/>
      <c r="D286" s="223"/>
      <c r="E286" s="130"/>
      <c r="F286" s="218"/>
      <c r="G286" s="218"/>
    </row>
    <row r="287" spans="1:52" ht="154" x14ac:dyDescent="0.15">
      <c r="A287" s="76" t="s">
        <v>347</v>
      </c>
      <c r="B287" s="74">
        <v>6</v>
      </c>
      <c r="C287" s="54"/>
      <c r="D287" s="224"/>
      <c r="E287" s="131"/>
      <c r="F287" s="219"/>
      <c r="G287" s="220"/>
    </row>
    <row r="288" spans="1:52" ht="37" customHeight="1" x14ac:dyDescent="0.15">
      <c r="A288" s="72" t="s">
        <v>348</v>
      </c>
      <c r="B288" s="83"/>
      <c r="C288" s="130"/>
      <c r="D288" s="223"/>
      <c r="E288" s="130"/>
      <c r="F288" s="218"/>
      <c r="G288" s="218"/>
    </row>
    <row r="289" spans="1:7" ht="238" x14ac:dyDescent="0.15">
      <c r="A289" s="73" t="s">
        <v>349</v>
      </c>
      <c r="B289" s="74">
        <v>2</v>
      </c>
      <c r="C289" s="54"/>
      <c r="D289" s="224"/>
      <c r="E289" s="131"/>
      <c r="F289" s="219"/>
      <c r="G289" s="220"/>
    </row>
    <row r="290" spans="1:7" ht="154" x14ac:dyDescent="0.15">
      <c r="A290" s="73" t="s">
        <v>350</v>
      </c>
      <c r="B290" s="74">
        <v>2</v>
      </c>
      <c r="C290" s="54"/>
      <c r="D290" s="224"/>
      <c r="E290" s="131"/>
      <c r="F290" s="219"/>
      <c r="G290" s="220"/>
    </row>
    <row r="291" spans="1:7" ht="182" x14ac:dyDescent="0.15">
      <c r="A291" s="73" t="s">
        <v>351</v>
      </c>
      <c r="B291" s="74">
        <v>6</v>
      </c>
      <c r="C291" s="54"/>
      <c r="D291" s="224"/>
      <c r="E291" s="131"/>
      <c r="F291" s="219"/>
      <c r="G291" s="220"/>
    </row>
    <row r="292" spans="1:7" ht="210" x14ac:dyDescent="0.15">
      <c r="A292" s="73" t="s">
        <v>352</v>
      </c>
      <c r="B292" s="74">
        <v>6</v>
      </c>
      <c r="C292" s="54"/>
      <c r="D292" s="224"/>
      <c r="E292" s="131"/>
      <c r="F292" s="219"/>
      <c r="G292" s="220"/>
    </row>
    <row r="293" spans="1:7" ht="40" customHeight="1" x14ac:dyDescent="0.15">
      <c r="A293" s="72" t="s">
        <v>353</v>
      </c>
      <c r="B293" s="83"/>
      <c r="C293" s="130"/>
      <c r="D293" s="223"/>
      <c r="E293" s="130"/>
      <c r="F293" s="218"/>
      <c r="G293" s="218"/>
    </row>
    <row r="294" spans="1:7" ht="168" x14ac:dyDescent="0.15">
      <c r="A294" s="73" t="s">
        <v>354</v>
      </c>
      <c r="B294" s="74">
        <v>6</v>
      </c>
      <c r="C294" s="54"/>
      <c r="D294" s="224"/>
      <c r="E294" s="131"/>
      <c r="F294" s="219"/>
      <c r="G294" s="220"/>
    </row>
    <row r="295" spans="1:7" ht="168" x14ac:dyDescent="0.15">
      <c r="A295" s="73" t="s">
        <v>355</v>
      </c>
      <c r="B295" s="74">
        <v>6</v>
      </c>
      <c r="C295" s="54"/>
      <c r="D295" s="224"/>
      <c r="E295" s="131"/>
      <c r="F295" s="219"/>
      <c r="G295" s="220"/>
    </row>
    <row r="296" spans="1:7" ht="126" x14ac:dyDescent="0.15">
      <c r="A296" s="73" t="s">
        <v>356</v>
      </c>
      <c r="B296" s="74">
        <v>6</v>
      </c>
      <c r="C296" s="54"/>
      <c r="D296" s="224"/>
      <c r="E296" s="131"/>
      <c r="F296" s="219"/>
      <c r="G296" s="220"/>
    </row>
    <row r="297" spans="1:7" ht="34" customHeight="1" x14ac:dyDescent="0.15">
      <c r="A297" s="72" t="s">
        <v>357</v>
      </c>
      <c r="B297" s="83"/>
      <c r="C297" s="130"/>
      <c r="D297" s="223"/>
      <c r="E297" s="130"/>
      <c r="F297" s="218"/>
      <c r="G297" s="218"/>
    </row>
    <row r="298" spans="1:7" ht="28" x14ac:dyDescent="0.15">
      <c r="A298" s="73" t="s">
        <v>358</v>
      </c>
      <c r="B298" s="74">
        <v>2</v>
      </c>
      <c r="C298" s="54"/>
      <c r="D298" s="224"/>
      <c r="E298" s="131"/>
      <c r="F298" s="219"/>
      <c r="G298" s="220"/>
    </row>
    <row r="299" spans="1:7" ht="345" x14ac:dyDescent="0.15">
      <c r="A299" s="73" t="s">
        <v>359</v>
      </c>
      <c r="B299" s="74">
        <v>1</v>
      </c>
      <c r="C299" s="54"/>
      <c r="D299" s="224"/>
      <c r="E299" s="131"/>
      <c r="F299" s="219"/>
      <c r="G299" s="220"/>
    </row>
    <row r="300" spans="1:7" ht="126" x14ac:dyDescent="0.15">
      <c r="A300" s="73" t="s">
        <v>360</v>
      </c>
      <c r="B300" s="74">
        <v>1</v>
      </c>
      <c r="C300" s="54"/>
      <c r="D300" s="224"/>
      <c r="E300" s="131"/>
      <c r="F300" s="219"/>
      <c r="G300" s="220"/>
    </row>
    <row r="301" spans="1:7" ht="112" x14ac:dyDescent="0.15">
      <c r="A301" s="73" t="s">
        <v>361</v>
      </c>
      <c r="B301" s="74">
        <v>6</v>
      </c>
      <c r="C301" s="54"/>
      <c r="D301" s="224"/>
      <c r="E301" s="131"/>
      <c r="F301" s="219"/>
      <c r="G301" s="220"/>
    </row>
    <row r="302" spans="1:7" ht="35" customHeight="1" x14ac:dyDescent="0.15">
      <c r="A302" s="72" t="s">
        <v>362</v>
      </c>
      <c r="B302" s="83"/>
      <c r="C302" s="130"/>
      <c r="D302" s="223"/>
      <c r="E302" s="130"/>
      <c r="F302" s="218"/>
      <c r="G302" s="218"/>
    </row>
    <row r="303" spans="1:7" ht="42" x14ac:dyDescent="0.15">
      <c r="A303" s="73" t="s">
        <v>363</v>
      </c>
      <c r="B303" s="74">
        <v>6</v>
      </c>
      <c r="C303" s="54"/>
      <c r="D303" s="224"/>
      <c r="E303" s="131"/>
      <c r="F303" s="219"/>
      <c r="G303" s="220"/>
    </row>
    <row r="304" spans="1:7" ht="112" x14ac:dyDescent="0.15">
      <c r="A304" s="73" t="s">
        <v>364</v>
      </c>
      <c r="B304" s="74">
        <v>6</v>
      </c>
      <c r="C304" s="54"/>
      <c r="D304" s="224"/>
      <c r="E304" s="131"/>
      <c r="F304" s="219"/>
      <c r="G304" s="220"/>
    </row>
    <row r="305" spans="1:7" ht="71.25" customHeight="1" x14ac:dyDescent="0.15">
      <c r="A305" s="73" t="s">
        <v>365</v>
      </c>
      <c r="B305" s="74">
        <v>6</v>
      </c>
      <c r="C305" s="54"/>
      <c r="D305" s="224"/>
      <c r="E305" s="131"/>
      <c r="F305" s="219"/>
      <c r="G305" s="220"/>
    </row>
    <row r="306" spans="1:7" ht="182" x14ac:dyDescent="0.15">
      <c r="A306" s="73" t="s">
        <v>366</v>
      </c>
      <c r="B306" s="74">
        <v>6</v>
      </c>
      <c r="C306" s="54"/>
      <c r="D306" s="224"/>
      <c r="E306" s="131"/>
      <c r="F306" s="219"/>
      <c r="G306" s="220"/>
    </row>
    <row r="307" spans="1:7" ht="70" x14ac:dyDescent="0.15">
      <c r="A307" s="73" t="s">
        <v>367</v>
      </c>
      <c r="B307" s="74">
        <v>6</v>
      </c>
      <c r="C307" s="54"/>
      <c r="D307" s="224"/>
      <c r="E307" s="131"/>
      <c r="F307" s="219"/>
      <c r="G307" s="220"/>
    </row>
    <row r="308" spans="1:7" ht="38" customHeight="1" x14ac:dyDescent="0.15">
      <c r="A308" s="72" t="s">
        <v>368</v>
      </c>
      <c r="B308" s="83"/>
      <c r="C308" s="130"/>
      <c r="D308" s="223"/>
      <c r="E308" s="130"/>
      <c r="F308" s="218"/>
      <c r="G308" s="218"/>
    </row>
    <row r="309" spans="1:7" ht="71" customHeight="1" x14ac:dyDescent="0.15">
      <c r="A309" s="73" t="s">
        <v>369</v>
      </c>
      <c r="B309" s="74">
        <v>6</v>
      </c>
      <c r="C309" s="54"/>
      <c r="D309" s="224"/>
      <c r="E309" s="131"/>
      <c r="F309" s="219"/>
      <c r="G309" s="220"/>
    </row>
    <row r="310" spans="1:7" ht="40" customHeight="1" x14ac:dyDescent="0.15">
      <c r="A310" s="72" t="s">
        <v>370</v>
      </c>
      <c r="B310" s="83"/>
      <c r="C310" s="130"/>
      <c r="D310" s="223"/>
      <c r="E310" s="130"/>
      <c r="F310" s="218"/>
      <c r="G310" s="218"/>
    </row>
    <row r="311" spans="1:7" ht="98" x14ac:dyDescent="0.15">
      <c r="A311" s="73" t="s">
        <v>371</v>
      </c>
      <c r="B311" s="74">
        <v>2</v>
      </c>
      <c r="C311" s="54"/>
      <c r="D311" s="224"/>
      <c r="E311" s="131"/>
      <c r="F311" s="219"/>
      <c r="G311" s="220"/>
    </row>
    <row r="312" spans="1:7" ht="210" x14ac:dyDescent="0.15">
      <c r="A312" s="73" t="s">
        <v>372</v>
      </c>
      <c r="B312" s="74">
        <v>2</v>
      </c>
      <c r="C312" s="54"/>
      <c r="D312" s="224"/>
      <c r="E312" s="131"/>
      <c r="F312" s="219"/>
      <c r="G312" s="220"/>
    </row>
    <row r="313" spans="1:7" ht="28" x14ac:dyDescent="0.15">
      <c r="A313" s="79" t="s">
        <v>373</v>
      </c>
      <c r="B313" s="74">
        <v>2</v>
      </c>
      <c r="C313" s="54"/>
      <c r="D313" s="224"/>
      <c r="E313" s="131"/>
      <c r="F313" s="219"/>
      <c r="G313" s="220"/>
    </row>
    <row r="314" spans="1:7" ht="112" x14ac:dyDescent="0.15">
      <c r="A314" s="73" t="s">
        <v>374</v>
      </c>
      <c r="B314" s="74">
        <v>2</v>
      </c>
      <c r="C314" s="54"/>
      <c r="D314" s="224"/>
      <c r="E314" s="131"/>
      <c r="F314" s="219"/>
      <c r="G314" s="220"/>
    </row>
    <row r="315" spans="1:7" ht="42" x14ac:dyDescent="0.15">
      <c r="A315" s="73" t="s">
        <v>375</v>
      </c>
      <c r="B315" s="74">
        <v>2</v>
      </c>
      <c r="C315" s="54"/>
      <c r="D315" s="224"/>
      <c r="E315" s="131"/>
      <c r="F315" s="219"/>
      <c r="G315" s="220"/>
    </row>
    <row r="316" spans="1:7" ht="34" customHeight="1" x14ac:dyDescent="0.15">
      <c r="A316" s="72" t="s">
        <v>376</v>
      </c>
      <c r="B316" s="83"/>
      <c r="C316" s="130"/>
      <c r="D316" s="223"/>
      <c r="E316" s="130"/>
      <c r="F316" s="218"/>
      <c r="G316" s="218"/>
    </row>
    <row r="317" spans="1:7" ht="154" x14ac:dyDescent="0.15">
      <c r="A317" s="73" t="s">
        <v>377</v>
      </c>
      <c r="B317" s="74">
        <v>2</v>
      </c>
      <c r="C317" s="54"/>
      <c r="D317" s="224"/>
      <c r="E317" s="131"/>
      <c r="F317" s="219"/>
      <c r="G317" s="220"/>
    </row>
    <row r="318" spans="1:7" ht="154" x14ac:dyDescent="0.15">
      <c r="A318" s="73" t="s">
        <v>378</v>
      </c>
      <c r="B318" s="74">
        <v>2</v>
      </c>
      <c r="C318" s="54"/>
      <c r="D318" s="224"/>
      <c r="E318" s="131"/>
      <c r="F318" s="219"/>
      <c r="G318" s="220"/>
    </row>
    <row r="319" spans="1:7" ht="36" customHeight="1" x14ac:dyDescent="0.15">
      <c r="A319" s="72" t="s">
        <v>379</v>
      </c>
      <c r="B319" s="83"/>
      <c r="C319" s="130"/>
      <c r="D319" s="223"/>
      <c r="E319" s="130"/>
      <c r="F319" s="218"/>
      <c r="G319" s="218"/>
    </row>
    <row r="320" spans="1:7" ht="196" x14ac:dyDescent="0.15">
      <c r="A320" s="73" t="s">
        <v>380</v>
      </c>
      <c r="B320" s="74">
        <v>2</v>
      </c>
      <c r="C320" s="54"/>
      <c r="D320" s="224"/>
      <c r="E320" s="131"/>
      <c r="F320" s="219"/>
      <c r="G320" s="220"/>
    </row>
    <row r="321" spans="1:7" ht="42.75" customHeight="1" x14ac:dyDescent="0.15">
      <c r="A321" s="73" t="s">
        <v>381</v>
      </c>
      <c r="B321" s="74">
        <v>2</v>
      </c>
      <c r="C321" s="54"/>
      <c r="D321" s="224"/>
      <c r="E321" s="131"/>
      <c r="F321" s="219"/>
      <c r="G321" s="220"/>
    </row>
    <row r="322" spans="1:7" ht="28" x14ac:dyDescent="0.15">
      <c r="A322" s="73" t="s">
        <v>382</v>
      </c>
      <c r="B322" s="74">
        <v>2</v>
      </c>
      <c r="C322" s="54"/>
      <c r="D322" s="224"/>
      <c r="E322" s="131"/>
      <c r="F322" s="219"/>
      <c r="G322" s="220"/>
    </row>
    <row r="323" spans="1:7" ht="41.25" customHeight="1" x14ac:dyDescent="0.15">
      <c r="A323" s="73" t="s">
        <v>383</v>
      </c>
      <c r="B323" s="74">
        <v>2</v>
      </c>
      <c r="C323" s="54"/>
      <c r="D323" s="224"/>
      <c r="E323" s="131"/>
      <c r="F323" s="219"/>
      <c r="G323" s="220"/>
    </row>
    <row r="324" spans="1:7" ht="84" x14ac:dyDescent="0.15">
      <c r="A324" s="73" t="s">
        <v>384</v>
      </c>
      <c r="B324" s="74">
        <v>2</v>
      </c>
      <c r="C324" s="54"/>
      <c r="D324" s="224"/>
      <c r="E324" s="131"/>
      <c r="F324" s="219"/>
      <c r="G324" s="220"/>
    </row>
    <row r="325" spans="1:7" ht="196" x14ac:dyDescent="0.15">
      <c r="A325" s="73" t="s">
        <v>385</v>
      </c>
      <c r="B325" s="74">
        <v>2</v>
      </c>
      <c r="C325" s="54"/>
      <c r="D325" s="224"/>
      <c r="E325" s="131"/>
      <c r="F325" s="219"/>
      <c r="G325" s="220"/>
    </row>
    <row r="326" spans="1:7" ht="28" x14ac:dyDescent="0.15">
      <c r="A326" s="73" t="s">
        <v>386</v>
      </c>
      <c r="B326" s="74">
        <v>2</v>
      </c>
      <c r="C326" s="54"/>
      <c r="D326" s="224"/>
      <c r="E326" s="131"/>
      <c r="F326" s="219"/>
      <c r="G326" s="220"/>
    </row>
    <row r="327" spans="1:7" ht="182" x14ac:dyDescent="0.15">
      <c r="A327" s="73" t="s">
        <v>387</v>
      </c>
      <c r="B327" s="74">
        <v>2</v>
      </c>
      <c r="C327" s="54"/>
      <c r="D327" s="224"/>
      <c r="E327" s="131"/>
      <c r="F327" s="219"/>
      <c r="G327" s="220"/>
    </row>
    <row r="328" spans="1:7" ht="37" customHeight="1" x14ac:dyDescent="0.15">
      <c r="A328" s="80" t="s">
        <v>388</v>
      </c>
      <c r="B328" s="75"/>
      <c r="C328" s="135"/>
      <c r="D328" s="222"/>
      <c r="E328" s="151"/>
      <c r="F328" s="217"/>
      <c r="G328" s="217"/>
    </row>
    <row r="329" spans="1:7" ht="31" customHeight="1" x14ac:dyDescent="0.15">
      <c r="A329" s="72" t="s">
        <v>389</v>
      </c>
      <c r="B329" s="81"/>
      <c r="C329" s="130"/>
      <c r="D329" s="223"/>
      <c r="E329" s="130"/>
      <c r="F329" s="218"/>
      <c r="G329" s="218"/>
    </row>
    <row r="330" spans="1:7" ht="95" x14ac:dyDescent="0.15">
      <c r="A330" s="191" t="s">
        <v>390</v>
      </c>
      <c r="B330" s="74">
        <v>4</v>
      </c>
      <c r="C330" s="54"/>
      <c r="D330" s="224"/>
      <c r="E330" s="131"/>
      <c r="F330" s="219"/>
      <c r="G330" s="220"/>
    </row>
    <row r="331" spans="1:7" ht="30" x14ac:dyDescent="0.15">
      <c r="A331" s="191" t="s">
        <v>391</v>
      </c>
      <c r="B331" s="74">
        <v>4</v>
      </c>
      <c r="C331" s="54"/>
      <c r="D331" s="224"/>
      <c r="E331" s="131"/>
      <c r="F331" s="219"/>
      <c r="G331" s="220"/>
    </row>
    <row r="332" spans="1:7" ht="26" x14ac:dyDescent="0.15">
      <c r="A332" s="191" t="s">
        <v>392</v>
      </c>
      <c r="B332" s="74">
        <v>4</v>
      </c>
      <c r="C332" s="54"/>
      <c r="D332" s="224"/>
      <c r="E332" s="131"/>
      <c r="F332" s="219"/>
      <c r="G332" s="220"/>
    </row>
    <row r="333" spans="1:7" ht="95" x14ac:dyDescent="0.15">
      <c r="A333" s="191" t="s">
        <v>393</v>
      </c>
      <c r="B333" s="74">
        <v>2</v>
      </c>
      <c r="C333" s="54"/>
      <c r="D333" s="224"/>
      <c r="E333" s="131"/>
      <c r="F333" s="219"/>
      <c r="G333" s="220"/>
    </row>
    <row r="334" spans="1:7" ht="36" customHeight="1" x14ac:dyDescent="0.15">
      <c r="A334" s="72" t="s">
        <v>394</v>
      </c>
      <c r="B334" s="85"/>
      <c r="C334" s="130"/>
      <c r="D334" s="223"/>
      <c r="E334" s="130"/>
      <c r="F334" s="218"/>
      <c r="G334" s="218"/>
    </row>
    <row r="335" spans="1:7" ht="95.25" customHeight="1" x14ac:dyDescent="0.15">
      <c r="A335" s="97" t="s">
        <v>395</v>
      </c>
      <c r="B335" s="74">
        <v>4</v>
      </c>
      <c r="C335" s="54"/>
      <c r="D335" s="224"/>
      <c r="E335" s="131"/>
      <c r="F335" s="219"/>
      <c r="G335" s="220"/>
    </row>
    <row r="336" spans="1:7" ht="39" x14ac:dyDescent="0.15">
      <c r="A336" s="98" t="s">
        <v>396</v>
      </c>
      <c r="B336" s="74">
        <v>2</v>
      </c>
      <c r="C336" s="54"/>
      <c r="D336" s="224"/>
      <c r="E336" s="131"/>
      <c r="F336" s="219"/>
      <c r="G336" s="220"/>
    </row>
    <row r="337" spans="1:7" ht="104" x14ac:dyDescent="0.15">
      <c r="A337" s="97" t="s">
        <v>397</v>
      </c>
      <c r="B337" s="74">
        <v>2</v>
      </c>
      <c r="C337" s="54"/>
      <c r="D337" s="224"/>
      <c r="E337" s="131"/>
      <c r="F337" s="219"/>
      <c r="G337" s="220"/>
    </row>
    <row r="338" spans="1:7" ht="85" customHeight="1" x14ac:dyDescent="0.15">
      <c r="A338" s="99" t="s">
        <v>476</v>
      </c>
      <c r="B338" s="84"/>
      <c r="C338" s="135"/>
      <c r="D338" s="222"/>
      <c r="E338" s="151"/>
      <c r="F338" s="217"/>
      <c r="G338" s="217"/>
    </row>
    <row r="339" spans="1:7" ht="143" x14ac:dyDescent="0.15">
      <c r="A339" s="97" t="s">
        <v>398</v>
      </c>
      <c r="B339" s="74">
        <v>2</v>
      </c>
      <c r="C339" s="54"/>
      <c r="D339" s="224"/>
      <c r="E339" s="131"/>
      <c r="F339" s="219"/>
      <c r="G339" s="220"/>
    </row>
    <row r="340" spans="1:7" ht="156" x14ac:dyDescent="0.15">
      <c r="A340" s="97" t="s">
        <v>399</v>
      </c>
      <c r="B340" s="74">
        <v>2</v>
      </c>
      <c r="C340" s="54"/>
      <c r="D340" s="224"/>
      <c r="E340" s="131"/>
      <c r="F340" s="219"/>
      <c r="G340" s="220"/>
    </row>
    <row r="341" spans="1:7" ht="52" x14ac:dyDescent="0.15">
      <c r="A341" s="98" t="s">
        <v>400</v>
      </c>
      <c r="B341" s="74">
        <v>2</v>
      </c>
      <c r="C341" s="54"/>
      <c r="D341" s="224"/>
      <c r="E341" s="131"/>
      <c r="F341" s="219"/>
      <c r="G341" s="220"/>
    </row>
  </sheetData>
  <sheetProtection algorithmName="SHA-512" hashValue="UjL7E6usnsPm/TMVCgjC1/ijcZ5pqq629vzzOBGzD9upUaU7rgLrLkkKhTebJWv6t/xm4KCbaCvjRlUxaLScvg==" saltValue="ja5hKqfYFV7tbbt1c+fHnQ==" spinCount="100000" sheet="1" formatColumns="0" sort="0" autoFilter="0"/>
  <autoFilter ref="A2:G341" xr:uid="{00000000-0009-0000-0000-000002000000}"/>
  <customSheetViews>
    <customSheetView guid="{05CFFA2E-9E21-4401-92B8-311FFAFA2791}" showPageBreaks="1" showGridLines="0" printArea="1" showAutoFilter="1" hiddenColumns="1">
      <pane xSplit="1" ySplit="1" topLeftCell="B2" activePane="bottomRight" state="frozenSplit"/>
      <selection pane="bottomRight" activeCell="C6" sqref="C6"/>
      <rowBreaks count="1" manualBreakCount="1">
        <brk id="61" max="16383" man="1"/>
      </rowBreaks>
      <colBreaks count="1" manualBreakCount="1">
        <brk id="7"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xr:uid="{9930EA6F-888D-A34B-89A8-7D58BFC6B7D0}"/>
    </customSheetView>
    <customSheetView guid="{5118FE63-65F9-4D1E-A848-7B26E5B01EBD}" showGridLines="0" printArea="1" showAutoFilter="1" hiddenColumns="1">
      <pane xSplit="1" ySplit="1" topLeftCell="B254" activePane="bottomRight" state="frozenSplit"/>
      <selection pane="bottomRight" activeCell="A206" sqref="A206"/>
      <rowBreaks count="1" manualBreakCount="1">
        <brk id="61" max="16383" man="1"/>
      </rowBreaks>
      <colBreaks count="1" manualBreakCount="1">
        <brk id="4"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225B8317-D9D0-244E-9B2D-0ED4ACF47DC2}"/>
    </customSheetView>
    <customSheetView guid="{92105224-40AA-407C-A4D8-DA77255BD086}" showGridLines="0" printArea="1" showAutoFilter="1" hiddenColumns="1">
      <pane xSplit="1" ySplit="1" topLeftCell="B2" activePane="bottomRight" state="frozenSplit"/>
      <selection pane="bottomRight" activeCell="B2" sqref="B2"/>
      <rowBreaks count="1" manualBreakCount="1">
        <brk id="61" max="16383" man="1"/>
      </rowBreaks>
      <colBreaks count="1" manualBreakCount="1">
        <brk id="4"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593B3386-28EA-B14C-BEC3-885E1E20F8FB}"/>
    </customSheetView>
    <customSheetView guid="{31C4550C-6E26-4878-8D23-FB37881679D8}"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C9786ACF-4DEE-2942-BF56-CC6E58955188}"/>
    </customSheetView>
    <customSheetView guid="{4D8806A1-D4F8-4D82-9B41-7AEF1C14655B}" showGridLines="0" showAutoFilter="1" hiddenColumns="1">
      <pane ySplit="2" topLeftCell="A3" activePane="bottomLeft" state="frozenSplit"/>
      <selection pane="bottomLeft" activeCell="A3" sqref="A3"/>
      <rowBreaks count="1" manualBreakCount="1">
        <brk id="49" max="16383" man="1"/>
      </rowBreaks>
      <colBreaks count="1" manualBreakCount="1">
        <brk id="4"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948F3610-DC46-6848-AFC8-003551079EB8}"/>
    </customSheetView>
    <customSheetView guid="{42AF8D0F-132E-4BC7-8682-EF8B74E55C81}" showGridLines="0" printArea="1" showAutoFilter="1" hiddenColumns="1">
      <pane xSplit="1" ySplit="1" topLeftCell="B2" activePane="bottomRight" state="frozenSplit"/>
      <selection pane="bottomRight" activeCell="B2" sqref="B2"/>
      <rowBreaks count="1" manualBreakCount="1">
        <brk id="49" max="16383" man="1"/>
      </rowBreaks>
      <colBreaks count="1" manualBreakCount="1">
        <brk id="4"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7D871B60-379E-1449-AC47-2B89B039F0AC}"/>
    </customSheetView>
    <customSheetView guid="{9BB45C5B-6A5F-4B98-8D16-C0C2935BCD85}" showGridLines="0" showAutoFilter="1" hiddenColumns="1">
      <pane xSplit="1" ySplit="1" topLeftCell="B253" activePane="bottomRight" state="frozenSplit"/>
      <selection pane="bottomRight" activeCell="A257" sqref="A257"/>
      <rowBreaks count="1" manualBreakCount="1">
        <brk id="61" max="16383" man="1"/>
      </rowBreaks>
      <colBreaks count="1" manualBreakCount="1">
        <brk id="4"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1" xr:uid="{A3846BCC-C520-894D-A80A-B24C9C2FCA31}"/>
    </customSheetView>
    <customSheetView guid="{E4AA2D9E-8D22-4EA1-A99B-E112FEE541E1}" scale="110" showGridLines="0" showAutoFilter="1" hiddenColumns="1">
      <pane xSplit="1" ySplit="1" topLeftCell="D207" activePane="bottomRight" state="frozenSplit"/>
      <selection pane="bottomRight" activeCell="O207" sqref="O207"/>
      <rowBreaks count="1" manualBreakCount="1">
        <brk id="61" max="16383" man="1"/>
      </rowBreaks>
      <colBreaks count="1" manualBreakCount="1">
        <brk id="4"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B1:D261" xr:uid="{D269F295-5FDE-8949-87EC-3F3D41AE3669}"/>
    </customSheetView>
    <customSheetView guid="{7918981E-CC23-463A-892E-0C6055818021}" showGridLines="0" printArea="1" showAutoFilter="1" hiddenColumns="1">
      <pane xSplit="1" ySplit="1" topLeftCell="B2" activePane="bottomRight" state="frozenSplit"/>
      <selection pane="bottomRight" activeCell="G1" sqref="G1"/>
      <rowBreaks count="1" manualBreakCount="1">
        <brk id="61" max="16383" man="1"/>
      </rowBreaks>
      <colBreaks count="1" manualBreakCount="1">
        <brk id="7" max="1048575" man="1"/>
      </colBreaks>
      <pageMargins left="0" right="0" top="0" bottom="0" header="0" footer="0"/>
      <pageSetup scale="66" orientation="portrait"/>
      <headerFooter>
        <oddHeader>&amp;C&amp;14Prioritized Approach Milestones for PCI DSS 1.2 Requirements</oddHeader>
        <oddFooter>&amp;L&amp;9PCI Security Standards Council &amp;XTM&amp;C&amp;9&amp;P&amp;R&amp;9PCI SSC Prioritized Approach for DSS 1.2</oddFooter>
      </headerFooter>
      <autoFilter ref="A1:G261" xr:uid="{89FE1C16-F691-5A41-BB1D-D9F1809E20C7}"/>
    </customSheetView>
  </customSheetViews>
  <mergeCells count="6">
    <mergeCell ref="A1:A2"/>
    <mergeCell ref="B1:B2"/>
    <mergeCell ref="C1:C2"/>
    <mergeCell ref="D1:D2"/>
    <mergeCell ref="AO122:AO123"/>
    <mergeCell ref="E1:G1"/>
  </mergeCells>
  <conditionalFormatting sqref="A27">
    <cfRule type="containsText" dxfId="22" priority="2857" operator="containsText" text="4">
      <formula>NOT(ISERROR(SEARCH("4",A27)))</formula>
    </cfRule>
    <cfRule type="containsText" dxfId="21" priority="2858" operator="containsText" text="3">
      <formula>NOT(ISERROR(SEARCH("3",A27)))</formula>
    </cfRule>
  </conditionalFormatting>
  <conditionalFormatting sqref="D28:G28">
    <cfRule type="containsText" dxfId="20" priority="2841" operator="containsText" text="5">
      <formula>NOT(ISERROR(SEARCH("5",D28)))</formula>
    </cfRule>
    <cfRule type="containsText" dxfId="19" priority="2842" operator="containsText" text="6">
      <formula>NOT(ISERROR(SEARCH("6",D28)))</formula>
    </cfRule>
    <cfRule type="containsText" dxfId="18" priority="2843" operator="containsText" text="2">
      <formula>NOT(ISERROR(SEARCH("2",D28)))</formula>
    </cfRule>
    <cfRule type="containsText" dxfId="17" priority="2844" operator="containsText" text="1">
      <formula>NOT(ISERROR(SEARCH("1",D28)))</formula>
    </cfRule>
  </conditionalFormatting>
  <conditionalFormatting sqref="C28">
    <cfRule type="containsText" dxfId="16" priority="13" operator="containsText" text="5">
      <formula>NOT(ISERROR(SEARCH("5",C28)))</formula>
    </cfRule>
    <cfRule type="containsText" dxfId="15" priority="14" operator="containsText" text="6">
      <formula>NOT(ISERROR(SEARCH("6",C28)))</formula>
    </cfRule>
    <cfRule type="containsText" dxfId="14" priority="15" operator="containsText" text="2">
      <formula>NOT(ISERROR(SEARCH("2",C28)))</formula>
    </cfRule>
    <cfRule type="containsText" dxfId="13" priority="16" operator="containsText" text="1">
      <formula>NOT(ISERROR(SEARCH("1",C28)))</formula>
    </cfRule>
  </conditionalFormatting>
  <conditionalFormatting sqref="C32 C40">
    <cfRule type="containsText" dxfId="12" priority="7" operator="containsText" text="5">
      <formula>NOT(ISERROR(SEARCH("5",C32)))</formula>
    </cfRule>
    <cfRule type="containsText" dxfId="11" priority="8" operator="containsText" text="4">
      <formula>NOT(ISERROR(SEARCH("4",C32)))</formula>
    </cfRule>
    <cfRule type="containsText" dxfId="10" priority="9" operator="containsText" text="3">
      <formula>NOT(ISERROR(SEARCH("3",C32)))</formula>
    </cfRule>
    <cfRule type="containsText" dxfId="9" priority="10" operator="containsText" text="6">
      <formula>NOT(ISERROR(SEARCH("6",C32)))</formula>
    </cfRule>
    <cfRule type="containsText" dxfId="8" priority="11" operator="containsText" text="2">
      <formula>NOT(ISERROR(SEARCH("2",C32)))</formula>
    </cfRule>
    <cfRule type="containsText" dxfId="7" priority="12" operator="containsText" text="1">
      <formula>NOT(ISERROR(SEARCH("1",C32)))</formula>
    </cfRule>
  </conditionalFormatting>
  <conditionalFormatting sqref="B1:B1048576">
    <cfRule type="containsText" dxfId="6" priority="1" operator="containsText" text="6">
      <formula>NOT(ISERROR(SEARCH("6",B1)))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fRule type="cellIs" dxfId="1" priority="6" operator="equal">
      <formula>1</formula>
    </cfRule>
  </conditionalFormatting>
  <dataValidations count="2">
    <dataValidation allowBlank="1" showInputMessage="1" showErrorMessage="1" sqref="D37" xr:uid="{00000000-0002-0000-0200-000000000000}"/>
    <dataValidation type="list" allowBlank="1" showInputMessage="1" showErrorMessage="1" sqref="C5:C6 C335:C337 C8:C15 C17:C19 C21:C25 C30:C31 C33:C39 C41:C42 C45:C46 C27 C48 C57:C58 C60:C63 C71:C79 C82:C83 C85:C88 C91:C92 C94:C97 C99:C104 C106 C109:C110 C112:C116 C118:C120 C122:C124 C126:C131 C134:C135 C137:C143 C150:C151 C145:C147 C153:C160 C162:C173 C175:C177 C181:C183 C186:C187 C189:C193 C195:C199 C50:C55 C212:C216 C219:C220 C222:C230 C232:C235 C237:C241 C243 C245:C247 C249:C251 C254:C255 C257:C258 C267:C273 C275:C277 C279 C282:C285 C287 C289:C292 C294:C296 C201:C210 C303:C307 C311:C315 C309 C317:C318 C320:C327 C330:C333 C339:C341 C298:C301 C65:C69 C179 C260:C265" xr:uid="{64247007-3198-2E4D-B414-B2A0A8C6ABE2}">
      <formula1>"Yes,No,N/A"</formula1>
    </dataValidation>
  </dataValidations>
  <pageMargins left="0.23622047244094491" right="0.23622047244094491" top="0.74803149606299213" bottom="0.74803149606299213" header="0.31496062992125984" footer="0.31496062992125984"/>
  <pageSetup scale="66" orientation="landscape" r:id="rId1"/>
  <headerFooter>
    <oddHeader>&amp;C&amp;14 PCI DSS v4.0 - Prioritized Approach Tool r1</oddHeader>
    <oddFooter>&amp;L&amp;9PCI Security Standards Council®&amp;C&amp;9&amp;P&amp;R&amp;9 PCI DSS v4.0 - Prioritized Approach Tool r1</oddFooter>
  </headerFooter>
  <rowBreaks count="1" manualBreakCount="1">
    <brk id="46" max="16383" man="1"/>
  </rowBreaks>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'Data Validation'!$C$2:$C$4</xm:f>
          </x14:formula1>
          <xm:sqref>E65:E69 E17:E19 E21:E25 E8:E15 E33:E39 E30:E31 E27 E45:E46 E48 E50:E55 E57:E58 E60:E63 E41:E42 E82:E83 E91:E92 E94:E97 E99:E104 E85:E88 E112:E116 E118:E120 E122:E124 E260:E265 E71:E79 E137:E143 E109:E110 E150:E151 E153:E160 E145:E147 E179 E175:E177 E186:E187 E189:E193 E195:E199 E201:E210 E181:E183 E219:E220 E222:E230 E232:E235 E237:E241 E243 E245:E247 E212:E216 E254:E255 E249:E251 E126:E131 E134:E135 E5:E6 E106 E162:E173 E257:E258 E267:E273 E275:E277 E279 E282:E285 E287 E289:E292 E294:E296 E298:E301 E303:E307 E309 E311:E315 E317:E318 E320:E327 E330:E333 E335:E337 E339:E341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41"/>
  <sheetViews>
    <sheetView zoomScaleNormal="100" workbookViewId="0">
      <pane ySplit="1" topLeftCell="A2" activePane="bottomLeft" state="frozen"/>
      <selection pane="bottomLeft" activeCell="A4" sqref="A4"/>
    </sheetView>
  </sheetViews>
  <sheetFormatPr baseColWidth="10" defaultColWidth="9.1640625" defaultRowHeight="15" x14ac:dyDescent="0.2"/>
  <cols>
    <col min="1" max="6" width="5.83203125" bestFit="1" customWidth="1"/>
    <col min="7" max="7" width="7.6640625" bestFit="1" customWidth="1"/>
    <col min="8" max="13" width="8.83203125" bestFit="1" customWidth="1"/>
    <col min="14" max="14" width="7.6640625" bestFit="1" customWidth="1"/>
    <col min="15" max="15" width="6.5" customWidth="1"/>
    <col min="16" max="16" width="13.1640625" style="33" customWidth="1"/>
    <col min="17" max="17" width="12.1640625" style="34" customWidth="1"/>
    <col min="18" max="18" width="11.5" style="34" customWidth="1"/>
    <col min="19" max="20" width="11.33203125" style="34" customWidth="1"/>
    <col min="21" max="21" width="10.83203125" style="34" customWidth="1"/>
    <col min="22" max="23" width="20.1640625" style="26" bestFit="1" customWidth="1"/>
    <col min="24" max="27" width="20.1640625" style="25" bestFit="1" customWidth="1"/>
    <col min="28" max="33" width="24.33203125" style="25" bestFit="1" customWidth="1"/>
    <col min="34" max="39" width="27.33203125" style="1" customWidth="1"/>
    <col min="40" max="16384" width="9.1640625" style="1"/>
  </cols>
  <sheetData>
    <row r="1" spans="1:33" ht="98" customHeight="1" x14ac:dyDescent="0.2">
      <c r="A1" s="100" t="s">
        <v>401</v>
      </c>
      <c r="B1" s="101" t="s">
        <v>402</v>
      </c>
      <c r="C1" s="102" t="s">
        <v>403</v>
      </c>
      <c r="D1" s="103" t="s">
        <v>404</v>
      </c>
      <c r="E1" s="104" t="s">
        <v>405</v>
      </c>
      <c r="F1" s="105" t="s">
        <v>406</v>
      </c>
      <c r="G1" s="106" t="s">
        <v>407</v>
      </c>
      <c r="H1" s="49" t="s">
        <v>408</v>
      </c>
      <c r="I1" s="49" t="s">
        <v>409</v>
      </c>
      <c r="J1" s="49" t="s">
        <v>410</v>
      </c>
      <c r="K1" s="49" t="s">
        <v>411</v>
      </c>
      <c r="L1" s="49" t="s">
        <v>412</v>
      </c>
      <c r="M1" s="50" t="s">
        <v>413</v>
      </c>
      <c r="N1" s="50" t="s">
        <v>407</v>
      </c>
      <c r="O1" s="50"/>
      <c r="P1" s="51" t="s">
        <v>414</v>
      </c>
      <c r="Q1" s="52" t="s">
        <v>415</v>
      </c>
      <c r="R1" s="52" t="s">
        <v>416</v>
      </c>
      <c r="S1" s="52" t="s">
        <v>417</v>
      </c>
      <c r="T1" s="52" t="s">
        <v>418</v>
      </c>
      <c r="U1" s="52" t="s">
        <v>419</v>
      </c>
      <c r="V1" s="107"/>
      <c r="W1" s="107"/>
      <c r="X1" s="108"/>
      <c r="Y1" s="108"/>
      <c r="Z1" s="108"/>
      <c r="AA1" s="108"/>
      <c r="AB1" s="108"/>
      <c r="AC1" s="108"/>
      <c r="AD1" s="108"/>
      <c r="AE1" s="108"/>
      <c r="AF1" s="108"/>
      <c r="AG1" s="108"/>
    </row>
    <row r="2" spans="1:33" ht="48" x14ac:dyDescent="0.2">
      <c r="A2" s="24"/>
      <c r="B2" s="24"/>
      <c r="C2" s="24"/>
      <c r="D2" s="24"/>
      <c r="E2" s="24"/>
      <c r="F2" s="24"/>
      <c r="G2" s="24"/>
      <c r="H2" s="24"/>
      <c r="I2" s="24"/>
      <c r="J2" s="24"/>
      <c r="K2" s="24"/>
      <c r="L2" s="24"/>
      <c r="M2" s="58"/>
      <c r="N2" s="58"/>
      <c r="O2" s="109"/>
      <c r="P2" s="110" t="s">
        <v>420</v>
      </c>
      <c r="Q2" s="111" t="s">
        <v>421</v>
      </c>
      <c r="R2" s="111" t="s">
        <v>422</v>
      </c>
      <c r="S2" s="111" t="s">
        <v>423</v>
      </c>
      <c r="T2" s="111" t="s">
        <v>424</v>
      </c>
      <c r="U2" s="112" t="s">
        <v>425</v>
      </c>
      <c r="V2" s="113" t="s">
        <v>426</v>
      </c>
      <c r="W2" s="113" t="s">
        <v>427</v>
      </c>
      <c r="X2" s="113" t="s">
        <v>428</v>
      </c>
      <c r="Y2" s="113" t="s">
        <v>429</v>
      </c>
      <c r="Z2" s="113" t="s">
        <v>430</v>
      </c>
      <c r="AA2" s="113" t="s">
        <v>431</v>
      </c>
      <c r="AB2" s="113" t="s">
        <v>432</v>
      </c>
      <c r="AC2" s="113" t="s">
        <v>433</v>
      </c>
      <c r="AD2" s="113" t="s">
        <v>434</v>
      </c>
      <c r="AE2" s="113" t="s">
        <v>435</v>
      </c>
      <c r="AF2" s="113" t="s">
        <v>436</v>
      </c>
      <c r="AG2" s="113" t="s">
        <v>437</v>
      </c>
    </row>
    <row r="3" spans="1:33" x14ac:dyDescent="0.2">
      <c r="A3" s="24"/>
      <c r="B3" s="24"/>
      <c r="C3" s="24"/>
      <c r="D3" s="24"/>
      <c r="E3" s="24"/>
      <c r="F3" s="24"/>
      <c r="G3" s="24"/>
      <c r="H3" s="24"/>
      <c r="I3" s="24"/>
      <c r="J3" s="24"/>
      <c r="K3" s="24"/>
      <c r="L3" s="24"/>
      <c r="O3" s="109"/>
      <c r="P3" s="114"/>
      <c r="Q3" s="115"/>
      <c r="R3" s="115"/>
      <c r="S3" s="115"/>
      <c r="T3" s="115"/>
      <c r="U3" s="116"/>
      <c r="V3" s="117"/>
      <c r="W3" s="117"/>
      <c r="X3" s="117"/>
      <c r="Y3" s="117"/>
      <c r="Z3" s="117"/>
      <c r="AA3" s="117"/>
      <c r="AB3" s="117"/>
      <c r="AC3" s="117"/>
      <c r="AD3" s="117"/>
      <c r="AE3" s="117"/>
      <c r="AF3" s="117"/>
      <c r="AG3" s="118"/>
    </row>
    <row r="4" spans="1:33" x14ac:dyDescent="0.2">
      <c r="A4" s="27">
        <f>COUNTIFS('Prioritized Approach Milestones'!B5,"1",'Prioritized Approach Milestones'!C5,"yes")</f>
        <v>0</v>
      </c>
      <c r="B4" s="32">
        <f>COUNTIFS('Prioritized Approach Milestones'!B5,"2",'Prioritized Approach Milestones'!C5,"yes")</f>
        <v>0</v>
      </c>
      <c r="C4" s="28">
        <f>COUNTIFS('Prioritized Approach Milestones'!B5,"3",'Prioritized Approach Milestones'!C5,"yes")</f>
        <v>0</v>
      </c>
      <c r="D4" s="29">
        <f>COUNTIFS('Prioritized Approach Milestones'!B5,"4",'Prioritized Approach Milestones'!C5,"yes")</f>
        <v>0</v>
      </c>
      <c r="E4" s="30">
        <f>COUNTIFS('Prioritized Approach Milestones'!B5,"5",'Prioritized Approach Milestones'!C5,"yes")</f>
        <v>0</v>
      </c>
      <c r="F4" s="31">
        <f>COUNTIFS('Prioritized Approach Milestones'!B5,"6",'Prioritized Approach Milestones'!C5,"yes")</f>
        <v>0</v>
      </c>
      <c r="G4" s="59">
        <f t="shared" ref="G4" si="0">SUM(A4:F4)</f>
        <v>0</v>
      </c>
      <c r="H4" s="53">
        <f>COUNTIFS('Prioritized Approach Milestones'!B5,"1",'Prioritized Approach Milestones'!C5,"N/A")</f>
        <v>0</v>
      </c>
      <c r="I4" s="53">
        <f>COUNTIFS('Prioritized Approach Milestones'!B5,"2",'Prioritized Approach Milestones'!C5,"N/A")</f>
        <v>0</v>
      </c>
      <c r="J4" s="53">
        <f>COUNTIFS('Prioritized Approach Milestones'!B5,"3",'Prioritized Approach Milestones'!C5,"N/A")</f>
        <v>0</v>
      </c>
      <c r="K4" s="53">
        <f>COUNTIFS('Prioritized Approach Milestones'!B5,"4",'Prioritized Approach Milestones'!C5,"N/A")</f>
        <v>0</v>
      </c>
      <c r="L4" s="53">
        <f>COUNTIFS('Prioritized Approach Milestones'!B5,"5",'Prioritized Approach Milestones'!C5,"N/A")</f>
        <v>0</v>
      </c>
      <c r="M4" s="53">
        <f>COUNTIFS('Prioritized Approach Milestones'!B5,"6",'Prioritized Approach Milestones'!C5,"N/A")</f>
        <v>0</v>
      </c>
      <c r="N4">
        <f t="shared" ref="N4" si="1">SUM(H4:M4)</f>
        <v>0</v>
      </c>
      <c r="O4" s="119"/>
      <c r="P4" s="120" t="str">
        <f>IF('Prioritized Approach Milestones'!$B5=1,'Prioritized Approach Milestones'!$F5,"")</f>
        <v/>
      </c>
      <c r="Q4" s="120" t="str">
        <f>IF('Prioritized Approach Milestones'!$B5=2,'Prioritized Approach Milestones'!$F5,"")</f>
        <v/>
      </c>
      <c r="R4" s="120" t="str">
        <f>IF('Prioritized Approach Milestones'!$B5=3,'Prioritized Approach Milestones'!$F5,"")</f>
        <v/>
      </c>
      <c r="S4" s="120" t="str">
        <f>IF('Prioritized Approach Milestones'!$B5=4,'Prioritized Approach Milestones'!$F5,"")</f>
        <v/>
      </c>
      <c r="T4" s="120" t="str">
        <f>IF('Prioritized Approach Milestones'!$B5=5,'Prioritized Approach Milestones'!$F5,"")</f>
        <v/>
      </c>
      <c r="U4" s="120">
        <f>IF('Prioritized Approach Milestones'!$B5=6,'Prioritized Approach Milestones'!$F5,"")</f>
        <v>0</v>
      </c>
      <c r="V4" s="121" t="str">
        <f>IF(AND('Prioritized Approach Milestones'!C5="Yes",'Prioritized Approach Milestones'!F5=""),"CORRECT",IF('Prioritized Approach Milestones'!C5="No","CORRECT",IF('Prioritized Approach Milestones'!B5=1,"ERROR 1","N/A")))</f>
        <v>N/A</v>
      </c>
      <c r="W4" s="121" t="str">
        <f>IF(AND('Prioritized Approach Milestones'!C5="Yes",'Prioritized Approach Milestones'!F5=""),"CORRECT",IF('Prioritized Approach Milestones'!C5="No","CORRECT",IF('Prioritized Approach Milestones'!B5=2,"ERROR 1","N/A")))</f>
        <v>N/A</v>
      </c>
      <c r="X4" s="121" t="str">
        <f>IF(AND('Prioritized Approach Milestones'!C5="Yes",'Prioritized Approach Milestones'!F5=""),"CORRECT",IF('Prioritized Approach Milestones'!C5="No","CORRECT",IF('Prioritized Approach Milestones'!B5=3,"ERROR 1","N/A")))</f>
        <v>N/A</v>
      </c>
      <c r="Y4" s="121" t="str">
        <f>IF(AND('Prioritized Approach Milestones'!C5="Yes",'Prioritized Approach Milestones'!F5=""),"CORRECT",IF('Prioritized Approach Milestones'!C5="No","CORRECT",IF('Prioritized Approach Milestones'!B5=4,"ERROR 1","N/A")))</f>
        <v>N/A</v>
      </c>
      <c r="Z4" s="121" t="str">
        <f>IF(AND('Prioritized Approach Milestones'!C5="Yes",'Prioritized Approach Milestones'!F5=""),"CORRECT",IF('Prioritized Approach Milestones'!C5="No","CORRECT",IF('Prioritized Approach Milestones'!B5=5,"ERROR 1","N/A")))</f>
        <v>N/A</v>
      </c>
      <c r="AA4" s="121" t="str">
        <f>IF(AND('Prioritized Approach Milestones'!C5="Yes",'Prioritized Approach Milestones'!F5=""),"CORRECT",IF('Prioritized Approach Milestones'!C5="No","CORRECT",IF('Prioritized Approach Milestones'!B5=6,"ERROR 1","N/A")))</f>
        <v>ERROR 1</v>
      </c>
      <c r="AB4" s="122" t="str">
        <f>IF(AND('Prioritized Approach Milestones'!C5="No",'Prioritized Approach Milestones'!F5=""),IF('Prioritized Approach Milestones'!B5=1,"ERROR 2","N/A"),"CORRECT")</f>
        <v>CORRECT</v>
      </c>
      <c r="AC4" s="122" t="str">
        <f>IF(AND('Prioritized Approach Milestones'!C5="No",'Prioritized Approach Milestones'!F5=""),IF('Prioritized Approach Milestones'!B5=2,"ERROR 2","N/A"),"CORRECT")</f>
        <v>CORRECT</v>
      </c>
      <c r="AD4" s="122" t="str">
        <f>IF(AND('Prioritized Approach Milestones'!C5="No",'Prioritized Approach Milestones'!F5=""),IF('Prioritized Approach Milestones'!B5=3,"ERROR 2","N/A"),"CORRECT")</f>
        <v>CORRECT</v>
      </c>
      <c r="AE4" s="122" t="str">
        <f>IF(AND('Prioritized Approach Milestones'!C5="No",'Prioritized Approach Milestones'!F5=""),IF('Prioritized Approach Milestones'!B5=4,"ERROR 2","N/A"),"CORRECT")</f>
        <v>CORRECT</v>
      </c>
      <c r="AF4" s="122" t="str">
        <f>IF(AND('Prioritized Approach Milestones'!C5="No",'Prioritized Approach Milestones'!F5=""),IF('Prioritized Approach Milestones'!B5=5,"ERROR 2","N/A"),"CORRECT")</f>
        <v>CORRECT</v>
      </c>
      <c r="AG4" s="123" t="str">
        <f>IF(AND('Prioritized Approach Milestones'!C5="No",'Prioritized Approach Milestones'!F5=""),IF('Prioritized Approach Milestones'!B5=6,"ERROR 2","N/A"),"CORRECT")</f>
        <v>CORRECT</v>
      </c>
    </row>
    <row r="5" spans="1:33" x14ac:dyDescent="0.2">
      <c r="A5" s="27">
        <f>COUNTIFS('Prioritized Approach Milestones'!B6,"1",'Prioritized Approach Milestones'!C6,"yes")</f>
        <v>0</v>
      </c>
      <c r="B5" s="32">
        <f>COUNTIFS('Prioritized Approach Milestones'!B6,"2",'Prioritized Approach Milestones'!C6,"yes")</f>
        <v>0</v>
      </c>
      <c r="C5" s="28">
        <f>COUNTIFS('Prioritized Approach Milestones'!B6,"3",'Prioritized Approach Milestones'!C6,"yes")</f>
        <v>0</v>
      </c>
      <c r="D5" s="29">
        <f>COUNTIFS('Prioritized Approach Milestones'!B6,"4",'Prioritized Approach Milestones'!C6,"yes")</f>
        <v>0</v>
      </c>
      <c r="E5" s="30">
        <f>COUNTIFS('Prioritized Approach Milestones'!B6,"5",'Prioritized Approach Milestones'!C6,"yes")</f>
        <v>0</v>
      </c>
      <c r="F5" s="31">
        <f>COUNTIFS('Prioritized Approach Milestones'!B6,"6",'Prioritized Approach Milestones'!C6,"yes")</f>
        <v>0</v>
      </c>
      <c r="G5" s="59">
        <f t="shared" ref="G5:G67" si="2">SUM(A5:F5)</f>
        <v>0</v>
      </c>
      <c r="H5" s="53">
        <f>COUNTIFS('Prioritized Approach Milestones'!B6,"1",'Prioritized Approach Milestones'!C6,"N/A")</f>
        <v>0</v>
      </c>
      <c r="I5" s="53">
        <f>COUNTIFS('Prioritized Approach Milestones'!B6,"2",'Prioritized Approach Milestones'!C6,"N/A")</f>
        <v>0</v>
      </c>
      <c r="J5" s="53">
        <f>COUNTIFS('Prioritized Approach Milestones'!B6,"3",'Prioritized Approach Milestones'!C6,"N/A")</f>
        <v>0</v>
      </c>
      <c r="K5" s="53">
        <f>COUNTIFS('Prioritized Approach Milestones'!B6,"4",'Prioritized Approach Milestones'!C6,"N/A")</f>
        <v>0</v>
      </c>
      <c r="L5" s="53">
        <f>COUNTIFS('Prioritized Approach Milestones'!B6,"5",'Prioritized Approach Milestones'!C6,"N/A")</f>
        <v>0</v>
      </c>
      <c r="M5" s="53">
        <f>COUNTIFS('Prioritized Approach Milestones'!B6,"6",'Prioritized Approach Milestones'!C6,"N/A")</f>
        <v>0</v>
      </c>
      <c r="N5">
        <f t="shared" ref="N5:N67" si="3">SUM(H5:M5)</f>
        <v>0</v>
      </c>
      <c r="O5" s="119"/>
      <c r="P5" s="120" t="str">
        <f>IF('Prioritized Approach Milestones'!$B6=1,'Prioritized Approach Milestones'!$F6,"")</f>
        <v/>
      </c>
      <c r="Q5" s="120" t="str">
        <f>IF('Prioritized Approach Milestones'!$B6=2,'Prioritized Approach Milestones'!$F6,"")</f>
        <v/>
      </c>
      <c r="R5" s="120" t="str">
        <f>IF('Prioritized Approach Milestones'!$B6=3,'Prioritized Approach Milestones'!$F6,"")</f>
        <v/>
      </c>
      <c r="S5" s="120" t="str">
        <f>IF('Prioritized Approach Milestones'!$B6=4,'Prioritized Approach Milestones'!$F6,"")</f>
        <v/>
      </c>
      <c r="T5" s="120" t="str">
        <f>IF('Prioritized Approach Milestones'!$B6=5,'Prioritized Approach Milestones'!$F6,"")</f>
        <v/>
      </c>
      <c r="U5" s="120">
        <f>IF('Prioritized Approach Milestones'!$B6=6,'Prioritized Approach Milestones'!$F6,"")</f>
        <v>0</v>
      </c>
      <c r="V5" s="121" t="str">
        <f>IF(AND('Prioritized Approach Milestones'!C6="Yes",'Prioritized Approach Milestones'!F6=""),"CORRECT",IF('Prioritized Approach Milestones'!C6="No","CORRECT",IF('Prioritized Approach Milestones'!B6=1,"ERROR 1","N/A")))</f>
        <v>N/A</v>
      </c>
      <c r="W5" s="121" t="str">
        <f>IF(AND('Prioritized Approach Milestones'!C6="Yes",'Prioritized Approach Milestones'!F6=""),"CORRECT",IF('Prioritized Approach Milestones'!C6="No","CORRECT",IF('Prioritized Approach Milestones'!B6=2,"ERROR 1","N/A")))</f>
        <v>N/A</v>
      </c>
      <c r="X5" s="121" t="str">
        <f>IF(AND('Prioritized Approach Milestones'!C6="Yes",'Prioritized Approach Milestones'!F6=""),"CORRECT",IF('Prioritized Approach Milestones'!C6="No","CORRECT",IF('Prioritized Approach Milestones'!B6=3,"ERROR 1","N/A")))</f>
        <v>N/A</v>
      </c>
      <c r="Y5" s="121" t="str">
        <f>IF(AND('Prioritized Approach Milestones'!C6="Yes",'Prioritized Approach Milestones'!F6=""),"CORRECT",IF('Prioritized Approach Milestones'!C6="No","CORRECT",IF('Prioritized Approach Milestones'!B6=4,"ERROR 1","N/A")))</f>
        <v>N/A</v>
      </c>
      <c r="Z5" s="121" t="str">
        <f>IF(AND('Prioritized Approach Milestones'!C6="Yes",'Prioritized Approach Milestones'!F6=""),"CORRECT",IF('Prioritized Approach Milestones'!C6="No","CORRECT",IF('Prioritized Approach Milestones'!B6=5,"ERROR 1","N/A")))</f>
        <v>N/A</v>
      </c>
      <c r="AA5" s="121" t="str">
        <f>IF(AND('Prioritized Approach Milestones'!C6="Yes",'Prioritized Approach Milestones'!F6=""),"CORRECT",IF('Prioritized Approach Milestones'!C6="No","CORRECT",IF('Prioritized Approach Milestones'!B6=6,"ERROR 1","N/A")))</f>
        <v>ERROR 1</v>
      </c>
      <c r="AB5" s="122" t="str">
        <f>IF(AND('Prioritized Approach Milestones'!C6="No",'Prioritized Approach Milestones'!F6=""),IF('Prioritized Approach Milestones'!B6=1,"ERROR 2","N/A"),"CORRECT")</f>
        <v>CORRECT</v>
      </c>
      <c r="AC5" s="122" t="str">
        <f>IF(AND('Prioritized Approach Milestones'!C6="No",'Prioritized Approach Milestones'!F6=""),IF('Prioritized Approach Milestones'!B6=2,"ERROR 2","N/A"),"CORRECT")</f>
        <v>CORRECT</v>
      </c>
      <c r="AD5" s="122" t="str">
        <f>IF(AND('Prioritized Approach Milestones'!C6="No",'Prioritized Approach Milestones'!F6=""),IF('Prioritized Approach Milestones'!B6=3,"ERROR 2","N/A"),"CORRECT")</f>
        <v>CORRECT</v>
      </c>
      <c r="AE5" s="122" t="str">
        <f>IF(AND('Prioritized Approach Milestones'!C6="No",'Prioritized Approach Milestones'!F6=""),IF('Prioritized Approach Milestones'!B6=4,"ERROR 2","N/A"),"CORRECT")</f>
        <v>CORRECT</v>
      </c>
      <c r="AF5" s="122" t="str">
        <f>IF(AND('Prioritized Approach Milestones'!C6="No",'Prioritized Approach Milestones'!F6=""),IF('Prioritized Approach Milestones'!B6=5,"ERROR 2","N/A"),"CORRECT")</f>
        <v>CORRECT</v>
      </c>
      <c r="AG5" s="123" t="str">
        <f>IF(AND('Prioritized Approach Milestones'!C6="No",'Prioritized Approach Milestones'!F6=""),IF('Prioritized Approach Milestones'!B6=6,"ERROR 2","N/A"),"CORRECT")</f>
        <v>CORRECT</v>
      </c>
    </row>
    <row r="6" spans="1:33" x14ac:dyDescent="0.2">
      <c r="A6" s="27">
        <f>COUNTIFS('Prioritized Approach Milestones'!B7,"1",'Prioritized Approach Milestones'!C7,"yes")</f>
        <v>0</v>
      </c>
      <c r="B6" s="32">
        <f>COUNTIFS('Prioritized Approach Milestones'!B7,"2",'Prioritized Approach Milestones'!C7,"yes")</f>
        <v>0</v>
      </c>
      <c r="C6" s="28">
        <f>COUNTIFS('Prioritized Approach Milestones'!B7,"3",'Prioritized Approach Milestones'!C7,"yes")</f>
        <v>0</v>
      </c>
      <c r="D6" s="29">
        <f>COUNTIFS('Prioritized Approach Milestones'!B7,"4",'Prioritized Approach Milestones'!C7,"yes")</f>
        <v>0</v>
      </c>
      <c r="E6" s="30">
        <f>COUNTIFS('Prioritized Approach Milestones'!B7,"5",'Prioritized Approach Milestones'!C7,"yes")</f>
        <v>0</v>
      </c>
      <c r="F6" s="31">
        <f>COUNTIFS('Prioritized Approach Milestones'!B7,"6",'Prioritized Approach Milestones'!C7,"yes")</f>
        <v>0</v>
      </c>
      <c r="G6" s="59">
        <f t="shared" si="2"/>
        <v>0</v>
      </c>
      <c r="H6" s="53">
        <f>COUNTIFS('Prioritized Approach Milestones'!B7,"1",'Prioritized Approach Milestones'!C7,"N/A")</f>
        <v>0</v>
      </c>
      <c r="I6" s="53">
        <f>COUNTIFS('Prioritized Approach Milestones'!B7,"2",'Prioritized Approach Milestones'!C7,"N/A")</f>
        <v>0</v>
      </c>
      <c r="J6" s="53">
        <f>COUNTIFS('Prioritized Approach Milestones'!B7,"3",'Prioritized Approach Milestones'!C7,"N/A")</f>
        <v>0</v>
      </c>
      <c r="K6" s="53">
        <f>COUNTIFS('Prioritized Approach Milestones'!B7,"4",'Prioritized Approach Milestones'!C7,"N/A")</f>
        <v>0</v>
      </c>
      <c r="L6" s="53">
        <f>COUNTIFS('Prioritized Approach Milestones'!B7,"5",'Prioritized Approach Milestones'!C7,"N/A")</f>
        <v>0</v>
      </c>
      <c r="M6" s="53">
        <f>COUNTIFS('Prioritized Approach Milestones'!B7,"6",'Prioritized Approach Milestones'!C7,"N/A")</f>
        <v>0</v>
      </c>
      <c r="N6">
        <f t="shared" si="3"/>
        <v>0</v>
      </c>
      <c r="O6" s="119"/>
      <c r="P6" s="120" t="str">
        <f>IF('Prioritized Approach Milestones'!$B7=1,'Prioritized Approach Milestones'!$F7,"")</f>
        <v/>
      </c>
      <c r="Q6" s="120" t="str">
        <f>IF('Prioritized Approach Milestones'!$B7=2,'Prioritized Approach Milestones'!$F7,"")</f>
        <v/>
      </c>
      <c r="R6" s="120" t="str">
        <f>IF('Prioritized Approach Milestones'!$B7=3,'Prioritized Approach Milestones'!$F7,"")</f>
        <v/>
      </c>
      <c r="S6" s="120" t="str">
        <f>IF('Prioritized Approach Milestones'!$B7=4,'Prioritized Approach Milestones'!$F7,"")</f>
        <v/>
      </c>
      <c r="T6" s="120" t="str">
        <f>IF('Prioritized Approach Milestones'!$B7=5,'Prioritized Approach Milestones'!$F7,"")</f>
        <v/>
      </c>
      <c r="U6" s="120" t="str">
        <f>IF('Prioritized Approach Milestones'!$B7=6,'Prioritized Approach Milestones'!$F7,"")</f>
        <v/>
      </c>
      <c r="V6" s="121" t="str">
        <f>IF(AND('Prioritized Approach Milestones'!C7="Yes",'Prioritized Approach Milestones'!F7=""),"CORRECT",IF('Prioritized Approach Milestones'!C7="No","CORRECT",IF('Prioritized Approach Milestones'!B7=1,"ERROR 1","N/A")))</f>
        <v>N/A</v>
      </c>
      <c r="W6" s="121" t="str">
        <f>IF(AND('Prioritized Approach Milestones'!C7="Yes",'Prioritized Approach Milestones'!F7=""),"CORRECT",IF('Prioritized Approach Milestones'!C7="No","CORRECT",IF('Prioritized Approach Milestones'!B7=2,"ERROR 1","N/A")))</f>
        <v>N/A</v>
      </c>
      <c r="X6" s="121" t="str">
        <f>IF(AND('Prioritized Approach Milestones'!C7="Yes",'Prioritized Approach Milestones'!F7=""),"CORRECT",IF('Prioritized Approach Milestones'!C7="No","CORRECT",IF('Prioritized Approach Milestones'!B7=3,"ERROR 1","N/A")))</f>
        <v>N/A</v>
      </c>
      <c r="Y6" s="121" t="str">
        <f>IF(AND('Prioritized Approach Milestones'!C7="Yes",'Prioritized Approach Milestones'!F7=""),"CORRECT",IF('Prioritized Approach Milestones'!C7="No","CORRECT",IF('Prioritized Approach Milestones'!B7=4,"ERROR 1","N/A")))</f>
        <v>N/A</v>
      </c>
      <c r="Z6" s="121" t="str">
        <f>IF(AND('Prioritized Approach Milestones'!C7="Yes",'Prioritized Approach Milestones'!F7=""),"CORRECT",IF('Prioritized Approach Milestones'!C7="No","CORRECT",IF('Prioritized Approach Milestones'!B7=5,"ERROR 1","N/A")))</f>
        <v>N/A</v>
      </c>
      <c r="AA6" s="121" t="str">
        <f>IF(AND('Prioritized Approach Milestones'!C7="Yes",'Prioritized Approach Milestones'!F7=""),"CORRECT",IF('Prioritized Approach Milestones'!C7="No","CORRECT",IF('Prioritized Approach Milestones'!B7=6,"ERROR 1","N/A")))</f>
        <v>N/A</v>
      </c>
      <c r="AB6" s="122" t="str">
        <f>IF(AND('Prioritized Approach Milestones'!C7="No",'Prioritized Approach Milestones'!F7=""),IF('Prioritized Approach Milestones'!B7=1,"ERROR 2","N/A"),"CORRECT")</f>
        <v>CORRECT</v>
      </c>
      <c r="AC6" s="122" t="str">
        <f>IF(AND('Prioritized Approach Milestones'!C7="No",'Prioritized Approach Milestones'!F7=""),IF('Prioritized Approach Milestones'!B7=2,"ERROR 2","N/A"),"CORRECT")</f>
        <v>CORRECT</v>
      </c>
      <c r="AD6" s="122" t="str">
        <f>IF(AND('Prioritized Approach Milestones'!C7="No",'Prioritized Approach Milestones'!F7=""),IF('Prioritized Approach Milestones'!B7=3,"ERROR 2","N/A"),"CORRECT")</f>
        <v>CORRECT</v>
      </c>
      <c r="AE6" s="122" t="str">
        <f>IF(AND('Prioritized Approach Milestones'!C7="No",'Prioritized Approach Milestones'!F7=""),IF('Prioritized Approach Milestones'!B7=4,"ERROR 2","N/A"),"CORRECT")</f>
        <v>CORRECT</v>
      </c>
      <c r="AF6" s="122" t="str">
        <f>IF(AND('Prioritized Approach Milestones'!C7="No",'Prioritized Approach Milestones'!F7=""),IF('Prioritized Approach Milestones'!B7=5,"ERROR 2","N/A"),"CORRECT")</f>
        <v>CORRECT</v>
      </c>
      <c r="AG6" s="123" t="str">
        <f>IF(AND('Prioritized Approach Milestones'!C7="No",'Prioritized Approach Milestones'!F7=""),IF('Prioritized Approach Milestones'!B7=6,"ERROR 2","N/A"),"CORRECT")</f>
        <v>CORRECT</v>
      </c>
    </row>
    <row r="7" spans="1:33" x14ac:dyDescent="0.2">
      <c r="A7" s="27">
        <f>COUNTIFS('Prioritized Approach Milestones'!B8,"1",'Prioritized Approach Milestones'!C8,"yes")</f>
        <v>0</v>
      </c>
      <c r="B7" s="32">
        <f>COUNTIFS('Prioritized Approach Milestones'!B8,"2",'Prioritized Approach Milestones'!C8,"yes")</f>
        <v>0</v>
      </c>
      <c r="C7" s="28">
        <f>COUNTIFS('Prioritized Approach Milestones'!B8,"3",'Prioritized Approach Milestones'!C8,"yes")</f>
        <v>0</v>
      </c>
      <c r="D7" s="29">
        <f>COUNTIFS('Prioritized Approach Milestones'!B8,"4",'Prioritized Approach Milestones'!C8,"yes")</f>
        <v>0</v>
      </c>
      <c r="E7" s="30">
        <f>COUNTIFS('Prioritized Approach Milestones'!B8,"5",'Prioritized Approach Milestones'!C8,"yes")</f>
        <v>0</v>
      </c>
      <c r="F7" s="31">
        <f>COUNTIFS('Prioritized Approach Milestones'!B8,"6",'Prioritized Approach Milestones'!C8,"yes")</f>
        <v>0</v>
      </c>
      <c r="G7" s="59">
        <f t="shared" si="2"/>
        <v>0</v>
      </c>
      <c r="H7" s="53">
        <f>COUNTIFS('Prioritized Approach Milestones'!B8,"1",'Prioritized Approach Milestones'!C8,"N/A")</f>
        <v>0</v>
      </c>
      <c r="I7" s="53">
        <f>COUNTIFS('Prioritized Approach Milestones'!B8,"2",'Prioritized Approach Milestones'!C8,"N/A")</f>
        <v>0</v>
      </c>
      <c r="J7" s="53">
        <f>COUNTIFS('Prioritized Approach Milestones'!B8,"3",'Prioritized Approach Milestones'!C8,"N/A")</f>
        <v>0</v>
      </c>
      <c r="K7" s="53">
        <f>COUNTIFS('Prioritized Approach Milestones'!B8,"4",'Prioritized Approach Milestones'!C8,"N/A")</f>
        <v>0</v>
      </c>
      <c r="L7" s="53">
        <f>COUNTIFS('Prioritized Approach Milestones'!B8,"5",'Prioritized Approach Milestones'!C8,"N/A")</f>
        <v>0</v>
      </c>
      <c r="M7" s="53">
        <f>COUNTIFS('Prioritized Approach Milestones'!B8,"6",'Prioritized Approach Milestones'!C8,"N/A")</f>
        <v>0</v>
      </c>
      <c r="N7">
        <f t="shared" si="3"/>
        <v>0</v>
      </c>
      <c r="O7" s="119"/>
      <c r="P7" s="120" t="str">
        <f>IF('Prioritized Approach Milestones'!$B8=1,'Prioritized Approach Milestones'!$F8,"")</f>
        <v/>
      </c>
      <c r="Q7" s="120">
        <f>IF('Prioritized Approach Milestones'!$B8=2,'Prioritized Approach Milestones'!$F8,"")</f>
        <v>0</v>
      </c>
      <c r="R7" s="120" t="str">
        <f>IF('Prioritized Approach Milestones'!$B8=3,'Prioritized Approach Milestones'!$F8,"")</f>
        <v/>
      </c>
      <c r="S7" s="120" t="str">
        <f>IF('Prioritized Approach Milestones'!$B8=4,'Prioritized Approach Milestones'!$F8,"")</f>
        <v/>
      </c>
      <c r="T7" s="120" t="str">
        <f>IF('Prioritized Approach Milestones'!$B8=5,'Prioritized Approach Milestones'!$F8,"")</f>
        <v/>
      </c>
      <c r="U7" s="120" t="str">
        <f>IF('Prioritized Approach Milestones'!$B8=6,'Prioritized Approach Milestones'!$F8,"")</f>
        <v/>
      </c>
      <c r="V7" s="121" t="str">
        <f>IF(AND('Prioritized Approach Milestones'!C8="Yes",'Prioritized Approach Milestones'!F8=""),"CORRECT",IF('Prioritized Approach Milestones'!C8="No","CORRECT",IF('Prioritized Approach Milestones'!B8=1,"ERROR 1","N/A")))</f>
        <v>N/A</v>
      </c>
      <c r="W7" s="121" t="str">
        <f>IF(AND('Prioritized Approach Milestones'!C8="Yes",'Prioritized Approach Milestones'!F8=""),"CORRECT",IF('Prioritized Approach Milestones'!C8="No","CORRECT",IF('Prioritized Approach Milestones'!B8=2,"ERROR 1","N/A")))</f>
        <v>ERROR 1</v>
      </c>
      <c r="X7" s="121" t="str">
        <f>IF(AND('Prioritized Approach Milestones'!C8="Yes",'Prioritized Approach Milestones'!F8=""),"CORRECT",IF('Prioritized Approach Milestones'!C8="No","CORRECT",IF('Prioritized Approach Milestones'!B8=3,"ERROR 1","N/A")))</f>
        <v>N/A</v>
      </c>
      <c r="Y7" s="121" t="str">
        <f>IF(AND('Prioritized Approach Milestones'!C8="Yes",'Prioritized Approach Milestones'!F8=""),"CORRECT",IF('Prioritized Approach Milestones'!C8="No","CORRECT",IF('Prioritized Approach Milestones'!B8=4,"ERROR 1","N/A")))</f>
        <v>N/A</v>
      </c>
      <c r="Z7" s="121" t="str">
        <f>IF(AND('Prioritized Approach Milestones'!C8="Yes",'Prioritized Approach Milestones'!F8=""),"CORRECT",IF('Prioritized Approach Milestones'!C8="No","CORRECT",IF('Prioritized Approach Milestones'!B8=5,"ERROR 1","N/A")))</f>
        <v>N/A</v>
      </c>
      <c r="AA7" s="121" t="str">
        <f>IF(AND('Prioritized Approach Milestones'!C8="Yes",'Prioritized Approach Milestones'!F8=""),"CORRECT",IF('Prioritized Approach Milestones'!C8="No","CORRECT",IF('Prioritized Approach Milestones'!B8=6,"ERROR 1","N/A")))</f>
        <v>N/A</v>
      </c>
      <c r="AB7" s="122" t="str">
        <f>IF(AND('Prioritized Approach Milestones'!C8="No",'Prioritized Approach Milestones'!F8=""),IF('Prioritized Approach Milestones'!B8=1,"ERROR 2","N/A"),"CORRECT")</f>
        <v>CORRECT</v>
      </c>
      <c r="AC7" s="122" t="str">
        <f>IF(AND('Prioritized Approach Milestones'!C8="No",'Prioritized Approach Milestones'!F8=""),IF('Prioritized Approach Milestones'!B8=2,"ERROR 2","N/A"),"CORRECT")</f>
        <v>CORRECT</v>
      </c>
      <c r="AD7" s="122" t="str">
        <f>IF(AND('Prioritized Approach Milestones'!C8="No",'Prioritized Approach Milestones'!F8=""),IF('Prioritized Approach Milestones'!B8=3,"ERROR 2","N/A"),"CORRECT")</f>
        <v>CORRECT</v>
      </c>
      <c r="AE7" s="122" t="str">
        <f>IF(AND('Prioritized Approach Milestones'!C8="No",'Prioritized Approach Milestones'!F8=""),IF('Prioritized Approach Milestones'!B8=4,"ERROR 2","N/A"),"CORRECT")</f>
        <v>CORRECT</v>
      </c>
      <c r="AF7" s="122" t="str">
        <f>IF(AND('Prioritized Approach Milestones'!C8="No",'Prioritized Approach Milestones'!F8=""),IF('Prioritized Approach Milestones'!B8=5,"ERROR 2","N/A"),"CORRECT")</f>
        <v>CORRECT</v>
      </c>
      <c r="AG7" s="123" t="str">
        <f>IF(AND('Prioritized Approach Milestones'!C8="No",'Prioritized Approach Milestones'!F8=""),IF('Prioritized Approach Milestones'!B8=6,"ERROR 2","N/A"),"CORRECT")</f>
        <v>CORRECT</v>
      </c>
    </row>
    <row r="8" spans="1:33" x14ac:dyDescent="0.2">
      <c r="A8" s="27">
        <f>COUNTIFS('Prioritized Approach Milestones'!B9,"1",'Prioritized Approach Milestones'!C9,"yes")</f>
        <v>0</v>
      </c>
      <c r="B8" s="32">
        <f>COUNTIFS('Prioritized Approach Milestones'!B9,"2",'Prioritized Approach Milestones'!C9,"yes")</f>
        <v>0</v>
      </c>
      <c r="C8" s="28">
        <f>COUNTIFS('Prioritized Approach Milestones'!B9,"3",'Prioritized Approach Milestones'!C9,"yes")</f>
        <v>0</v>
      </c>
      <c r="D8" s="29">
        <f>COUNTIFS('Prioritized Approach Milestones'!B9,"4",'Prioritized Approach Milestones'!C9,"yes")</f>
        <v>0</v>
      </c>
      <c r="E8" s="30">
        <f>COUNTIFS('Prioritized Approach Milestones'!B9,"5",'Prioritized Approach Milestones'!C9,"yes")</f>
        <v>0</v>
      </c>
      <c r="F8" s="31">
        <f>COUNTIFS('Prioritized Approach Milestones'!B9,"6",'Prioritized Approach Milestones'!C9,"yes")</f>
        <v>0</v>
      </c>
      <c r="G8" s="59">
        <f t="shared" si="2"/>
        <v>0</v>
      </c>
      <c r="H8" s="53">
        <f>COUNTIFS('Prioritized Approach Milestones'!B9,"1",'Prioritized Approach Milestones'!C9,"N/A")</f>
        <v>0</v>
      </c>
      <c r="I8" s="53">
        <f>COUNTIFS('Prioritized Approach Milestones'!B9,"2",'Prioritized Approach Milestones'!C9,"N/A")</f>
        <v>0</v>
      </c>
      <c r="J8" s="53">
        <f>COUNTIFS('Prioritized Approach Milestones'!B9,"3",'Prioritized Approach Milestones'!C9,"N/A")</f>
        <v>0</v>
      </c>
      <c r="K8" s="53">
        <f>COUNTIFS('Prioritized Approach Milestones'!B9,"4",'Prioritized Approach Milestones'!C9,"N/A")</f>
        <v>0</v>
      </c>
      <c r="L8" s="53">
        <f>COUNTIFS('Prioritized Approach Milestones'!B9,"5",'Prioritized Approach Milestones'!C9,"N/A")</f>
        <v>0</v>
      </c>
      <c r="M8" s="53">
        <f>COUNTIFS('Prioritized Approach Milestones'!B9,"6",'Prioritized Approach Milestones'!C9,"N/A")</f>
        <v>0</v>
      </c>
      <c r="N8">
        <f t="shared" si="3"/>
        <v>0</v>
      </c>
      <c r="O8" s="119"/>
      <c r="P8" s="120" t="str">
        <f>IF('Prioritized Approach Milestones'!$B9=1,'Prioritized Approach Milestones'!$F9,"")</f>
        <v/>
      </c>
      <c r="Q8" s="120" t="str">
        <f>IF('Prioritized Approach Milestones'!$B9=2,'Prioritized Approach Milestones'!$F9,"")</f>
        <v/>
      </c>
      <c r="R8" s="120" t="str">
        <f>IF('Prioritized Approach Milestones'!$B9=3,'Prioritized Approach Milestones'!$F9,"")</f>
        <v/>
      </c>
      <c r="S8" s="120" t="str">
        <f>IF('Prioritized Approach Milestones'!$B9=4,'Prioritized Approach Milestones'!$F9,"")</f>
        <v/>
      </c>
      <c r="T8" s="120" t="str">
        <f>IF('Prioritized Approach Milestones'!$B9=5,'Prioritized Approach Milestones'!$F9,"")</f>
        <v/>
      </c>
      <c r="U8" s="120">
        <f>IF('Prioritized Approach Milestones'!$B9=6,'Prioritized Approach Milestones'!$F9,"")</f>
        <v>0</v>
      </c>
      <c r="V8" s="121" t="str">
        <f>IF(AND('Prioritized Approach Milestones'!C9="Yes",'Prioritized Approach Milestones'!F9=""),"CORRECT",IF('Prioritized Approach Milestones'!C9="No","CORRECT",IF('Prioritized Approach Milestones'!B9=1,"ERROR 1","N/A")))</f>
        <v>N/A</v>
      </c>
      <c r="W8" s="121" t="str">
        <f>IF(AND('Prioritized Approach Milestones'!C9="Yes",'Prioritized Approach Milestones'!F9=""),"CORRECT",IF('Prioritized Approach Milestones'!C9="No","CORRECT",IF('Prioritized Approach Milestones'!B9=2,"ERROR 1","N/A")))</f>
        <v>N/A</v>
      </c>
      <c r="X8" s="121" t="str">
        <f>IF(AND('Prioritized Approach Milestones'!C9="Yes",'Prioritized Approach Milestones'!F9=""),"CORRECT",IF('Prioritized Approach Milestones'!C9="No","CORRECT",IF('Prioritized Approach Milestones'!B9=3,"ERROR 1","N/A")))</f>
        <v>N/A</v>
      </c>
      <c r="Y8" s="121" t="str">
        <f>IF(AND('Prioritized Approach Milestones'!C9="Yes",'Prioritized Approach Milestones'!F9=""),"CORRECT",IF('Prioritized Approach Milestones'!C9="No","CORRECT",IF('Prioritized Approach Milestones'!B9=4,"ERROR 1","N/A")))</f>
        <v>N/A</v>
      </c>
      <c r="Z8" s="121" t="str">
        <f>IF(AND('Prioritized Approach Milestones'!C9="Yes",'Prioritized Approach Milestones'!F9=""),"CORRECT",IF('Prioritized Approach Milestones'!C9="No","CORRECT",IF('Prioritized Approach Milestones'!B9=5,"ERROR 1","N/A")))</f>
        <v>N/A</v>
      </c>
      <c r="AA8" s="121" t="str">
        <f>IF(AND('Prioritized Approach Milestones'!C9="Yes",'Prioritized Approach Milestones'!F9=""),"CORRECT",IF('Prioritized Approach Milestones'!C9="No","CORRECT",IF('Prioritized Approach Milestones'!B9=6,"ERROR 1","N/A")))</f>
        <v>ERROR 1</v>
      </c>
      <c r="AB8" s="122" t="str">
        <f>IF(AND('Prioritized Approach Milestones'!C9="No",'Prioritized Approach Milestones'!F9=""),IF('Prioritized Approach Milestones'!B9=1,"ERROR 2","N/A"),"CORRECT")</f>
        <v>CORRECT</v>
      </c>
      <c r="AC8" s="122" t="str">
        <f>IF(AND('Prioritized Approach Milestones'!C9="No",'Prioritized Approach Milestones'!F9=""),IF('Prioritized Approach Milestones'!B9=2,"ERROR 2","N/A"),"CORRECT")</f>
        <v>CORRECT</v>
      </c>
      <c r="AD8" s="122" t="str">
        <f>IF(AND('Prioritized Approach Milestones'!C9="No",'Prioritized Approach Milestones'!F9=""),IF('Prioritized Approach Milestones'!B9=3,"ERROR 2","N/A"),"CORRECT")</f>
        <v>CORRECT</v>
      </c>
      <c r="AE8" s="122" t="str">
        <f>IF(AND('Prioritized Approach Milestones'!C9="No",'Prioritized Approach Milestones'!F9=""),IF('Prioritized Approach Milestones'!B9=4,"ERROR 2","N/A"),"CORRECT")</f>
        <v>CORRECT</v>
      </c>
      <c r="AF8" s="122" t="str">
        <f>IF(AND('Prioritized Approach Milestones'!C9="No",'Prioritized Approach Milestones'!F9=""),IF('Prioritized Approach Milestones'!B9=5,"ERROR 2","N/A"),"CORRECT")</f>
        <v>CORRECT</v>
      </c>
      <c r="AG8" s="123" t="str">
        <f>IF(AND('Prioritized Approach Milestones'!C9="No",'Prioritized Approach Milestones'!F9=""),IF('Prioritized Approach Milestones'!B9=6,"ERROR 2","N/A"),"CORRECT")</f>
        <v>CORRECT</v>
      </c>
    </row>
    <row r="9" spans="1:33" x14ac:dyDescent="0.2">
      <c r="A9" s="27">
        <f>COUNTIFS('Prioritized Approach Milestones'!B10,"1",'Prioritized Approach Milestones'!C10,"yes")</f>
        <v>0</v>
      </c>
      <c r="B9" s="32">
        <f>COUNTIFS('Prioritized Approach Milestones'!B10,"2",'Prioritized Approach Milestones'!C10,"yes")</f>
        <v>0</v>
      </c>
      <c r="C9" s="28">
        <f>COUNTIFS('Prioritized Approach Milestones'!B10,"3",'Prioritized Approach Milestones'!C10,"yes")</f>
        <v>0</v>
      </c>
      <c r="D9" s="29">
        <f>COUNTIFS('Prioritized Approach Milestones'!B10,"4",'Prioritized Approach Milestones'!C10,"yes")</f>
        <v>0</v>
      </c>
      <c r="E9" s="30">
        <f>COUNTIFS('Prioritized Approach Milestones'!B10,"5",'Prioritized Approach Milestones'!C10,"yes")</f>
        <v>0</v>
      </c>
      <c r="F9" s="31">
        <f>COUNTIFS('Prioritized Approach Milestones'!B10,"6",'Prioritized Approach Milestones'!C10,"yes")</f>
        <v>0</v>
      </c>
      <c r="G9" s="59">
        <f t="shared" si="2"/>
        <v>0</v>
      </c>
      <c r="H9" s="53">
        <f>COUNTIFS('Prioritized Approach Milestones'!B10,"1",'Prioritized Approach Milestones'!C10,"N/A")</f>
        <v>0</v>
      </c>
      <c r="I9" s="53">
        <f>COUNTIFS('Prioritized Approach Milestones'!B10,"2",'Prioritized Approach Milestones'!C10,"N/A")</f>
        <v>0</v>
      </c>
      <c r="J9" s="53">
        <f>COUNTIFS('Prioritized Approach Milestones'!B10,"3",'Prioritized Approach Milestones'!C10,"N/A")</f>
        <v>0</v>
      </c>
      <c r="K9" s="53">
        <f>COUNTIFS('Prioritized Approach Milestones'!B10,"4",'Prioritized Approach Milestones'!C10,"N/A")</f>
        <v>0</v>
      </c>
      <c r="L9" s="53">
        <f>COUNTIFS('Prioritized Approach Milestones'!B10,"5",'Prioritized Approach Milestones'!C10,"N/A")</f>
        <v>0</v>
      </c>
      <c r="M9" s="53">
        <f>COUNTIFS('Prioritized Approach Milestones'!B10,"6",'Prioritized Approach Milestones'!C10,"N/A")</f>
        <v>0</v>
      </c>
      <c r="N9">
        <f t="shared" si="3"/>
        <v>0</v>
      </c>
      <c r="O9" s="119"/>
      <c r="P9" s="120">
        <f>IF('Prioritized Approach Milestones'!$B10=1,'Prioritized Approach Milestones'!$F10,"")</f>
        <v>0</v>
      </c>
      <c r="Q9" s="120" t="str">
        <f>IF('Prioritized Approach Milestones'!$B10=2,'Prioritized Approach Milestones'!$F10,"")</f>
        <v/>
      </c>
      <c r="R9" s="120" t="str">
        <f>IF('Prioritized Approach Milestones'!$B10=3,'Prioritized Approach Milestones'!$F10,"")</f>
        <v/>
      </c>
      <c r="S9" s="120" t="str">
        <f>IF('Prioritized Approach Milestones'!$B10=4,'Prioritized Approach Milestones'!$F10,"")</f>
        <v/>
      </c>
      <c r="T9" s="120" t="str">
        <f>IF('Prioritized Approach Milestones'!$B10=5,'Prioritized Approach Milestones'!$F10,"")</f>
        <v/>
      </c>
      <c r="U9" s="120" t="str">
        <f>IF('Prioritized Approach Milestones'!$B10=6,'Prioritized Approach Milestones'!$F10,"")</f>
        <v/>
      </c>
      <c r="V9" s="121" t="str">
        <f>IF(AND('Prioritized Approach Milestones'!C10="Yes",'Prioritized Approach Milestones'!F10=""),"CORRECT",IF('Prioritized Approach Milestones'!C10="No","CORRECT",IF('Prioritized Approach Milestones'!B10=1,"ERROR 1","N/A")))</f>
        <v>ERROR 1</v>
      </c>
      <c r="W9" s="121" t="str">
        <f>IF(AND('Prioritized Approach Milestones'!C10="Yes",'Prioritized Approach Milestones'!F10=""),"CORRECT",IF('Prioritized Approach Milestones'!C10="No","CORRECT",IF('Prioritized Approach Milestones'!B10=2,"ERROR 1","N/A")))</f>
        <v>N/A</v>
      </c>
      <c r="X9" s="121" t="str">
        <f>IF(AND('Prioritized Approach Milestones'!C10="Yes",'Prioritized Approach Milestones'!F10=""),"CORRECT",IF('Prioritized Approach Milestones'!C10="No","CORRECT",IF('Prioritized Approach Milestones'!B10=3,"ERROR 1","N/A")))</f>
        <v>N/A</v>
      </c>
      <c r="Y9" s="121" t="str">
        <f>IF(AND('Prioritized Approach Milestones'!C10="Yes",'Prioritized Approach Milestones'!F10=""),"CORRECT",IF('Prioritized Approach Milestones'!C10="No","CORRECT",IF('Prioritized Approach Milestones'!B10=4,"ERROR 1","N/A")))</f>
        <v>N/A</v>
      </c>
      <c r="Z9" s="121" t="str">
        <f>IF(AND('Prioritized Approach Milestones'!C10="Yes",'Prioritized Approach Milestones'!F10=""),"CORRECT",IF('Prioritized Approach Milestones'!C10="No","CORRECT",IF('Prioritized Approach Milestones'!B10=5,"ERROR 1","N/A")))</f>
        <v>N/A</v>
      </c>
      <c r="AA9" s="121" t="str">
        <f>IF(AND('Prioritized Approach Milestones'!C10="Yes",'Prioritized Approach Milestones'!F10=""),"CORRECT",IF('Prioritized Approach Milestones'!C10="No","CORRECT",IF('Prioritized Approach Milestones'!B10=6,"ERROR 1","N/A")))</f>
        <v>N/A</v>
      </c>
      <c r="AB9" s="122" t="str">
        <f>IF(AND('Prioritized Approach Milestones'!C10="No",'Prioritized Approach Milestones'!F10=""),IF('Prioritized Approach Milestones'!B10=1,"ERROR 2","N/A"),"CORRECT")</f>
        <v>CORRECT</v>
      </c>
      <c r="AC9" s="122" t="str">
        <f>IF(AND('Prioritized Approach Milestones'!C10="No",'Prioritized Approach Milestones'!F10=""),IF('Prioritized Approach Milestones'!B10=2,"ERROR 2","N/A"),"CORRECT")</f>
        <v>CORRECT</v>
      </c>
      <c r="AD9" s="122" t="str">
        <f>IF(AND('Prioritized Approach Milestones'!C10="No",'Prioritized Approach Milestones'!F10=""),IF('Prioritized Approach Milestones'!B10=3,"ERROR 2","N/A"),"CORRECT")</f>
        <v>CORRECT</v>
      </c>
      <c r="AE9" s="122" t="str">
        <f>IF(AND('Prioritized Approach Milestones'!C10="No",'Prioritized Approach Milestones'!F10=""),IF('Prioritized Approach Milestones'!B10=4,"ERROR 2","N/A"),"CORRECT")</f>
        <v>CORRECT</v>
      </c>
      <c r="AF9" s="122" t="str">
        <f>IF(AND('Prioritized Approach Milestones'!C10="No",'Prioritized Approach Milestones'!F10=""),IF('Prioritized Approach Milestones'!B10=5,"ERROR 2","N/A"),"CORRECT")</f>
        <v>CORRECT</v>
      </c>
      <c r="AG9" s="123" t="str">
        <f>IF(AND('Prioritized Approach Milestones'!C10="No",'Prioritized Approach Milestones'!F10=""),IF('Prioritized Approach Milestones'!B10=6,"ERROR 2","N/A"),"CORRECT")</f>
        <v>CORRECT</v>
      </c>
    </row>
    <row r="10" spans="1:33" x14ac:dyDescent="0.2">
      <c r="A10" s="27">
        <f>COUNTIFS('Prioritized Approach Milestones'!B11,"1",'Prioritized Approach Milestones'!C11,"yes")</f>
        <v>0</v>
      </c>
      <c r="B10" s="32">
        <f>COUNTIFS('Prioritized Approach Milestones'!B11,"2",'Prioritized Approach Milestones'!C11,"yes")</f>
        <v>0</v>
      </c>
      <c r="C10" s="28">
        <f>COUNTIFS('Prioritized Approach Milestones'!B11,"3",'Prioritized Approach Milestones'!C11,"yes")</f>
        <v>0</v>
      </c>
      <c r="D10" s="29">
        <f>COUNTIFS('Prioritized Approach Milestones'!B11,"4",'Prioritized Approach Milestones'!C11,"yes")</f>
        <v>0</v>
      </c>
      <c r="E10" s="30">
        <f>COUNTIFS('Prioritized Approach Milestones'!B11,"5",'Prioritized Approach Milestones'!C11,"yes")</f>
        <v>0</v>
      </c>
      <c r="F10" s="31">
        <f>COUNTIFS('Prioritized Approach Milestones'!B11,"6",'Prioritized Approach Milestones'!C11,"yes")</f>
        <v>0</v>
      </c>
      <c r="G10" s="59">
        <f t="shared" si="2"/>
        <v>0</v>
      </c>
      <c r="H10" s="53">
        <f>COUNTIFS('Prioritized Approach Milestones'!B11,"1",'Prioritized Approach Milestones'!C11,"N/A")</f>
        <v>0</v>
      </c>
      <c r="I10" s="53">
        <f>COUNTIFS('Prioritized Approach Milestones'!B11,"2",'Prioritized Approach Milestones'!C11,"N/A")</f>
        <v>0</v>
      </c>
      <c r="J10" s="53">
        <f>COUNTIFS('Prioritized Approach Milestones'!B11,"3",'Prioritized Approach Milestones'!C11,"N/A")</f>
        <v>0</v>
      </c>
      <c r="K10" s="53">
        <f>COUNTIFS('Prioritized Approach Milestones'!B11,"4",'Prioritized Approach Milestones'!C11,"N/A")</f>
        <v>0</v>
      </c>
      <c r="L10" s="53">
        <f>COUNTIFS('Prioritized Approach Milestones'!B11,"5",'Prioritized Approach Milestones'!C11,"N/A")</f>
        <v>0</v>
      </c>
      <c r="M10" s="53">
        <f>COUNTIFS('Prioritized Approach Milestones'!B11,"6",'Prioritized Approach Milestones'!C11,"N/A")</f>
        <v>0</v>
      </c>
      <c r="N10">
        <f t="shared" si="3"/>
        <v>0</v>
      </c>
      <c r="O10" s="119"/>
      <c r="P10" s="120">
        <f>IF('Prioritized Approach Milestones'!$B11=1,'Prioritized Approach Milestones'!$F11,"")</f>
        <v>0</v>
      </c>
      <c r="Q10" s="120" t="str">
        <f>IF('Prioritized Approach Milestones'!$B11=2,'Prioritized Approach Milestones'!$F11,"")</f>
        <v/>
      </c>
      <c r="R10" s="120" t="str">
        <f>IF('Prioritized Approach Milestones'!$B11=3,'Prioritized Approach Milestones'!$F11,"")</f>
        <v/>
      </c>
      <c r="S10" s="120" t="str">
        <f>IF('Prioritized Approach Milestones'!$B11=4,'Prioritized Approach Milestones'!$F11,"")</f>
        <v/>
      </c>
      <c r="T10" s="120" t="str">
        <f>IF('Prioritized Approach Milestones'!$B11=5,'Prioritized Approach Milestones'!$F11,"")</f>
        <v/>
      </c>
      <c r="U10" s="120" t="str">
        <f>IF('Prioritized Approach Milestones'!$B11=6,'Prioritized Approach Milestones'!$F11,"")</f>
        <v/>
      </c>
      <c r="V10" s="121" t="str">
        <f>IF(AND('Prioritized Approach Milestones'!C11="Yes",'Prioritized Approach Milestones'!F11=""),"CORRECT",IF('Prioritized Approach Milestones'!C11="No","CORRECT",IF('Prioritized Approach Milestones'!B11=1,"ERROR 1","N/A")))</f>
        <v>ERROR 1</v>
      </c>
      <c r="W10" s="121" t="str">
        <f>IF(AND('Prioritized Approach Milestones'!C11="Yes",'Prioritized Approach Milestones'!F11=""),"CORRECT",IF('Prioritized Approach Milestones'!C11="No","CORRECT",IF('Prioritized Approach Milestones'!B11=2,"ERROR 1","N/A")))</f>
        <v>N/A</v>
      </c>
      <c r="X10" s="121" t="str">
        <f>IF(AND('Prioritized Approach Milestones'!C11="Yes",'Prioritized Approach Milestones'!F11=""),"CORRECT",IF('Prioritized Approach Milestones'!C11="No","CORRECT",IF('Prioritized Approach Milestones'!B11=3,"ERROR 1","N/A")))</f>
        <v>N/A</v>
      </c>
      <c r="Y10" s="121" t="str">
        <f>IF(AND('Prioritized Approach Milestones'!C11="Yes",'Prioritized Approach Milestones'!F11=""),"CORRECT",IF('Prioritized Approach Milestones'!C11="No","CORRECT",IF('Prioritized Approach Milestones'!B11=4,"ERROR 1","N/A")))</f>
        <v>N/A</v>
      </c>
      <c r="Z10" s="121" t="str">
        <f>IF(AND('Prioritized Approach Milestones'!C11="Yes",'Prioritized Approach Milestones'!F11=""),"CORRECT",IF('Prioritized Approach Milestones'!C11="No","CORRECT",IF('Prioritized Approach Milestones'!B11=5,"ERROR 1","N/A")))</f>
        <v>N/A</v>
      </c>
      <c r="AA10" s="121" t="str">
        <f>IF(AND('Prioritized Approach Milestones'!C11="Yes",'Prioritized Approach Milestones'!F11=""),"CORRECT",IF('Prioritized Approach Milestones'!C11="No","CORRECT",IF('Prioritized Approach Milestones'!B11=6,"ERROR 1","N/A")))</f>
        <v>N/A</v>
      </c>
      <c r="AB10" s="122" t="str">
        <f>IF(AND('Prioritized Approach Milestones'!C11="No",'Prioritized Approach Milestones'!F11=""),IF('Prioritized Approach Milestones'!B11=1,"ERROR 2","N/A"),"CORRECT")</f>
        <v>CORRECT</v>
      </c>
      <c r="AC10" s="122" t="str">
        <f>IF(AND('Prioritized Approach Milestones'!C11="No",'Prioritized Approach Milestones'!F11=""),IF('Prioritized Approach Milestones'!B11=2,"ERROR 2","N/A"),"CORRECT")</f>
        <v>CORRECT</v>
      </c>
      <c r="AD10" s="122" t="str">
        <f>IF(AND('Prioritized Approach Milestones'!C11="No",'Prioritized Approach Milestones'!F11=""),IF('Prioritized Approach Milestones'!B11=3,"ERROR 2","N/A"),"CORRECT")</f>
        <v>CORRECT</v>
      </c>
      <c r="AE10" s="122" t="str">
        <f>IF(AND('Prioritized Approach Milestones'!C11="No",'Prioritized Approach Milestones'!F11=""),IF('Prioritized Approach Milestones'!B11=4,"ERROR 2","N/A"),"CORRECT")</f>
        <v>CORRECT</v>
      </c>
      <c r="AF10" s="122" t="str">
        <f>IF(AND('Prioritized Approach Milestones'!C11="No",'Prioritized Approach Milestones'!F11=""),IF('Prioritized Approach Milestones'!B11=5,"ERROR 2","N/A"),"CORRECT")</f>
        <v>CORRECT</v>
      </c>
      <c r="AG10" s="123" t="str">
        <f>IF(AND('Prioritized Approach Milestones'!C11="No",'Prioritized Approach Milestones'!F11=""),IF('Prioritized Approach Milestones'!B11=6,"ERROR 2","N/A"),"CORRECT")</f>
        <v>CORRECT</v>
      </c>
    </row>
    <row r="11" spans="1:33" x14ac:dyDescent="0.2">
      <c r="A11" s="27">
        <f>COUNTIFS('Prioritized Approach Milestones'!B12,"1",'Prioritized Approach Milestones'!C12,"yes")</f>
        <v>0</v>
      </c>
      <c r="B11" s="32">
        <f>COUNTIFS('Prioritized Approach Milestones'!B12,"2",'Prioritized Approach Milestones'!C12,"yes")</f>
        <v>0</v>
      </c>
      <c r="C11" s="28">
        <f>COUNTIFS('Prioritized Approach Milestones'!B12,"3",'Prioritized Approach Milestones'!C12,"yes")</f>
        <v>0</v>
      </c>
      <c r="D11" s="29">
        <f>COUNTIFS('Prioritized Approach Milestones'!B12,"4",'Prioritized Approach Milestones'!C12,"yes")</f>
        <v>0</v>
      </c>
      <c r="E11" s="30">
        <f>COUNTIFS('Prioritized Approach Milestones'!B12,"5",'Prioritized Approach Milestones'!C12,"yes")</f>
        <v>0</v>
      </c>
      <c r="F11" s="31">
        <f>COUNTIFS('Prioritized Approach Milestones'!B12,"6",'Prioritized Approach Milestones'!C12,"yes")</f>
        <v>0</v>
      </c>
      <c r="G11" s="59">
        <f t="shared" si="2"/>
        <v>0</v>
      </c>
      <c r="H11" s="53">
        <f>COUNTIFS('Prioritized Approach Milestones'!B12,"1",'Prioritized Approach Milestones'!C12,"N/A")</f>
        <v>0</v>
      </c>
      <c r="I11" s="53">
        <f>COUNTIFS('Prioritized Approach Milestones'!B12,"2",'Prioritized Approach Milestones'!C12,"N/A")</f>
        <v>0</v>
      </c>
      <c r="J11" s="53">
        <f>COUNTIFS('Prioritized Approach Milestones'!B12,"3",'Prioritized Approach Milestones'!C12,"N/A")</f>
        <v>0</v>
      </c>
      <c r="K11" s="53">
        <f>COUNTIFS('Prioritized Approach Milestones'!B12,"4",'Prioritized Approach Milestones'!C12,"N/A")</f>
        <v>0</v>
      </c>
      <c r="L11" s="53">
        <f>COUNTIFS('Prioritized Approach Milestones'!B12,"5",'Prioritized Approach Milestones'!C12,"N/A")</f>
        <v>0</v>
      </c>
      <c r="M11" s="53">
        <f>COUNTIFS('Prioritized Approach Milestones'!B12,"6",'Prioritized Approach Milestones'!C12,"N/A")</f>
        <v>0</v>
      </c>
      <c r="N11">
        <f t="shared" si="3"/>
        <v>0</v>
      </c>
      <c r="O11" s="119"/>
      <c r="P11" s="120" t="str">
        <f>IF('Prioritized Approach Milestones'!$B12=1,'Prioritized Approach Milestones'!$F12,"")</f>
        <v/>
      </c>
      <c r="Q11" s="120">
        <f>IF('Prioritized Approach Milestones'!$B12=2,'Prioritized Approach Milestones'!$F12,"")</f>
        <v>0</v>
      </c>
      <c r="R11" s="120" t="str">
        <f>IF('Prioritized Approach Milestones'!$B12=3,'Prioritized Approach Milestones'!$F12,"")</f>
        <v/>
      </c>
      <c r="S11" s="120" t="str">
        <f>IF('Prioritized Approach Milestones'!$B12=4,'Prioritized Approach Milestones'!$F12,"")</f>
        <v/>
      </c>
      <c r="T11" s="120" t="str">
        <f>IF('Prioritized Approach Milestones'!$B12=5,'Prioritized Approach Milestones'!$F12,"")</f>
        <v/>
      </c>
      <c r="U11" s="120" t="str">
        <f>IF('Prioritized Approach Milestones'!$B12=6,'Prioritized Approach Milestones'!$F12,"")</f>
        <v/>
      </c>
      <c r="V11" s="121" t="str">
        <f>IF(AND('Prioritized Approach Milestones'!C12="Yes",'Prioritized Approach Milestones'!F12=""),"CORRECT",IF('Prioritized Approach Milestones'!C12="No","CORRECT",IF('Prioritized Approach Milestones'!B12=1,"ERROR 1","N/A")))</f>
        <v>N/A</v>
      </c>
      <c r="W11" s="121" t="str">
        <f>IF(AND('Prioritized Approach Milestones'!C12="Yes",'Prioritized Approach Milestones'!F12=""),"CORRECT",IF('Prioritized Approach Milestones'!C12="No","CORRECT",IF('Prioritized Approach Milestones'!B12=2,"ERROR 1","N/A")))</f>
        <v>ERROR 1</v>
      </c>
      <c r="X11" s="121" t="str">
        <f>IF(AND('Prioritized Approach Milestones'!C12="Yes",'Prioritized Approach Milestones'!F12=""),"CORRECT",IF('Prioritized Approach Milestones'!C12="No","CORRECT",IF('Prioritized Approach Milestones'!B12=3,"ERROR 1","N/A")))</f>
        <v>N/A</v>
      </c>
      <c r="Y11" s="121" t="str">
        <f>IF(AND('Prioritized Approach Milestones'!C12="Yes",'Prioritized Approach Milestones'!F12=""),"CORRECT",IF('Prioritized Approach Milestones'!C12="No","CORRECT",IF('Prioritized Approach Milestones'!B12=4,"ERROR 1","N/A")))</f>
        <v>N/A</v>
      </c>
      <c r="Z11" s="121" t="str">
        <f>IF(AND('Prioritized Approach Milestones'!C12="Yes",'Prioritized Approach Milestones'!F12=""),"CORRECT",IF('Prioritized Approach Milestones'!C12="No","CORRECT",IF('Prioritized Approach Milestones'!B12=5,"ERROR 1","N/A")))</f>
        <v>N/A</v>
      </c>
      <c r="AA11" s="121" t="str">
        <f>IF(AND('Prioritized Approach Milestones'!C12="Yes",'Prioritized Approach Milestones'!F12=""),"CORRECT",IF('Prioritized Approach Milestones'!C12="No","CORRECT",IF('Prioritized Approach Milestones'!B12=6,"ERROR 1","N/A")))</f>
        <v>N/A</v>
      </c>
      <c r="AB11" s="122" t="str">
        <f>IF(AND('Prioritized Approach Milestones'!C12="No",'Prioritized Approach Milestones'!F12=""),IF('Prioritized Approach Milestones'!B12=1,"ERROR 2","N/A"),"CORRECT")</f>
        <v>CORRECT</v>
      </c>
      <c r="AC11" s="122" t="str">
        <f>IF(AND('Prioritized Approach Milestones'!C12="No",'Prioritized Approach Milestones'!F12=""),IF('Prioritized Approach Milestones'!B12=2,"ERROR 2","N/A"),"CORRECT")</f>
        <v>CORRECT</v>
      </c>
      <c r="AD11" s="122" t="str">
        <f>IF(AND('Prioritized Approach Milestones'!C12="No",'Prioritized Approach Milestones'!F12=""),IF('Prioritized Approach Milestones'!B12=3,"ERROR 2","N/A"),"CORRECT")</f>
        <v>CORRECT</v>
      </c>
      <c r="AE11" s="122" t="str">
        <f>IF(AND('Prioritized Approach Milestones'!C12="No",'Prioritized Approach Milestones'!F12=""),IF('Prioritized Approach Milestones'!B12=4,"ERROR 2","N/A"),"CORRECT")</f>
        <v>CORRECT</v>
      </c>
      <c r="AF11" s="122" t="str">
        <f>IF(AND('Prioritized Approach Milestones'!C12="No",'Prioritized Approach Milestones'!F12=""),IF('Prioritized Approach Milestones'!B12=5,"ERROR 2","N/A"),"CORRECT")</f>
        <v>CORRECT</v>
      </c>
      <c r="AG11" s="123" t="str">
        <f>IF(AND('Prioritized Approach Milestones'!C12="No",'Prioritized Approach Milestones'!F12=""),IF('Prioritized Approach Milestones'!B12=6,"ERROR 2","N/A"),"CORRECT")</f>
        <v>CORRECT</v>
      </c>
    </row>
    <row r="12" spans="1:33" x14ac:dyDescent="0.2">
      <c r="A12" s="27">
        <f>COUNTIFS('Prioritized Approach Milestones'!B13,"1",'Prioritized Approach Milestones'!C13,"yes")</f>
        <v>0</v>
      </c>
      <c r="B12" s="32">
        <f>COUNTIFS('Prioritized Approach Milestones'!B13,"2",'Prioritized Approach Milestones'!C13,"yes")</f>
        <v>0</v>
      </c>
      <c r="C12" s="28">
        <f>COUNTIFS('Prioritized Approach Milestones'!B13,"3",'Prioritized Approach Milestones'!C13,"yes")</f>
        <v>0</v>
      </c>
      <c r="D12" s="29">
        <f>COUNTIFS('Prioritized Approach Milestones'!B13,"4",'Prioritized Approach Milestones'!C13,"yes")</f>
        <v>0</v>
      </c>
      <c r="E12" s="30">
        <f>COUNTIFS('Prioritized Approach Milestones'!B13,"5",'Prioritized Approach Milestones'!C13,"yes")</f>
        <v>0</v>
      </c>
      <c r="F12" s="31">
        <f>COUNTIFS('Prioritized Approach Milestones'!B13,"6",'Prioritized Approach Milestones'!C13,"yes")</f>
        <v>0</v>
      </c>
      <c r="G12" s="59">
        <f t="shared" si="2"/>
        <v>0</v>
      </c>
      <c r="H12" s="53">
        <f>COUNTIFS('Prioritized Approach Milestones'!B13,"1",'Prioritized Approach Milestones'!C13,"N/A")</f>
        <v>0</v>
      </c>
      <c r="I12" s="53">
        <f>COUNTIFS('Prioritized Approach Milestones'!B13,"2",'Prioritized Approach Milestones'!C13,"N/A")</f>
        <v>0</v>
      </c>
      <c r="J12" s="53">
        <f>COUNTIFS('Prioritized Approach Milestones'!B13,"3",'Prioritized Approach Milestones'!C13,"N/A")</f>
        <v>0</v>
      </c>
      <c r="K12" s="53">
        <f>COUNTIFS('Prioritized Approach Milestones'!B13,"4",'Prioritized Approach Milestones'!C13,"N/A")</f>
        <v>0</v>
      </c>
      <c r="L12" s="53">
        <f>COUNTIFS('Prioritized Approach Milestones'!B13,"5",'Prioritized Approach Milestones'!C13,"N/A")</f>
        <v>0</v>
      </c>
      <c r="M12" s="53">
        <f>COUNTIFS('Prioritized Approach Milestones'!B13,"6",'Prioritized Approach Milestones'!C13,"N/A")</f>
        <v>0</v>
      </c>
      <c r="N12">
        <f t="shared" si="3"/>
        <v>0</v>
      </c>
      <c r="O12" s="119"/>
      <c r="P12" s="120" t="str">
        <f>IF('Prioritized Approach Milestones'!$B13=1,'Prioritized Approach Milestones'!$F13,"")</f>
        <v/>
      </c>
      <c r="Q12" s="120">
        <f>IF('Prioritized Approach Milestones'!$B13=2,'Prioritized Approach Milestones'!$F13,"")</f>
        <v>0</v>
      </c>
      <c r="R12" s="120" t="str">
        <f>IF('Prioritized Approach Milestones'!$B13=3,'Prioritized Approach Milestones'!$F13,"")</f>
        <v/>
      </c>
      <c r="S12" s="120" t="str">
        <f>IF('Prioritized Approach Milestones'!$B13=4,'Prioritized Approach Milestones'!$F13,"")</f>
        <v/>
      </c>
      <c r="T12" s="120" t="str">
        <f>IF('Prioritized Approach Milestones'!$B13=5,'Prioritized Approach Milestones'!$F13,"")</f>
        <v/>
      </c>
      <c r="U12" s="120" t="str">
        <f>IF('Prioritized Approach Milestones'!$B13=6,'Prioritized Approach Milestones'!$F13,"")</f>
        <v/>
      </c>
      <c r="V12" s="121" t="str">
        <f>IF(AND('Prioritized Approach Milestones'!C13="Yes",'Prioritized Approach Milestones'!F13=""),"CORRECT",IF('Prioritized Approach Milestones'!C13="No","CORRECT",IF('Prioritized Approach Milestones'!B13=1,"ERROR 1","N/A")))</f>
        <v>N/A</v>
      </c>
      <c r="W12" s="121" t="str">
        <f>IF(AND('Prioritized Approach Milestones'!C13="Yes",'Prioritized Approach Milestones'!F13=""),"CORRECT",IF('Prioritized Approach Milestones'!C13="No","CORRECT",IF('Prioritized Approach Milestones'!B13=2,"ERROR 1","N/A")))</f>
        <v>ERROR 1</v>
      </c>
      <c r="X12" s="121" t="str">
        <f>IF(AND('Prioritized Approach Milestones'!C13="Yes",'Prioritized Approach Milestones'!F13=""),"CORRECT",IF('Prioritized Approach Milestones'!C13="No","CORRECT",IF('Prioritized Approach Milestones'!B13=3,"ERROR 1","N/A")))</f>
        <v>N/A</v>
      </c>
      <c r="Y12" s="121" t="str">
        <f>IF(AND('Prioritized Approach Milestones'!C13="Yes",'Prioritized Approach Milestones'!F13=""),"CORRECT",IF('Prioritized Approach Milestones'!C13="No","CORRECT",IF('Prioritized Approach Milestones'!B13=4,"ERROR 1","N/A")))</f>
        <v>N/A</v>
      </c>
      <c r="Z12" s="121" t="str">
        <f>IF(AND('Prioritized Approach Milestones'!C13="Yes",'Prioritized Approach Milestones'!F13=""),"CORRECT",IF('Prioritized Approach Milestones'!C13="No","CORRECT",IF('Prioritized Approach Milestones'!B13=5,"ERROR 1","N/A")))</f>
        <v>N/A</v>
      </c>
      <c r="AA12" s="121" t="str">
        <f>IF(AND('Prioritized Approach Milestones'!C13="Yes",'Prioritized Approach Milestones'!F13=""),"CORRECT",IF('Prioritized Approach Milestones'!C13="No","CORRECT",IF('Prioritized Approach Milestones'!B13=6,"ERROR 1","N/A")))</f>
        <v>N/A</v>
      </c>
      <c r="AB12" s="122" t="str">
        <f>IF(AND('Prioritized Approach Milestones'!C13="No",'Prioritized Approach Milestones'!F13=""),IF('Prioritized Approach Milestones'!B13=1,"ERROR 2","N/A"),"CORRECT")</f>
        <v>CORRECT</v>
      </c>
      <c r="AC12" s="122" t="str">
        <f>IF(AND('Prioritized Approach Milestones'!C13="No",'Prioritized Approach Milestones'!F13=""),IF('Prioritized Approach Milestones'!B13=2,"ERROR 2","N/A"),"CORRECT")</f>
        <v>CORRECT</v>
      </c>
      <c r="AD12" s="122" t="str">
        <f>IF(AND('Prioritized Approach Milestones'!C13="No",'Prioritized Approach Milestones'!F13=""),IF('Prioritized Approach Milestones'!B13=3,"ERROR 2","N/A"),"CORRECT")</f>
        <v>CORRECT</v>
      </c>
      <c r="AE12" s="122" t="str">
        <f>IF(AND('Prioritized Approach Milestones'!C13="No",'Prioritized Approach Milestones'!F13=""),IF('Prioritized Approach Milestones'!B13=4,"ERROR 2","N/A"),"CORRECT")</f>
        <v>CORRECT</v>
      </c>
      <c r="AF12" s="122" t="str">
        <f>IF(AND('Prioritized Approach Milestones'!C13="No",'Prioritized Approach Milestones'!F13=""),IF('Prioritized Approach Milestones'!B13=5,"ERROR 2","N/A"),"CORRECT")</f>
        <v>CORRECT</v>
      </c>
      <c r="AG12" s="123" t="str">
        <f>IF(AND('Prioritized Approach Milestones'!C13="No",'Prioritized Approach Milestones'!F13=""),IF('Prioritized Approach Milestones'!B13=6,"ERROR 2","N/A"),"CORRECT")</f>
        <v>CORRECT</v>
      </c>
    </row>
    <row r="13" spans="1:33" x14ac:dyDescent="0.2">
      <c r="A13" s="27">
        <f>COUNTIFS('Prioritized Approach Milestones'!B14,"1",'Prioritized Approach Milestones'!C14,"yes")</f>
        <v>0</v>
      </c>
      <c r="B13" s="32">
        <f>COUNTIFS('Prioritized Approach Milestones'!B14,"2",'Prioritized Approach Milestones'!C14,"yes")</f>
        <v>0</v>
      </c>
      <c r="C13" s="28">
        <f>COUNTIFS('Prioritized Approach Milestones'!B14,"3",'Prioritized Approach Milestones'!C14,"yes")</f>
        <v>0</v>
      </c>
      <c r="D13" s="29">
        <f>COUNTIFS('Prioritized Approach Milestones'!B14,"4",'Prioritized Approach Milestones'!C14,"yes")</f>
        <v>0</v>
      </c>
      <c r="E13" s="30">
        <f>COUNTIFS('Prioritized Approach Milestones'!B14,"5",'Prioritized Approach Milestones'!C14,"yes")</f>
        <v>0</v>
      </c>
      <c r="F13" s="31">
        <f>COUNTIFS('Prioritized Approach Milestones'!B14,"6",'Prioritized Approach Milestones'!C14,"yes")</f>
        <v>0</v>
      </c>
      <c r="G13" s="59">
        <f t="shared" si="2"/>
        <v>0</v>
      </c>
      <c r="H13" s="53">
        <f>COUNTIFS('Prioritized Approach Milestones'!B14,"1",'Prioritized Approach Milestones'!C14,"N/A")</f>
        <v>0</v>
      </c>
      <c r="I13" s="53">
        <f>COUNTIFS('Prioritized Approach Milestones'!B14,"2",'Prioritized Approach Milestones'!C14,"N/A")</f>
        <v>0</v>
      </c>
      <c r="J13" s="53">
        <f>COUNTIFS('Prioritized Approach Milestones'!B14,"3",'Prioritized Approach Milestones'!C14,"N/A")</f>
        <v>0</v>
      </c>
      <c r="K13" s="53">
        <f>COUNTIFS('Prioritized Approach Milestones'!B14,"4",'Prioritized Approach Milestones'!C14,"N/A")</f>
        <v>0</v>
      </c>
      <c r="L13" s="53">
        <f>COUNTIFS('Prioritized Approach Milestones'!B14,"5",'Prioritized Approach Milestones'!C14,"N/A")</f>
        <v>0</v>
      </c>
      <c r="M13" s="53">
        <f>COUNTIFS('Prioritized Approach Milestones'!B14,"6",'Prioritized Approach Milestones'!C14,"N/A")</f>
        <v>0</v>
      </c>
      <c r="N13">
        <f t="shared" si="3"/>
        <v>0</v>
      </c>
      <c r="O13" s="119"/>
      <c r="P13" s="120" t="str">
        <f>IF('Prioritized Approach Milestones'!$B14=1,'Prioritized Approach Milestones'!$F14,"")</f>
        <v/>
      </c>
      <c r="Q13" s="120" t="str">
        <f>IF('Prioritized Approach Milestones'!$B14=2,'Prioritized Approach Milestones'!$F14,"")</f>
        <v/>
      </c>
      <c r="R13" s="120" t="str">
        <f>IF('Prioritized Approach Milestones'!$B14=3,'Prioritized Approach Milestones'!$F14,"")</f>
        <v/>
      </c>
      <c r="S13" s="120" t="str">
        <f>IF('Prioritized Approach Milestones'!$B14=4,'Prioritized Approach Milestones'!$F14,"")</f>
        <v/>
      </c>
      <c r="T13" s="120" t="str">
        <f>IF('Prioritized Approach Milestones'!$B14=5,'Prioritized Approach Milestones'!$F14,"")</f>
        <v/>
      </c>
      <c r="U13" s="120">
        <f>IF('Prioritized Approach Milestones'!$B14=6,'Prioritized Approach Milestones'!$F14,"")</f>
        <v>0</v>
      </c>
      <c r="V13" s="121" t="str">
        <f>IF(AND('Prioritized Approach Milestones'!C14="Yes",'Prioritized Approach Milestones'!F14=""),"CORRECT",IF('Prioritized Approach Milestones'!C14="No","CORRECT",IF('Prioritized Approach Milestones'!B14=1,"ERROR 1","N/A")))</f>
        <v>N/A</v>
      </c>
      <c r="W13" s="121" t="str">
        <f>IF(AND('Prioritized Approach Milestones'!C14="Yes",'Prioritized Approach Milestones'!F14=""),"CORRECT",IF('Prioritized Approach Milestones'!C14="No","CORRECT",IF('Prioritized Approach Milestones'!B14=2,"ERROR 1","N/A")))</f>
        <v>N/A</v>
      </c>
      <c r="X13" s="121" t="str">
        <f>IF(AND('Prioritized Approach Milestones'!C14="Yes",'Prioritized Approach Milestones'!F14=""),"CORRECT",IF('Prioritized Approach Milestones'!C14="No","CORRECT",IF('Prioritized Approach Milestones'!B14=3,"ERROR 1","N/A")))</f>
        <v>N/A</v>
      </c>
      <c r="Y13" s="121" t="str">
        <f>IF(AND('Prioritized Approach Milestones'!C14="Yes",'Prioritized Approach Milestones'!F14=""),"CORRECT",IF('Prioritized Approach Milestones'!C14="No","CORRECT",IF('Prioritized Approach Milestones'!B14=4,"ERROR 1","N/A")))</f>
        <v>N/A</v>
      </c>
      <c r="Z13" s="121" t="str">
        <f>IF(AND('Prioritized Approach Milestones'!C14="Yes",'Prioritized Approach Milestones'!F14=""),"CORRECT",IF('Prioritized Approach Milestones'!C14="No","CORRECT",IF('Prioritized Approach Milestones'!B14=5,"ERROR 1","N/A")))</f>
        <v>N/A</v>
      </c>
      <c r="AA13" s="121" t="str">
        <f>IF(AND('Prioritized Approach Milestones'!C14="Yes",'Prioritized Approach Milestones'!F14=""),"CORRECT",IF('Prioritized Approach Milestones'!C14="No","CORRECT",IF('Prioritized Approach Milestones'!B14=6,"ERROR 1","N/A")))</f>
        <v>ERROR 1</v>
      </c>
      <c r="AB13" s="122" t="str">
        <f>IF(AND('Prioritized Approach Milestones'!C14="No",'Prioritized Approach Milestones'!F14=""),IF('Prioritized Approach Milestones'!B14=1,"ERROR 2","N/A"),"CORRECT")</f>
        <v>CORRECT</v>
      </c>
      <c r="AC13" s="122" t="str">
        <f>IF(AND('Prioritized Approach Milestones'!C14="No",'Prioritized Approach Milestones'!F14=""),IF('Prioritized Approach Milestones'!B14=2,"ERROR 2","N/A"),"CORRECT")</f>
        <v>CORRECT</v>
      </c>
      <c r="AD13" s="122" t="str">
        <f>IF(AND('Prioritized Approach Milestones'!C14="No",'Prioritized Approach Milestones'!F14=""),IF('Prioritized Approach Milestones'!B14=3,"ERROR 2","N/A"),"CORRECT")</f>
        <v>CORRECT</v>
      </c>
      <c r="AE13" s="122" t="str">
        <f>IF(AND('Prioritized Approach Milestones'!C14="No",'Prioritized Approach Milestones'!F14=""),IF('Prioritized Approach Milestones'!B14=4,"ERROR 2","N/A"),"CORRECT")</f>
        <v>CORRECT</v>
      </c>
      <c r="AF13" s="122" t="str">
        <f>IF(AND('Prioritized Approach Milestones'!C14="No",'Prioritized Approach Milestones'!F14=""),IF('Prioritized Approach Milestones'!B14=5,"ERROR 2","N/A"),"CORRECT")</f>
        <v>CORRECT</v>
      </c>
      <c r="AG13" s="123" t="str">
        <f>IF(AND('Prioritized Approach Milestones'!C14="No",'Prioritized Approach Milestones'!F14=""),IF('Prioritized Approach Milestones'!B14=6,"ERROR 2","N/A"),"CORRECT")</f>
        <v>CORRECT</v>
      </c>
    </row>
    <row r="14" spans="1:33" x14ac:dyDescent="0.2">
      <c r="A14" s="27">
        <f>COUNTIFS('Prioritized Approach Milestones'!B15,"1",'Prioritized Approach Milestones'!C15,"yes")</f>
        <v>0</v>
      </c>
      <c r="B14" s="32">
        <f>COUNTIFS('Prioritized Approach Milestones'!B15,"2",'Prioritized Approach Milestones'!C15,"yes")</f>
        <v>0</v>
      </c>
      <c r="C14" s="28">
        <f>COUNTIFS('Prioritized Approach Milestones'!B15,"3",'Prioritized Approach Milestones'!C15,"yes")</f>
        <v>0</v>
      </c>
      <c r="D14" s="29">
        <f>COUNTIFS('Prioritized Approach Milestones'!B15,"4",'Prioritized Approach Milestones'!C15,"yes")</f>
        <v>0</v>
      </c>
      <c r="E14" s="30">
        <f>COUNTIFS('Prioritized Approach Milestones'!B15,"5",'Prioritized Approach Milestones'!C15,"yes")</f>
        <v>0</v>
      </c>
      <c r="F14" s="31">
        <f>COUNTIFS('Prioritized Approach Milestones'!B15,"6",'Prioritized Approach Milestones'!C15,"yes")</f>
        <v>0</v>
      </c>
      <c r="G14" s="59">
        <f t="shared" si="2"/>
        <v>0</v>
      </c>
      <c r="H14" s="53">
        <f>COUNTIFS('Prioritized Approach Milestones'!B15,"1",'Prioritized Approach Milestones'!C15,"N/A")</f>
        <v>0</v>
      </c>
      <c r="I14" s="53">
        <f>COUNTIFS('Prioritized Approach Milestones'!B15,"2",'Prioritized Approach Milestones'!C15,"N/A")</f>
        <v>0</v>
      </c>
      <c r="J14" s="53">
        <f>COUNTIFS('Prioritized Approach Milestones'!B15,"3",'Prioritized Approach Milestones'!C15,"N/A")</f>
        <v>0</v>
      </c>
      <c r="K14" s="53">
        <f>COUNTIFS('Prioritized Approach Milestones'!B15,"4",'Prioritized Approach Milestones'!C15,"N/A")</f>
        <v>0</v>
      </c>
      <c r="L14" s="53">
        <f>COUNTIFS('Prioritized Approach Milestones'!B15,"5",'Prioritized Approach Milestones'!C15,"N/A")</f>
        <v>0</v>
      </c>
      <c r="M14" s="53">
        <f>COUNTIFS('Prioritized Approach Milestones'!B15,"6",'Prioritized Approach Milestones'!C15,"N/A")</f>
        <v>0</v>
      </c>
      <c r="N14">
        <f t="shared" si="3"/>
        <v>0</v>
      </c>
      <c r="O14" s="119"/>
      <c r="P14" s="120" t="str">
        <f>IF('Prioritized Approach Milestones'!$B15=1,'Prioritized Approach Milestones'!$F15,"")</f>
        <v/>
      </c>
      <c r="Q14" s="120">
        <f>IF('Prioritized Approach Milestones'!$B15=2,'Prioritized Approach Milestones'!$F15,"")</f>
        <v>0</v>
      </c>
      <c r="R14" s="120" t="str">
        <f>IF('Prioritized Approach Milestones'!$B15=3,'Prioritized Approach Milestones'!$F15,"")</f>
        <v/>
      </c>
      <c r="S14" s="120" t="str">
        <f>IF('Prioritized Approach Milestones'!$B15=4,'Prioritized Approach Milestones'!$F15,"")</f>
        <v/>
      </c>
      <c r="T14" s="120" t="str">
        <f>IF('Prioritized Approach Milestones'!$B15=5,'Prioritized Approach Milestones'!$F15,"")</f>
        <v/>
      </c>
      <c r="U14" s="120" t="str">
        <f>IF('Prioritized Approach Milestones'!$B15=6,'Prioritized Approach Milestones'!$F15,"")</f>
        <v/>
      </c>
      <c r="V14" s="121" t="str">
        <f>IF(AND('Prioritized Approach Milestones'!C15="Yes",'Prioritized Approach Milestones'!F15=""),"CORRECT",IF('Prioritized Approach Milestones'!C15="No","CORRECT",IF('Prioritized Approach Milestones'!B15=1,"ERROR 1","N/A")))</f>
        <v>N/A</v>
      </c>
      <c r="W14" s="121" t="str">
        <f>IF(AND('Prioritized Approach Milestones'!C15="Yes",'Prioritized Approach Milestones'!F15=""),"CORRECT",IF('Prioritized Approach Milestones'!C15="No","CORRECT",IF('Prioritized Approach Milestones'!B15=2,"ERROR 1","N/A")))</f>
        <v>ERROR 1</v>
      </c>
      <c r="X14" s="121" t="str">
        <f>IF(AND('Prioritized Approach Milestones'!C15="Yes",'Prioritized Approach Milestones'!F15=""),"CORRECT",IF('Prioritized Approach Milestones'!C15="No","CORRECT",IF('Prioritized Approach Milestones'!B15=3,"ERROR 1","N/A")))</f>
        <v>N/A</v>
      </c>
      <c r="Y14" s="121" t="str">
        <f>IF(AND('Prioritized Approach Milestones'!C15="Yes",'Prioritized Approach Milestones'!F15=""),"CORRECT",IF('Prioritized Approach Milestones'!C15="No","CORRECT",IF('Prioritized Approach Milestones'!B15=4,"ERROR 1","N/A")))</f>
        <v>N/A</v>
      </c>
      <c r="Z14" s="121" t="str">
        <f>IF(AND('Prioritized Approach Milestones'!C15="Yes",'Prioritized Approach Milestones'!F15=""),"CORRECT",IF('Prioritized Approach Milestones'!C15="No","CORRECT",IF('Prioritized Approach Milestones'!B15=5,"ERROR 1","N/A")))</f>
        <v>N/A</v>
      </c>
      <c r="AA14" s="121" t="str">
        <f>IF(AND('Prioritized Approach Milestones'!C15="Yes",'Prioritized Approach Milestones'!F15=""),"CORRECT",IF('Prioritized Approach Milestones'!C15="No","CORRECT",IF('Prioritized Approach Milestones'!B15=6,"ERROR 1","N/A")))</f>
        <v>N/A</v>
      </c>
      <c r="AB14" s="122" t="str">
        <f>IF(AND('Prioritized Approach Milestones'!C15="No",'Prioritized Approach Milestones'!F15=""),IF('Prioritized Approach Milestones'!B15=1,"ERROR 2","N/A"),"CORRECT")</f>
        <v>CORRECT</v>
      </c>
      <c r="AC14" s="122" t="str">
        <f>IF(AND('Prioritized Approach Milestones'!C15="No",'Prioritized Approach Milestones'!F15=""),IF('Prioritized Approach Milestones'!B15=2,"ERROR 2","N/A"),"CORRECT")</f>
        <v>CORRECT</v>
      </c>
      <c r="AD14" s="122" t="str">
        <f>IF(AND('Prioritized Approach Milestones'!C15="No",'Prioritized Approach Milestones'!F15=""),IF('Prioritized Approach Milestones'!B15=3,"ERROR 2","N/A"),"CORRECT")</f>
        <v>CORRECT</v>
      </c>
      <c r="AE14" s="122" t="str">
        <f>IF(AND('Prioritized Approach Milestones'!C15="No",'Prioritized Approach Milestones'!F15=""),IF('Prioritized Approach Milestones'!B15=4,"ERROR 2","N/A"),"CORRECT")</f>
        <v>CORRECT</v>
      </c>
      <c r="AF14" s="122" t="str">
        <f>IF(AND('Prioritized Approach Milestones'!C15="No",'Prioritized Approach Milestones'!F15=""),IF('Prioritized Approach Milestones'!B15=5,"ERROR 2","N/A"),"CORRECT")</f>
        <v>CORRECT</v>
      </c>
      <c r="AG14" s="123" t="str">
        <f>IF(AND('Prioritized Approach Milestones'!C15="No",'Prioritized Approach Milestones'!F15=""),IF('Prioritized Approach Milestones'!B15=6,"ERROR 2","N/A"),"CORRECT")</f>
        <v>CORRECT</v>
      </c>
    </row>
    <row r="15" spans="1:33" x14ac:dyDescent="0.2">
      <c r="A15" s="27">
        <f>COUNTIFS('Prioritized Approach Milestones'!B16,"1",'Prioritized Approach Milestones'!C16,"yes")</f>
        <v>0</v>
      </c>
      <c r="B15" s="32">
        <f>COUNTIFS('Prioritized Approach Milestones'!B16,"2",'Prioritized Approach Milestones'!C16,"yes")</f>
        <v>0</v>
      </c>
      <c r="C15" s="28">
        <f>COUNTIFS('Prioritized Approach Milestones'!B16,"3",'Prioritized Approach Milestones'!C16,"yes")</f>
        <v>0</v>
      </c>
      <c r="D15" s="29">
        <f>COUNTIFS('Prioritized Approach Milestones'!B16,"4",'Prioritized Approach Milestones'!C16,"yes")</f>
        <v>0</v>
      </c>
      <c r="E15" s="30">
        <f>COUNTIFS('Prioritized Approach Milestones'!B16,"5",'Prioritized Approach Milestones'!C16,"yes")</f>
        <v>0</v>
      </c>
      <c r="F15" s="31">
        <f>COUNTIFS('Prioritized Approach Milestones'!B16,"6",'Prioritized Approach Milestones'!C16,"yes")</f>
        <v>0</v>
      </c>
      <c r="G15" s="59">
        <f t="shared" si="2"/>
        <v>0</v>
      </c>
      <c r="H15" s="53">
        <f>COUNTIFS('Prioritized Approach Milestones'!B16,"1",'Prioritized Approach Milestones'!C16,"N/A")</f>
        <v>0</v>
      </c>
      <c r="I15" s="53">
        <f>COUNTIFS('Prioritized Approach Milestones'!B16,"2",'Prioritized Approach Milestones'!C16,"N/A")</f>
        <v>0</v>
      </c>
      <c r="J15" s="53">
        <f>COUNTIFS('Prioritized Approach Milestones'!B16,"3",'Prioritized Approach Milestones'!C16,"N/A")</f>
        <v>0</v>
      </c>
      <c r="K15" s="53">
        <f>COUNTIFS('Prioritized Approach Milestones'!B16,"4",'Prioritized Approach Milestones'!C16,"N/A")</f>
        <v>0</v>
      </c>
      <c r="L15" s="53">
        <f>COUNTIFS('Prioritized Approach Milestones'!B16,"5",'Prioritized Approach Milestones'!C16,"N/A")</f>
        <v>0</v>
      </c>
      <c r="M15" s="53">
        <f>COUNTIFS('Prioritized Approach Milestones'!B16,"6",'Prioritized Approach Milestones'!C16,"N/A")</f>
        <v>0</v>
      </c>
      <c r="N15">
        <f t="shared" si="3"/>
        <v>0</v>
      </c>
      <c r="O15" s="119"/>
      <c r="P15" s="120" t="str">
        <f>IF('Prioritized Approach Milestones'!$B16=1,'Prioritized Approach Milestones'!$F16,"")</f>
        <v/>
      </c>
      <c r="Q15" s="120" t="str">
        <f>IF('Prioritized Approach Milestones'!$B16=2,'Prioritized Approach Milestones'!$F16,"")</f>
        <v/>
      </c>
      <c r="R15" s="120" t="str">
        <f>IF('Prioritized Approach Milestones'!$B16=3,'Prioritized Approach Milestones'!$F16,"")</f>
        <v/>
      </c>
      <c r="S15" s="120" t="str">
        <f>IF('Prioritized Approach Milestones'!$B16=4,'Prioritized Approach Milestones'!$F16,"")</f>
        <v/>
      </c>
      <c r="T15" s="120" t="str">
        <f>IF('Prioritized Approach Milestones'!$B16=5,'Prioritized Approach Milestones'!$F16,"")</f>
        <v/>
      </c>
      <c r="U15" s="120" t="str">
        <f>IF('Prioritized Approach Milestones'!$B16=6,'Prioritized Approach Milestones'!$F16,"")</f>
        <v/>
      </c>
      <c r="V15" s="121" t="str">
        <f>IF(AND('Prioritized Approach Milestones'!C16="Yes",'Prioritized Approach Milestones'!F16=""),"CORRECT",IF('Prioritized Approach Milestones'!C16="No","CORRECT",IF('Prioritized Approach Milestones'!B16=1,"ERROR 1","N/A")))</f>
        <v>N/A</v>
      </c>
      <c r="W15" s="121" t="str">
        <f>IF(AND('Prioritized Approach Milestones'!C16="Yes",'Prioritized Approach Milestones'!F16=""),"CORRECT",IF('Prioritized Approach Milestones'!C16="No","CORRECT",IF('Prioritized Approach Milestones'!B16=2,"ERROR 1","N/A")))</f>
        <v>N/A</v>
      </c>
      <c r="X15" s="121" t="str">
        <f>IF(AND('Prioritized Approach Milestones'!C16="Yes",'Prioritized Approach Milestones'!F16=""),"CORRECT",IF('Prioritized Approach Milestones'!C16="No","CORRECT",IF('Prioritized Approach Milestones'!B16=3,"ERROR 1","N/A")))</f>
        <v>N/A</v>
      </c>
      <c r="Y15" s="121" t="str">
        <f>IF(AND('Prioritized Approach Milestones'!C16="Yes",'Prioritized Approach Milestones'!F16=""),"CORRECT",IF('Prioritized Approach Milestones'!C16="No","CORRECT",IF('Prioritized Approach Milestones'!B16=4,"ERROR 1","N/A")))</f>
        <v>N/A</v>
      </c>
      <c r="Z15" s="121" t="str">
        <f>IF(AND('Prioritized Approach Milestones'!C16="Yes",'Prioritized Approach Milestones'!F16=""),"CORRECT",IF('Prioritized Approach Milestones'!C16="No","CORRECT",IF('Prioritized Approach Milestones'!B16=5,"ERROR 1","N/A")))</f>
        <v>N/A</v>
      </c>
      <c r="AA15" s="121" t="str">
        <f>IF(AND('Prioritized Approach Milestones'!C16="Yes",'Prioritized Approach Milestones'!F16=""),"CORRECT",IF('Prioritized Approach Milestones'!C16="No","CORRECT",IF('Prioritized Approach Milestones'!B16=6,"ERROR 1","N/A")))</f>
        <v>N/A</v>
      </c>
      <c r="AB15" s="122" t="str">
        <f>IF(AND('Prioritized Approach Milestones'!C16="No",'Prioritized Approach Milestones'!F16=""),IF('Prioritized Approach Milestones'!B16=1,"ERROR 2","N/A"),"CORRECT")</f>
        <v>CORRECT</v>
      </c>
      <c r="AC15" s="122" t="str">
        <f>IF(AND('Prioritized Approach Milestones'!C16="No",'Prioritized Approach Milestones'!F16=""),IF('Prioritized Approach Milestones'!B16=2,"ERROR 2","N/A"),"CORRECT")</f>
        <v>CORRECT</v>
      </c>
      <c r="AD15" s="122" t="str">
        <f>IF(AND('Prioritized Approach Milestones'!C16="No",'Prioritized Approach Milestones'!F16=""),IF('Prioritized Approach Milestones'!B16=3,"ERROR 2","N/A"),"CORRECT")</f>
        <v>CORRECT</v>
      </c>
      <c r="AE15" s="122" t="str">
        <f>IF(AND('Prioritized Approach Milestones'!C16="No",'Prioritized Approach Milestones'!F16=""),IF('Prioritized Approach Milestones'!B16=4,"ERROR 2","N/A"),"CORRECT")</f>
        <v>CORRECT</v>
      </c>
      <c r="AF15" s="122" t="str">
        <f>IF(AND('Prioritized Approach Milestones'!C16="No",'Prioritized Approach Milestones'!F16=""),IF('Prioritized Approach Milestones'!B16=5,"ERROR 2","N/A"),"CORRECT")</f>
        <v>CORRECT</v>
      </c>
      <c r="AG15" s="123" t="str">
        <f>IF(AND('Prioritized Approach Milestones'!C16="No",'Prioritized Approach Milestones'!F16=""),IF('Prioritized Approach Milestones'!B16=6,"ERROR 2","N/A"),"CORRECT")</f>
        <v>CORRECT</v>
      </c>
    </row>
    <row r="16" spans="1:33" x14ac:dyDescent="0.2">
      <c r="A16" s="27">
        <f>COUNTIFS('Prioritized Approach Milestones'!B17,"1",'Prioritized Approach Milestones'!C17,"yes")</f>
        <v>0</v>
      </c>
      <c r="B16" s="32">
        <f>COUNTIFS('Prioritized Approach Milestones'!B17,"2",'Prioritized Approach Milestones'!C17,"yes")</f>
        <v>0</v>
      </c>
      <c r="C16" s="28">
        <f>COUNTIFS('Prioritized Approach Milestones'!B17,"3",'Prioritized Approach Milestones'!C17,"yes")</f>
        <v>0</v>
      </c>
      <c r="D16" s="29">
        <f>COUNTIFS('Prioritized Approach Milestones'!B17,"4",'Prioritized Approach Milestones'!C17,"yes")</f>
        <v>0</v>
      </c>
      <c r="E16" s="30">
        <f>COUNTIFS('Prioritized Approach Milestones'!B17,"5",'Prioritized Approach Milestones'!C17,"yes")</f>
        <v>0</v>
      </c>
      <c r="F16" s="31">
        <f>COUNTIFS('Prioritized Approach Milestones'!B17,"6",'Prioritized Approach Milestones'!C17,"yes")</f>
        <v>0</v>
      </c>
      <c r="G16" s="59">
        <f t="shared" si="2"/>
        <v>0</v>
      </c>
      <c r="H16" s="53">
        <f>COUNTIFS('Prioritized Approach Milestones'!B17,"1",'Prioritized Approach Milestones'!C17,"N/A")</f>
        <v>0</v>
      </c>
      <c r="I16" s="53">
        <f>COUNTIFS('Prioritized Approach Milestones'!B17,"2",'Prioritized Approach Milestones'!C17,"N/A")</f>
        <v>0</v>
      </c>
      <c r="J16" s="53">
        <f>COUNTIFS('Prioritized Approach Milestones'!B17,"3",'Prioritized Approach Milestones'!C17,"N/A")</f>
        <v>0</v>
      </c>
      <c r="K16" s="53">
        <f>COUNTIFS('Prioritized Approach Milestones'!B17,"4",'Prioritized Approach Milestones'!C17,"N/A")</f>
        <v>0</v>
      </c>
      <c r="L16" s="53">
        <f>COUNTIFS('Prioritized Approach Milestones'!B17,"5",'Prioritized Approach Milestones'!C17,"N/A")</f>
        <v>0</v>
      </c>
      <c r="M16" s="53">
        <f>COUNTIFS('Prioritized Approach Milestones'!B17,"6",'Prioritized Approach Milestones'!C17,"N/A")</f>
        <v>0</v>
      </c>
      <c r="N16">
        <f t="shared" si="3"/>
        <v>0</v>
      </c>
      <c r="O16" s="119"/>
      <c r="P16" s="120" t="str">
        <f>IF('Prioritized Approach Milestones'!$B17=1,'Prioritized Approach Milestones'!$F17,"")</f>
        <v/>
      </c>
      <c r="Q16" s="120">
        <f>IF('Prioritized Approach Milestones'!$B17=2,'Prioritized Approach Milestones'!$F17,"")</f>
        <v>0</v>
      </c>
      <c r="R16" s="120" t="str">
        <f>IF('Prioritized Approach Milestones'!$B17=3,'Prioritized Approach Milestones'!$F17,"")</f>
        <v/>
      </c>
      <c r="S16" s="120" t="str">
        <f>IF('Prioritized Approach Milestones'!$B17=4,'Prioritized Approach Milestones'!$F17,"")</f>
        <v/>
      </c>
      <c r="T16" s="120" t="str">
        <f>IF('Prioritized Approach Milestones'!$B17=5,'Prioritized Approach Milestones'!$F17,"")</f>
        <v/>
      </c>
      <c r="U16" s="120" t="str">
        <f>IF('Prioritized Approach Milestones'!$B17=6,'Prioritized Approach Milestones'!$F17,"")</f>
        <v/>
      </c>
      <c r="V16" s="121" t="str">
        <f>IF(AND('Prioritized Approach Milestones'!C17="Yes",'Prioritized Approach Milestones'!F17=""),"CORRECT",IF('Prioritized Approach Milestones'!C17="No","CORRECT",IF('Prioritized Approach Milestones'!B17=1,"ERROR 1","N/A")))</f>
        <v>N/A</v>
      </c>
      <c r="W16" s="121" t="str">
        <f>IF(AND('Prioritized Approach Milestones'!C17="Yes",'Prioritized Approach Milestones'!F17=""),"CORRECT",IF('Prioritized Approach Milestones'!C17="No","CORRECT",IF('Prioritized Approach Milestones'!B17=2,"ERROR 1","N/A")))</f>
        <v>ERROR 1</v>
      </c>
      <c r="X16" s="121" t="str">
        <f>IF(AND('Prioritized Approach Milestones'!C17="Yes",'Prioritized Approach Milestones'!F17=""),"CORRECT",IF('Prioritized Approach Milestones'!C17="No","CORRECT",IF('Prioritized Approach Milestones'!B17=3,"ERROR 1","N/A")))</f>
        <v>N/A</v>
      </c>
      <c r="Y16" s="121" t="str">
        <f>IF(AND('Prioritized Approach Milestones'!C17="Yes",'Prioritized Approach Milestones'!F17=""),"CORRECT",IF('Prioritized Approach Milestones'!C17="No","CORRECT",IF('Prioritized Approach Milestones'!B17=4,"ERROR 1","N/A")))</f>
        <v>N/A</v>
      </c>
      <c r="Z16" s="121" t="str">
        <f>IF(AND('Prioritized Approach Milestones'!C17="Yes",'Prioritized Approach Milestones'!F17=""),"CORRECT",IF('Prioritized Approach Milestones'!C17="No","CORRECT",IF('Prioritized Approach Milestones'!B17=5,"ERROR 1","N/A")))</f>
        <v>N/A</v>
      </c>
      <c r="AA16" s="121" t="str">
        <f>IF(AND('Prioritized Approach Milestones'!C17="Yes",'Prioritized Approach Milestones'!F17=""),"CORRECT",IF('Prioritized Approach Milestones'!C17="No","CORRECT",IF('Prioritized Approach Milestones'!B17=6,"ERROR 1","N/A")))</f>
        <v>N/A</v>
      </c>
      <c r="AB16" s="122" t="str">
        <f>IF(AND('Prioritized Approach Milestones'!C17="No",'Prioritized Approach Milestones'!F17=""),IF('Prioritized Approach Milestones'!B17=1,"ERROR 2","N/A"),"CORRECT")</f>
        <v>CORRECT</v>
      </c>
      <c r="AC16" s="122" t="str">
        <f>IF(AND('Prioritized Approach Milestones'!C17="No",'Prioritized Approach Milestones'!F17=""),IF('Prioritized Approach Milestones'!B17=2,"ERROR 2","N/A"),"CORRECT")</f>
        <v>CORRECT</v>
      </c>
      <c r="AD16" s="122" t="str">
        <f>IF(AND('Prioritized Approach Milestones'!C17="No",'Prioritized Approach Milestones'!F17=""),IF('Prioritized Approach Milestones'!B17=3,"ERROR 2","N/A"),"CORRECT")</f>
        <v>CORRECT</v>
      </c>
      <c r="AE16" s="122" t="str">
        <f>IF(AND('Prioritized Approach Milestones'!C17="No",'Prioritized Approach Milestones'!F17=""),IF('Prioritized Approach Milestones'!B17=4,"ERROR 2","N/A"),"CORRECT")</f>
        <v>CORRECT</v>
      </c>
      <c r="AF16" s="122" t="str">
        <f>IF(AND('Prioritized Approach Milestones'!C17="No",'Prioritized Approach Milestones'!F17=""),IF('Prioritized Approach Milestones'!B17=5,"ERROR 2","N/A"),"CORRECT")</f>
        <v>CORRECT</v>
      </c>
      <c r="AG16" s="123" t="str">
        <f>IF(AND('Prioritized Approach Milestones'!C17="No",'Prioritized Approach Milestones'!F17=""),IF('Prioritized Approach Milestones'!B17=6,"ERROR 2","N/A"),"CORRECT")</f>
        <v>CORRECT</v>
      </c>
    </row>
    <row r="17" spans="1:33" x14ac:dyDescent="0.2">
      <c r="A17" s="27">
        <f>COUNTIFS('Prioritized Approach Milestones'!B18,"1",'Prioritized Approach Milestones'!C18,"yes")</f>
        <v>0</v>
      </c>
      <c r="B17" s="32">
        <f>COUNTIFS('Prioritized Approach Milestones'!B18,"2",'Prioritized Approach Milestones'!C18,"yes")</f>
        <v>0</v>
      </c>
      <c r="C17" s="28">
        <f>COUNTIFS('Prioritized Approach Milestones'!B18,"3",'Prioritized Approach Milestones'!C18,"yes")</f>
        <v>0</v>
      </c>
      <c r="D17" s="29">
        <f>COUNTIFS('Prioritized Approach Milestones'!B18,"4",'Prioritized Approach Milestones'!C18,"yes")</f>
        <v>0</v>
      </c>
      <c r="E17" s="30">
        <f>COUNTIFS('Prioritized Approach Milestones'!B18,"5",'Prioritized Approach Milestones'!C18,"yes")</f>
        <v>0</v>
      </c>
      <c r="F17" s="31">
        <f>COUNTIFS('Prioritized Approach Milestones'!B18,"6",'Prioritized Approach Milestones'!C18,"yes")</f>
        <v>0</v>
      </c>
      <c r="G17" s="59">
        <f t="shared" si="2"/>
        <v>0</v>
      </c>
      <c r="H17" s="53">
        <f>COUNTIFS('Prioritized Approach Milestones'!B18,"1",'Prioritized Approach Milestones'!C18,"N/A")</f>
        <v>0</v>
      </c>
      <c r="I17" s="53">
        <f>COUNTIFS('Prioritized Approach Milestones'!B18,"2",'Prioritized Approach Milestones'!C18,"N/A")</f>
        <v>0</v>
      </c>
      <c r="J17" s="53">
        <f>COUNTIFS('Prioritized Approach Milestones'!B18,"3",'Prioritized Approach Milestones'!C18,"N/A")</f>
        <v>0</v>
      </c>
      <c r="K17" s="53">
        <f>COUNTIFS('Prioritized Approach Milestones'!B18,"4",'Prioritized Approach Milestones'!C18,"N/A")</f>
        <v>0</v>
      </c>
      <c r="L17" s="53">
        <f>COUNTIFS('Prioritized Approach Milestones'!B18,"5",'Prioritized Approach Milestones'!C18,"N/A")</f>
        <v>0</v>
      </c>
      <c r="M17" s="53">
        <f>COUNTIFS('Prioritized Approach Milestones'!B18,"6",'Prioritized Approach Milestones'!C18,"N/A")</f>
        <v>0</v>
      </c>
      <c r="N17">
        <f t="shared" si="3"/>
        <v>0</v>
      </c>
      <c r="O17" s="119"/>
      <c r="P17" s="120" t="str">
        <f>IF('Prioritized Approach Milestones'!$B18=1,'Prioritized Approach Milestones'!$F18,"")</f>
        <v/>
      </c>
      <c r="Q17" s="120">
        <f>IF('Prioritized Approach Milestones'!$B18=2,'Prioritized Approach Milestones'!$F18,"")</f>
        <v>0</v>
      </c>
      <c r="R17" s="120" t="str">
        <f>IF('Prioritized Approach Milestones'!$B18=3,'Prioritized Approach Milestones'!$F18,"")</f>
        <v/>
      </c>
      <c r="S17" s="120" t="str">
        <f>IF('Prioritized Approach Milestones'!$B18=4,'Prioritized Approach Milestones'!$F18,"")</f>
        <v/>
      </c>
      <c r="T17" s="120" t="str">
        <f>IF('Prioritized Approach Milestones'!$B18=5,'Prioritized Approach Milestones'!$F18,"")</f>
        <v/>
      </c>
      <c r="U17" s="120" t="str">
        <f>IF('Prioritized Approach Milestones'!$B18=6,'Prioritized Approach Milestones'!$F18,"")</f>
        <v/>
      </c>
      <c r="V17" s="121" t="str">
        <f>IF(AND('Prioritized Approach Milestones'!C18="Yes",'Prioritized Approach Milestones'!F18=""),"CORRECT",IF('Prioritized Approach Milestones'!C18="No","CORRECT",IF('Prioritized Approach Milestones'!B18=1,"ERROR 1","N/A")))</f>
        <v>N/A</v>
      </c>
      <c r="W17" s="121" t="str">
        <f>IF(AND('Prioritized Approach Milestones'!C18="Yes",'Prioritized Approach Milestones'!F18=""),"CORRECT",IF('Prioritized Approach Milestones'!C18="No","CORRECT",IF('Prioritized Approach Milestones'!B18=2,"ERROR 1","N/A")))</f>
        <v>ERROR 1</v>
      </c>
      <c r="X17" s="121" t="str">
        <f>IF(AND('Prioritized Approach Milestones'!C18="Yes",'Prioritized Approach Milestones'!F18=""),"CORRECT",IF('Prioritized Approach Milestones'!C18="No","CORRECT",IF('Prioritized Approach Milestones'!B18=3,"ERROR 1","N/A")))</f>
        <v>N/A</v>
      </c>
      <c r="Y17" s="121" t="str">
        <f>IF(AND('Prioritized Approach Milestones'!C18="Yes",'Prioritized Approach Milestones'!F18=""),"CORRECT",IF('Prioritized Approach Milestones'!C18="No","CORRECT",IF('Prioritized Approach Milestones'!B18=4,"ERROR 1","N/A")))</f>
        <v>N/A</v>
      </c>
      <c r="Z17" s="121" t="str">
        <f>IF(AND('Prioritized Approach Milestones'!C18="Yes",'Prioritized Approach Milestones'!F18=""),"CORRECT",IF('Prioritized Approach Milestones'!C18="No","CORRECT",IF('Prioritized Approach Milestones'!B18=5,"ERROR 1","N/A")))</f>
        <v>N/A</v>
      </c>
      <c r="AA17" s="121" t="str">
        <f>IF(AND('Prioritized Approach Milestones'!C18="Yes",'Prioritized Approach Milestones'!F18=""),"CORRECT",IF('Prioritized Approach Milestones'!C18="No","CORRECT",IF('Prioritized Approach Milestones'!B18=6,"ERROR 1","N/A")))</f>
        <v>N/A</v>
      </c>
      <c r="AB17" s="122" t="str">
        <f>IF(AND('Prioritized Approach Milestones'!C18="No",'Prioritized Approach Milestones'!F18=""),IF('Prioritized Approach Milestones'!B18=1,"ERROR 2","N/A"),"CORRECT")</f>
        <v>CORRECT</v>
      </c>
      <c r="AC17" s="122" t="str">
        <f>IF(AND('Prioritized Approach Milestones'!C18="No",'Prioritized Approach Milestones'!F18=""),IF('Prioritized Approach Milestones'!B18=2,"ERROR 2","N/A"),"CORRECT")</f>
        <v>CORRECT</v>
      </c>
      <c r="AD17" s="122" t="str">
        <f>IF(AND('Prioritized Approach Milestones'!C18="No",'Prioritized Approach Milestones'!F18=""),IF('Prioritized Approach Milestones'!B18=3,"ERROR 2","N/A"),"CORRECT")</f>
        <v>CORRECT</v>
      </c>
      <c r="AE17" s="122" t="str">
        <f>IF(AND('Prioritized Approach Milestones'!C18="No",'Prioritized Approach Milestones'!F18=""),IF('Prioritized Approach Milestones'!B18=4,"ERROR 2","N/A"),"CORRECT")</f>
        <v>CORRECT</v>
      </c>
      <c r="AF17" s="122" t="str">
        <f>IF(AND('Prioritized Approach Milestones'!C18="No",'Prioritized Approach Milestones'!F18=""),IF('Prioritized Approach Milestones'!B18=5,"ERROR 2","N/A"),"CORRECT")</f>
        <v>CORRECT</v>
      </c>
      <c r="AG17" s="123" t="str">
        <f>IF(AND('Prioritized Approach Milestones'!C18="No",'Prioritized Approach Milestones'!F18=""),IF('Prioritized Approach Milestones'!B18=6,"ERROR 2","N/A"),"CORRECT")</f>
        <v>CORRECT</v>
      </c>
    </row>
    <row r="18" spans="1:33" x14ac:dyDescent="0.2">
      <c r="A18" s="27">
        <f>COUNTIFS('Prioritized Approach Milestones'!B19,"1",'Prioritized Approach Milestones'!C19,"yes")</f>
        <v>0</v>
      </c>
      <c r="B18" s="32">
        <f>COUNTIFS('Prioritized Approach Milestones'!B19,"2",'Prioritized Approach Milestones'!C19,"yes")</f>
        <v>0</v>
      </c>
      <c r="C18" s="28">
        <f>COUNTIFS('Prioritized Approach Milestones'!B19,"3",'Prioritized Approach Milestones'!C19,"yes")</f>
        <v>0</v>
      </c>
      <c r="D18" s="29">
        <f>COUNTIFS('Prioritized Approach Milestones'!B19,"4",'Prioritized Approach Milestones'!C19,"yes")</f>
        <v>0</v>
      </c>
      <c r="E18" s="30">
        <f>COUNTIFS('Prioritized Approach Milestones'!B19,"5",'Prioritized Approach Milestones'!C19,"yes")</f>
        <v>0</v>
      </c>
      <c r="F18" s="31">
        <f>COUNTIFS('Prioritized Approach Milestones'!B19,"6",'Prioritized Approach Milestones'!C19,"yes")</f>
        <v>0</v>
      </c>
      <c r="G18" s="59">
        <f t="shared" si="2"/>
        <v>0</v>
      </c>
      <c r="H18" s="53">
        <f>COUNTIFS('Prioritized Approach Milestones'!B19,"1",'Prioritized Approach Milestones'!C19,"N/A")</f>
        <v>0</v>
      </c>
      <c r="I18" s="53">
        <f>COUNTIFS('Prioritized Approach Milestones'!B19,"2",'Prioritized Approach Milestones'!C19,"N/A")</f>
        <v>0</v>
      </c>
      <c r="J18" s="53">
        <f>COUNTIFS('Prioritized Approach Milestones'!B19,"3",'Prioritized Approach Milestones'!C19,"N/A")</f>
        <v>0</v>
      </c>
      <c r="K18" s="53">
        <f>COUNTIFS('Prioritized Approach Milestones'!B19,"4",'Prioritized Approach Milestones'!C19,"N/A")</f>
        <v>0</v>
      </c>
      <c r="L18" s="53">
        <f>COUNTIFS('Prioritized Approach Milestones'!B19,"5",'Prioritized Approach Milestones'!C19,"N/A")</f>
        <v>0</v>
      </c>
      <c r="M18" s="53">
        <f>COUNTIFS('Prioritized Approach Milestones'!B19,"6",'Prioritized Approach Milestones'!C19,"N/A")</f>
        <v>0</v>
      </c>
      <c r="N18">
        <f t="shared" si="3"/>
        <v>0</v>
      </c>
      <c r="O18" s="119"/>
      <c r="P18" s="120" t="str">
        <f>IF('Prioritized Approach Milestones'!$B19=1,'Prioritized Approach Milestones'!$F19,"")</f>
        <v/>
      </c>
      <c r="Q18" s="120">
        <f>IF('Prioritized Approach Milestones'!$B19=2,'Prioritized Approach Milestones'!$F19,"")</f>
        <v>0</v>
      </c>
      <c r="R18" s="120" t="str">
        <f>IF('Prioritized Approach Milestones'!$B19=3,'Prioritized Approach Milestones'!$F19,"")</f>
        <v/>
      </c>
      <c r="S18" s="120" t="str">
        <f>IF('Prioritized Approach Milestones'!$B19=4,'Prioritized Approach Milestones'!$F19,"")</f>
        <v/>
      </c>
      <c r="T18" s="120" t="str">
        <f>IF('Prioritized Approach Milestones'!$B19=5,'Prioritized Approach Milestones'!$F19,"")</f>
        <v/>
      </c>
      <c r="U18" s="120" t="str">
        <f>IF('Prioritized Approach Milestones'!$B19=6,'Prioritized Approach Milestones'!$F19,"")</f>
        <v/>
      </c>
      <c r="V18" s="121" t="str">
        <f>IF(AND('Prioritized Approach Milestones'!C19="Yes",'Prioritized Approach Milestones'!F19=""),"CORRECT",IF('Prioritized Approach Milestones'!C19="No","CORRECT",IF('Prioritized Approach Milestones'!B19=1,"ERROR 1","N/A")))</f>
        <v>N/A</v>
      </c>
      <c r="W18" s="121" t="str">
        <f>IF(AND('Prioritized Approach Milestones'!C19="Yes",'Prioritized Approach Milestones'!F19=""),"CORRECT",IF('Prioritized Approach Milestones'!C19="No","CORRECT",IF('Prioritized Approach Milestones'!B19=2,"ERROR 1","N/A")))</f>
        <v>ERROR 1</v>
      </c>
      <c r="X18" s="121" t="str">
        <f>IF(AND('Prioritized Approach Milestones'!C19="Yes",'Prioritized Approach Milestones'!F19=""),"CORRECT",IF('Prioritized Approach Milestones'!C19="No","CORRECT",IF('Prioritized Approach Milestones'!B19=3,"ERROR 1","N/A")))</f>
        <v>N/A</v>
      </c>
      <c r="Y18" s="121" t="str">
        <f>IF(AND('Prioritized Approach Milestones'!C19="Yes",'Prioritized Approach Milestones'!F19=""),"CORRECT",IF('Prioritized Approach Milestones'!C19="No","CORRECT",IF('Prioritized Approach Milestones'!B19=4,"ERROR 1","N/A")))</f>
        <v>N/A</v>
      </c>
      <c r="Z18" s="121" t="str">
        <f>IF(AND('Prioritized Approach Milestones'!C19="Yes",'Prioritized Approach Milestones'!F19=""),"CORRECT",IF('Prioritized Approach Milestones'!C19="No","CORRECT",IF('Prioritized Approach Milestones'!B19=5,"ERROR 1","N/A")))</f>
        <v>N/A</v>
      </c>
      <c r="AA18" s="121" t="str">
        <f>IF(AND('Prioritized Approach Milestones'!C19="Yes",'Prioritized Approach Milestones'!F19=""),"CORRECT",IF('Prioritized Approach Milestones'!C19="No","CORRECT",IF('Prioritized Approach Milestones'!B19=6,"ERROR 1","N/A")))</f>
        <v>N/A</v>
      </c>
      <c r="AB18" s="122" t="str">
        <f>IF(AND('Prioritized Approach Milestones'!C19="No",'Prioritized Approach Milestones'!F19=""),IF('Prioritized Approach Milestones'!B19=1,"ERROR 2","N/A"),"CORRECT")</f>
        <v>CORRECT</v>
      </c>
      <c r="AC18" s="122" t="str">
        <f>IF(AND('Prioritized Approach Milestones'!C19="No",'Prioritized Approach Milestones'!F19=""),IF('Prioritized Approach Milestones'!B19=2,"ERROR 2","N/A"),"CORRECT")</f>
        <v>CORRECT</v>
      </c>
      <c r="AD18" s="122" t="str">
        <f>IF(AND('Prioritized Approach Milestones'!C19="No",'Prioritized Approach Milestones'!F19=""),IF('Prioritized Approach Milestones'!B19=3,"ERROR 2","N/A"),"CORRECT")</f>
        <v>CORRECT</v>
      </c>
      <c r="AE18" s="122" t="str">
        <f>IF(AND('Prioritized Approach Milestones'!C19="No",'Prioritized Approach Milestones'!F19=""),IF('Prioritized Approach Milestones'!B19=4,"ERROR 2","N/A"),"CORRECT")</f>
        <v>CORRECT</v>
      </c>
      <c r="AF18" s="122" t="str">
        <f>IF(AND('Prioritized Approach Milestones'!C19="No",'Prioritized Approach Milestones'!F19=""),IF('Prioritized Approach Milestones'!B19=5,"ERROR 2","N/A"),"CORRECT")</f>
        <v>CORRECT</v>
      </c>
      <c r="AG18" s="123" t="str">
        <f>IF(AND('Prioritized Approach Milestones'!C19="No",'Prioritized Approach Milestones'!F19=""),IF('Prioritized Approach Milestones'!B19=6,"ERROR 2","N/A"),"CORRECT")</f>
        <v>CORRECT</v>
      </c>
    </row>
    <row r="19" spans="1:33" x14ac:dyDescent="0.2">
      <c r="A19" s="27">
        <f>COUNTIFS('Prioritized Approach Milestones'!B20,"1",'Prioritized Approach Milestones'!C20,"yes")</f>
        <v>0</v>
      </c>
      <c r="B19" s="32">
        <f>COUNTIFS('Prioritized Approach Milestones'!B20,"2",'Prioritized Approach Milestones'!C20,"yes")</f>
        <v>0</v>
      </c>
      <c r="C19" s="28">
        <f>COUNTIFS('Prioritized Approach Milestones'!B20,"3",'Prioritized Approach Milestones'!C20,"yes")</f>
        <v>0</v>
      </c>
      <c r="D19" s="29">
        <f>COUNTIFS('Prioritized Approach Milestones'!B20,"4",'Prioritized Approach Milestones'!C20,"yes")</f>
        <v>0</v>
      </c>
      <c r="E19" s="30">
        <f>COUNTIFS('Prioritized Approach Milestones'!B20,"5",'Prioritized Approach Milestones'!C20,"yes")</f>
        <v>0</v>
      </c>
      <c r="F19" s="31">
        <f>COUNTIFS('Prioritized Approach Milestones'!B20,"6",'Prioritized Approach Milestones'!C20,"yes")</f>
        <v>0</v>
      </c>
      <c r="G19" s="59">
        <f t="shared" si="2"/>
        <v>0</v>
      </c>
      <c r="H19" s="53">
        <f>COUNTIFS('Prioritized Approach Milestones'!B20,"1",'Prioritized Approach Milestones'!C20,"N/A")</f>
        <v>0</v>
      </c>
      <c r="I19" s="53">
        <f>COUNTIFS('Prioritized Approach Milestones'!B20,"2",'Prioritized Approach Milestones'!C20,"N/A")</f>
        <v>0</v>
      </c>
      <c r="J19" s="53">
        <f>COUNTIFS('Prioritized Approach Milestones'!B20,"3",'Prioritized Approach Milestones'!C20,"N/A")</f>
        <v>0</v>
      </c>
      <c r="K19" s="53">
        <f>COUNTIFS('Prioritized Approach Milestones'!B20,"4",'Prioritized Approach Milestones'!C20,"N/A")</f>
        <v>0</v>
      </c>
      <c r="L19" s="53">
        <f>COUNTIFS('Prioritized Approach Milestones'!B20,"5",'Prioritized Approach Milestones'!C20,"N/A")</f>
        <v>0</v>
      </c>
      <c r="M19" s="53">
        <f>COUNTIFS('Prioritized Approach Milestones'!B20,"6",'Prioritized Approach Milestones'!C20,"N/A")</f>
        <v>0</v>
      </c>
      <c r="N19">
        <f t="shared" si="3"/>
        <v>0</v>
      </c>
      <c r="O19" s="119"/>
      <c r="P19" s="120" t="str">
        <f>IF('Prioritized Approach Milestones'!$B20=1,'Prioritized Approach Milestones'!$F20,"")</f>
        <v/>
      </c>
      <c r="Q19" s="120" t="str">
        <f>IF('Prioritized Approach Milestones'!$B20=2,'Prioritized Approach Milestones'!$F20,"")</f>
        <v/>
      </c>
      <c r="R19" s="120" t="str">
        <f>IF('Prioritized Approach Milestones'!$B20=3,'Prioritized Approach Milestones'!$F20,"")</f>
        <v/>
      </c>
      <c r="S19" s="120" t="str">
        <f>IF('Prioritized Approach Milestones'!$B20=4,'Prioritized Approach Milestones'!$F20,"")</f>
        <v/>
      </c>
      <c r="T19" s="120" t="str">
        <f>IF('Prioritized Approach Milestones'!$B20=5,'Prioritized Approach Milestones'!$F20,"")</f>
        <v/>
      </c>
      <c r="U19" s="120" t="str">
        <f>IF('Prioritized Approach Milestones'!$B20=6,'Prioritized Approach Milestones'!$F20,"")</f>
        <v/>
      </c>
      <c r="V19" s="121" t="str">
        <f>IF(AND('Prioritized Approach Milestones'!C20="Yes",'Prioritized Approach Milestones'!F20=""),"CORRECT",IF('Prioritized Approach Milestones'!C20="No","CORRECT",IF('Prioritized Approach Milestones'!B20=1,"ERROR 1","N/A")))</f>
        <v>N/A</v>
      </c>
      <c r="W19" s="121" t="str">
        <f>IF(AND('Prioritized Approach Milestones'!C20="Yes",'Prioritized Approach Milestones'!F20=""),"CORRECT",IF('Prioritized Approach Milestones'!C20="No","CORRECT",IF('Prioritized Approach Milestones'!B20=2,"ERROR 1","N/A")))</f>
        <v>N/A</v>
      </c>
      <c r="X19" s="121" t="str">
        <f>IF(AND('Prioritized Approach Milestones'!C20="Yes",'Prioritized Approach Milestones'!F20=""),"CORRECT",IF('Prioritized Approach Milestones'!C20="No","CORRECT",IF('Prioritized Approach Milestones'!B20=3,"ERROR 1","N/A")))</f>
        <v>N/A</v>
      </c>
      <c r="Y19" s="121" t="str">
        <f>IF(AND('Prioritized Approach Milestones'!C20="Yes",'Prioritized Approach Milestones'!F20=""),"CORRECT",IF('Prioritized Approach Milestones'!C20="No","CORRECT",IF('Prioritized Approach Milestones'!B20=4,"ERROR 1","N/A")))</f>
        <v>N/A</v>
      </c>
      <c r="Z19" s="121" t="str">
        <f>IF(AND('Prioritized Approach Milestones'!C20="Yes",'Prioritized Approach Milestones'!F20=""),"CORRECT",IF('Prioritized Approach Milestones'!C20="No","CORRECT",IF('Prioritized Approach Milestones'!B20=5,"ERROR 1","N/A")))</f>
        <v>N/A</v>
      </c>
      <c r="AA19" s="121" t="str">
        <f>IF(AND('Prioritized Approach Milestones'!C20="Yes",'Prioritized Approach Milestones'!F20=""),"CORRECT",IF('Prioritized Approach Milestones'!C20="No","CORRECT",IF('Prioritized Approach Milestones'!B20=6,"ERROR 1","N/A")))</f>
        <v>N/A</v>
      </c>
      <c r="AB19" s="122" t="str">
        <f>IF(AND('Prioritized Approach Milestones'!C20="No",'Prioritized Approach Milestones'!F20=""),IF('Prioritized Approach Milestones'!B20=1,"ERROR 2","N/A"),"CORRECT")</f>
        <v>CORRECT</v>
      </c>
      <c r="AC19" s="122" t="str">
        <f>IF(AND('Prioritized Approach Milestones'!C20="No",'Prioritized Approach Milestones'!F20=""),IF('Prioritized Approach Milestones'!B20=2,"ERROR 2","N/A"),"CORRECT")</f>
        <v>CORRECT</v>
      </c>
      <c r="AD19" s="122" t="str">
        <f>IF(AND('Prioritized Approach Milestones'!C20="No",'Prioritized Approach Milestones'!F20=""),IF('Prioritized Approach Milestones'!B20=3,"ERROR 2","N/A"),"CORRECT")</f>
        <v>CORRECT</v>
      </c>
      <c r="AE19" s="122" t="str">
        <f>IF(AND('Prioritized Approach Milestones'!C20="No",'Prioritized Approach Milestones'!F20=""),IF('Prioritized Approach Milestones'!B20=4,"ERROR 2","N/A"),"CORRECT")</f>
        <v>CORRECT</v>
      </c>
      <c r="AF19" s="122" t="str">
        <f>IF(AND('Prioritized Approach Milestones'!C20="No",'Prioritized Approach Milestones'!F20=""),IF('Prioritized Approach Milestones'!B20=5,"ERROR 2","N/A"),"CORRECT")</f>
        <v>CORRECT</v>
      </c>
      <c r="AG19" s="123" t="str">
        <f>IF(AND('Prioritized Approach Milestones'!C20="No",'Prioritized Approach Milestones'!F20=""),IF('Prioritized Approach Milestones'!B20=6,"ERROR 2","N/A"),"CORRECT")</f>
        <v>CORRECT</v>
      </c>
    </row>
    <row r="20" spans="1:33" x14ac:dyDescent="0.2">
      <c r="A20" s="27">
        <f>COUNTIFS('Prioritized Approach Milestones'!B21,"1",'Prioritized Approach Milestones'!C21,"yes")</f>
        <v>0</v>
      </c>
      <c r="B20" s="32">
        <f>COUNTIFS('Prioritized Approach Milestones'!B21,"2",'Prioritized Approach Milestones'!C21,"yes")</f>
        <v>0</v>
      </c>
      <c r="C20" s="28">
        <f>COUNTIFS('Prioritized Approach Milestones'!B21,"3",'Prioritized Approach Milestones'!C21,"yes")</f>
        <v>0</v>
      </c>
      <c r="D20" s="29">
        <f>COUNTIFS('Prioritized Approach Milestones'!B21,"4",'Prioritized Approach Milestones'!C21,"yes")</f>
        <v>0</v>
      </c>
      <c r="E20" s="30">
        <f>COUNTIFS('Prioritized Approach Milestones'!B21,"5",'Prioritized Approach Milestones'!C21,"yes")</f>
        <v>0</v>
      </c>
      <c r="F20" s="31">
        <f>COUNTIFS('Prioritized Approach Milestones'!B21,"6",'Prioritized Approach Milestones'!C21,"yes")</f>
        <v>0</v>
      </c>
      <c r="G20" s="59">
        <f t="shared" si="2"/>
        <v>0</v>
      </c>
      <c r="H20" s="53">
        <f>COUNTIFS('Prioritized Approach Milestones'!B21,"1",'Prioritized Approach Milestones'!C21,"N/A")</f>
        <v>0</v>
      </c>
      <c r="I20" s="53">
        <f>COUNTIFS('Prioritized Approach Milestones'!B21,"2",'Prioritized Approach Milestones'!C21,"N/A")</f>
        <v>0</v>
      </c>
      <c r="J20" s="53">
        <f>COUNTIFS('Prioritized Approach Milestones'!B21,"3",'Prioritized Approach Milestones'!C21,"N/A")</f>
        <v>0</v>
      </c>
      <c r="K20" s="53">
        <f>COUNTIFS('Prioritized Approach Milestones'!B21,"4",'Prioritized Approach Milestones'!C21,"N/A")</f>
        <v>0</v>
      </c>
      <c r="L20" s="53">
        <f>COUNTIFS('Prioritized Approach Milestones'!B21,"5",'Prioritized Approach Milestones'!C21,"N/A")</f>
        <v>0</v>
      </c>
      <c r="M20" s="53">
        <f>COUNTIFS('Prioritized Approach Milestones'!B21,"6",'Prioritized Approach Milestones'!C21,"N/A")</f>
        <v>0</v>
      </c>
      <c r="N20">
        <f t="shared" si="3"/>
        <v>0</v>
      </c>
      <c r="O20" s="119"/>
      <c r="P20" s="120" t="str">
        <f>IF('Prioritized Approach Milestones'!$B21=1,'Prioritized Approach Milestones'!$F21,"")</f>
        <v/>
      </c>
      <c r="Q20" s="120">
        <f>IF('Prioritized Approach Milestones'!$B21=2,'Prioritized Approach Milestones'!$F21,"")</f>
        <v>0</v>
      </c>
      <c r="R20" s="120" t="str">
        <f>IF('Prioritized Approach Milestones'!$B21=3,'Prioritized Approach Milestones'!$F21,"")</f>
        <v/>
      </c>
      <c r="S20" s="120" t="str">
        <f>IF('Prioritized Approach Milestones'!$B21=4,'Prioritized Approach Milestones'!$F21,"")</f>
        <v/>
      </c>
      <c r="T20" s="120" t="str">
        <f>IF('Prioritized Approach Milestones'!$B21=5,'Prioritized Approach Milestones'!$F21,"")</f>
        <v/>
      </c>
      <c r="U20" s="120" t="str">
        <f>IF('Prioritized Approach Milestones'!$B21=6,'Prioritized Approach Milestones'!$F21,"")</f>
        <v/>
      </c>
      <c r="V20" s="121" t="str">
        <f>IF(AND('Prioritized Approach Milestones'!C21="Yes",'Prioritized Approach Milestones'!F21=""),"CORRECT",IF('Prioritized Approach Milestones'!C21="No","CORRECT",IF('Prioritized Approach Milestones'!B21=1,"ERROR 1","N/A")))</f>
        <v>N/A</v>
      </c>
      <c r="W20" s="121" t="str">
        <f>IF(AND('Prioritized Approach Milestones'!C21="Yes",'Prioritized Approach Milestones'!F21=""),"CORRECT",IF('Prioritized Approach Milestones'!C21="No","CORRECT",IF('Prioritized Approach Milestones'!B21=2,"ERROR 1","N/A")))</f>
        <v>ERROR 1</v>
      </c>
      <c r="X20" s="121" t="str">
        <f>IF(AND('Prioritized Approach Milestones'!C21="Yes",'Prioritized Approach Milestones'!F21=""),"CORRECT",IF('Prioritized Approach Milestones'!C21="No","CORRECT",IF('Prioritized Approach Milestones'!B21=3,"ERROR 1","N/A")))</f>
        <v>N/A</v>
      </c>
      <c r="Y20" s="121" t="str">
        <f>IF(AND('Prioritized Approach Milestones'!C21="Yes",'Prioritized Approach Milestones'!F21=""),"CORRECT",IF('Prioritized Approach Milestones'!C21="No","CORRECT",IF('Prioritized Approach Milestones'!B21=4,"ERROR 1","N/A")))</f>
        <v>N/A</v>
      </c>
      <c r="Z20" s="121" t="str">
        <f>IF(AND('Prioritized Approach Milestones'!C21="Yes",'Prioritized Approach Milestones'!F21=""),"CORRECT",IF('Prioritized Approach Milestones'!C21="No","CORRECT",IF('Prioritized Approach Milestones'!B21=5,"ERROR 1","N/A")))</f>
        <v>N/A</v>
      </c>
      <c r="AA20" s="121" t="str">
        <f>IF(AND('Prioritized Approach Milestones'!C21="Yes",'Prioritized Approach Milestones'!F21=""),"CORRECT",IF('Prioritized Approach Milestones'!C21="No","CORRECT",IF('Prioritized Approach Milestones'!B21=6,"ERROR 1","N/A")))</f>
        <v>N/A</v>
      </c>
      <c r="AB20" s="122" t="str">
        <f>IF(AND('Prioritized Approach Milestones'!C21="No",'Prioritized Approach Milestones'!F21=""),IF('Prioritized Approach Milestones'!B21=1,"ERROR 2","N/A"),"CORRECT")</f>
        <v>CORRECT</v>
      </c>
      <c r="AC20" s="122" t="str">
        <f>IF(AND('Prioritized Approach Milestones'!C21="No",'Prioritized Approach Milestones'!F21=""),IF('Prioritized Approach Milestones'!B21=2,"ERROR 2","N/A"),"CORRECT")</f>
        <v>CORRECT</v>
      </c>
      <c r="AD20" s="122" t="str">
        <f>IF(AND('Prioritized Approach Milestones'!C21="No",'Prioritized Approach Milestones'!F21=""),IF('Prioritized Approach Milestones'!B21=3,"ERROR 2","N/A"),"CORRECT")</f>
        <v>CORRECT</v>
      </c>
      <c r="AE20" s="122" t="str">
        <f>IF(AND('Prioritized Approach Milestones'!C21="No",'Prioritized Approach Milestones'!F21=""),IF('Prioritized Approach Milestones'!B21=4,"ERROR 2","N/A"),"CORRECT")</f>
        <v>CORRECT</v>
      </c>
      <c r="AF20" s="122" t="str">
        <f>IF(AND('Prioritized Approach Milestones'!C21="No",'Prioritized Approach Milestones'!F21=""),IF('Prioritized Approach Milestones'!B21=5,"ERROR 2","N/A"),"CORRECT")</f>
        <v>CORRECT</v>
      </c>
      <c r="AG20" s="123" t="str">
        <f>IF(AND('Prioritized Approach Milestones'!C21="No",'Prioritized Approach Milestones'!F21=""),IF('Prioritized Approach Milestones'!B21=6,"ERROR 2","N/A"),"CORRECT")</f>
        <v>CORRECT</v>
      </c>
    </row>
    <row r="21" spans="1:33" x14ac:dyDescent="0.2">
      <c r="A21" s="27">
        <f>COUNTIFS('Prioritized Approach Milestones'!B22,"1",'Prioritized Approach Milestones'!C22,"yes")</f>
        <v>0</v>
      </c>
      <c r="B21" s="32">
        <f>COUNTIFS('Prioritized Approach Milestones'!B22,"2",'Prioritized Approach Milestones'!C22,"yes")</f>
        <v>0</v>
      </c>
      <c r="C21" s="28">
        <f>COUNTIFS('Prioritized Approach Milestones'!B22,"3",'Prioritized Approach Milestones'!C22,"yes")</f>
        <v>0</v>
      </c>
      <c r="D21" s="29">
        <f>COUNTIFS('Prioritized Approach Milestones'!B22,"4",'Prioritized Approach Milestones'!C22,"yes")</f>
        <v>0</v>
      </c>
      <c r="E21" s="30">
        <f>COUNTIFS('Prioritized Approach Milestones'!B22,"5",'Prioritized Approach Milestones'!C22,"yes")</f>
        <v>0</v>
      </c>
      <c r="F21" s="31">
        <f>COUNTIFS('Prioritized Approach Milestones'!B22,"6",'Prioritized Approach Milestones'!C22,"yes")</f>
        <v>0</v>
      </c>
      <c r="G21" s="59">
        <f t="shared" si="2"/>
        <v>0</v>
      </c>
      <c r="H21" s="53">
        <f>COUNTIFS('Prioritized Approach Milestones'!B22,"1",'Prioritized Approach Milestones'!C22,"N/A")</f>
        <v>0</v>
      </c>
      <c r="I21" s="53">
        <f>COUNTIFS('Prioritized Approach Milestones'!B22,"2",'Prioritized Approach Milestones'!C22,"N/A")</f>
        <v>0</v>
      </c>
      <c r="J21" s="53">
        <f>COUNTIFS('Prioritized Approach Milestones'!B22,"3",'Prioritized Approach Milestones'!C22,"N/A")</f>
        <v>0</v>
      </c>
      <c r="K21" s="53">
        <f>COUNTIFS('Prioritized Approach Milestones'!B22,"4",'Prioritized Approach Milestones'!C22,"N/A")</f>
        <v>0</v>
      </c>
      <c r="L21" s="53">
        <f>COUNTIFS('Prioritized Approach Milestones'!B22,"5",'Prioritized Approach Milestones'!C22,"N/A")</f>
        <v>0</v>
      </c>
      <c r="M21" s="53">
        <f>COUNTIFS('Prioritized Approach Milestones'!B22,"6",'Prioritized Approach Milestones'!C22,"N/A")</f>
        <v>0</v>
      </c>
      <c r="N21">
        <f t="shared" si="3"/>
        <v>0</v>
      </c>
      <c r="O21" s="119"/>
      <c r="P21" s="120" t="str">
        <f>IF('Prioritized Approach Milestones'!$B22=1,'Prioritized Approach Milestones'!$F22,"")</f>
        <v/>
      </c>
      <c r="Q21" s="120">
        <f>IF('Prioritized Approach Milestones'!$B22=2,'Prioritized Approach Milestones'!$F22,"")</f>
        <v>0</v>
      </c>
      <c r="R21" s="120" t="str">
        <f>IF('Prioritized Approach Milestones'!$B22=3,'Prioritized Approach Milestones'!$F22,"")</f>
        <v/>
      </c>
      <c r="S21" s="120" t="str">
        <f>IF('Prioritized Approach Milestones'!$B22=4,'Prioritized Approach Milestones'!$F22,"")</f>
        <v/>
      </c>
      <c r="T21" s="120" t="str">
        <f>IF('Prioritized Approach Milestones'!$B22=5,'Prioritized Approach Milestones'!$F22,"")</f>
        <v/>
      </c>
      <c r="U21" s="120" t="str">
        <f>IF('Prioritized Approach Milestones'!$B22=6,'Prioritized Approach Milestones'!$F22,"")</f>
        <v/>
      </c>
      <c r="V21" s="121" t="str">
        <f>IF(AND('Prioritized Approach Milestones'!C22="Yes",'Prioritized Approach Milestones'!F22=""),"CORRECT",IF('Prioritized Approach Milestones'!C22="No","CORRECT",IF('Prioritized Approach Milestones'!B22=1,"ERROR 1","N/A")))</f>
        <v>N/A</v>
      </c>
      <c r="W21" s="121" t="str">
        <f>IF(AND('Prioritized Approach Milestones'!C22="Yes",'Prioritized Approach Milestones'!F22=""),"CORRECT",IF('Prioritized Approach Milestones'!C22="No","CORRECT",IF('Prioritized Approach Milestones'!B22=2,"ERROR 1","N/A")))</f>
        <v>ERROR 1</v>
      </c>
      <c r="X21" s="121" t="str">
        <f>IF(AND('Prioritized Approach Milestones'!C22="Yes",'Prioritized Approach Milestones'!F22=""),"CORRECT",IF('Prioritized Approach Milestones'!C22="No","CORRECT",IF('Prioritized Approach Milestones'!B22=3,"ERROR 1","N/A")))</f>
        <v>N/A</v>
      </c>
      <c r="Y21" s="121" t="str">
        <f>IF(AND('Prioritized Approach Milestones'!C22="Yes",'Prioritized Approach Milestones'!F22=""),"CORRECT",IF('Prioritized Approach Milestones'!C22="No","CORRECT",IF('Prioritized Approach Milestones'!B22=4,"ERROR 1","N/A")))</f>
        <v>N/A</v>
      </c>
      <c r="Z21" s="121" t="str">
        <f>IF(AND('Prioritized Approach Milestones'!C22="Yes",'Prioritized Approach Milestones'!F22=""),"CORRECT",IF('Prioritized Approach Milestones'!C22="No","CORRECT",IF('Prioritized Approach Milestones'!B22=5,"ERROR 1","N/A")))</f>
        <v>N/A</v>
      </c>
      <c r="AA21" s="121" t="str">
        <f>IF(AND('Prioritized Approach Milestones'!C22="Yes",'Prioritized Approach Milestones'!F22=""),"CORRECT",IF('Prioritized Approach Milestones'!C22="No","CORRECT",IF('Prioritized Approach Milestones'!B22=6,"ERROR 1","N/A")))</f>
        <v>N/A</v>
      </c>
      <c r="AB21" s="122" t="str">
        <f>IF(AND('Prioritized Approach Milestones'!C22="No",'Prioritized Approach Milestones'!F22=""),IF('Prioritized Approach Milestones'!B22=1,"ERROR 2","N/A"),"CORRECT")</f>
        <v>CORRECT</v>
      </c>
      <c r="AC21" s="122" t="str">
        <f>IF(AND('Prioritized Approach Milestones'!C22="No",'Prioritized Approach Milestones'!F22=""),IF('Prioritized Approach Milestones'!B22=2,"ERROR 2","N/A"),"CORRECT")</f>
        <v>CORRECT</v>
      </c>
      <c r="AD21" s="122" t="str">
        <f>IF(AND('Prioritized Approach Milestones'!C22="No",'Prioritized Approach Milestones'!F22=""),IF('Prioritized Approach Milestones'!B22=3,"ERROR 2","N/A"),"CORRECT")</f>
        <v>CORRECT</v>
      </c>
      <c r="AE21" s="122" t="str">
        <f>IF(AND('Prioritized Approach Milestones'!C22="No",'Prioritized Approach Milestones'!F22=""),IF('Prioritized Approach Milestones'!B22=4,"ERROR 2","N/A"),"CORRECT")</f>
        <v>CORRECT</v>
      </c>
      <c r="AF21" s="122" t="str">
        <f>IF(AND('Prioritized Approach Milestones'!C22="No",'Prioritized Approach Milestones'!F22=""),IF('Prioritized Approach Milestones'!B22=5,"ERROR 2","N/A"),"CORRECT")</f>
        <v>CORRECT</v>
      </c>
      <c r="AG21" s="123" t="str">
        <f>IF(AND('Prioritized Approach Milestones'!C22="No",'Prioritized Approach Milestones'!F22=""),IF('Prioritized Approach Milestones'!B22=6,"ERROR 2","N/A"),"CORRECT")</f>
        <v>CORRECT</v>
      </c>
    </row>
    <row r="22" spans="1:33" x14ac:dyDescent="0.2">
      <c r="A22" s="27">
        <f>COUNTIFS('Prioritized Approach Milestones'!B23,"1",'Prioritized Approach Milestones'!C23,"yes")</f>
        <v>0</v>
      </c>
      <c r="B22" s="32">
        <f>COUNTIFS('Prioritized Approach Milestones'!B23,"2",'Prioritized Approach Milestones'!C23,"yes")</f>
        <v>0</v>
      </c>
      <c r="C22" s="28">
        <f>COUNTIFS('Prioritized Approach Milestones'!B23,"3",'Prioritized Approach Milestones'!C23,"yes")</f>
        <v>0</v>
      </c>
      <c r="D22" s="29">
        <f>COUNTIFS('Prioritized Approach Milestones'!B23,"4",'Prioritized Approach Milestones'!C23,"yes")</f>
        <v>0</v>
      </c>
      <c r="E22" s="30">
        <f>COUNTIFS('Prioritized Approach Milestones'!B23,"5",'Prioritized Approach Milestones'!C23,"yes")</f>
        <v>0</v>
      </c>
      <c r="F22" s="31">
        <f>COUNTIFS('Prioritized Approach Milestones'!B23,"6",'Prioritized Approach Milestones'!C23,"yes")</f>
        <v>0</v>
      </c>
      <c r="G22" s="59">
        <f t="shared" si="2"/>
        <v>0</v>
      </c>
      <c r="H22" s="53">
        <f>COUNTIFS('Prioritized Approach Milestones'!B23,"1",'Prioritized Approach Milestones'!C23,"N/A")</f>
        <v>0</v>
      </c>
      <c r="I22" s="53">
        <f>COUNTIFS('Prioritized Approach Milestones'!B23,"2",'Prioritized Approach Milestones'!C23,"N/A")</f>
        <v>0</v>
      </c>
      <c r="J22" s="53">
        <f>COUNTIFS('Prioritized Approach Milestones'!B23,"3",'Prioritized Approach Milestones'!C23,"N/A")</f>
        <v>0</v>
      </c>
      <c r="K22" s="53">
        <f>COUNTIFS('Prioritized Approach Milestones'!B23,"4",'Prioritized Approach Milestones'!C23,"N/A")</f>
        <v>0</v>
      </c>
      <c r="L22" s="53">
        <f>COUNTIFS('Prioritized Approach Milestones'!B23,"5",'Prioritized Approach Milestones'!C23,"N/A")</f>
        <v>0</v>
      </c>
      <c r="M22" s="53">
        <f>COUNTIFS('Prioritized Approach Milestones'!B23,"6",'Prioritized Approach Milestones'!C23,"N/A")</f>
        <v>0</v>
      </c>
      <c r="N22">
        <f t="shared" si="3"/>
        <v>0</v>
      </c>
      <c r="O22" s="119"/>
      <c r="P22" s="120" t="str">
        <f>IF('Prioritized Approach Milestones'!$B23=1,'Prioritized Approach Milestones'!$F23,"")</f>
        <v/>
      </c>
      <c r="Q22" s="120">
        <f>IF('Prioritized Approach Milestones'!$B23=2,'Prioritized Approach Milestones'!$F23,"")</f>
        <v>0</v>
      </c>
      <c r="R22" s="120" t="str">
        <f>IF('Prioritized Approach Milestones'!$B23=3,'Prioritized Approach Milestones'!$F23,"")</f>
        <v/>
      </c>
      <c r="S22" s="120" t="str">
        <f>IF('Prioritized Approach Milestones'!$B23=4,'Prioritized Approach Milestones'!$F23,"")</f>
        <v/>
      </c>
      <c r="T22" s="120" t="str">
        <f>IF('Prioritized Approach Milestones'!$B23=5,'Prioritized Approach Milestones'!$F23,"")</f>
        <v/>
      </c>
      <c r="U22" s="120" t="str">
        <f>IF('Prioritized Approach Milestones'!$B23=6,'Prioritized Approach Milestones'!$F23,"")</f>
        <v/>
      </c>
      <c r="V22" s="121" t="str">
        <f>IF(AND('Prioritized Approach Milestones'!C23="Yes",'Prioritized Approach Milestones'!F23=""),"CORRECT",IF('Prioritized Approach Milestones'!C23="No","CORRECT",IF('Prioritized Approach Milestones'!B23=1,"ERROR 1","N/A")))</f>
        <v>N/A</v>
      </c>
      <c r="W22" s="121" t="str">
        <f>IF(AND('Prioritized Approach Milestones'!C23="Yes",'Prioritized Approach Milestones'!F23=""),"CORRECT",IF('Prioritized Approach Milestones'!C23="No","CORRECT",IF('Prioritized Approach Milestones'!B23=2,"ERROR 1","N/A")))</f>
        <v>ERROR 1</v>
      </c>
      <c r="X22" s="121" t="str">
        <f>IF(AND('Prioritized Approach Milestones'!C23="Yes",'Prioritized Approach Milestones'!F23=""),"CORRECT",IF('Prioritized Approach Milestones'!C23="No","CORRECT",IF('Prioritized Approach Milestones'!B23=3,"ERROR 1","N/A")))</f>
        <v>N/A</v>
      </c>
      <c r="Y22" s="121" t="str">
        <f>IF(AND('Prioritized Approach Milestones'!C23="Yes",'Prioritized Approach Milestones'!F23=""),"CORRECT",IF('Prioritized Approach Milestones'!C23="No","CORRECT",IF('Prioritized Approach Milestones'!B23=4,"ERROR 1","N/A")))</f>
        <v>N/A</v>
      </c>
      <c r="Z22" s="121" t="str">
        <f>IF(AND('Prioritized Approach Milestones'!C23="Yes",'Prioritized Approach Milestones'!F23=""),"CORRECT",IF('Prioritized Approach Milestones'!C23="No","CORRECT",IF('Prioritized Approach Milestones'!B23=5,"ERROR 1","N/A")))</f>
        <v>N/A</v>
      </c>
      <c r="AA22" s="121" t="str">
        <f>IF(AND('Prioritized Approach Milestones'!C23="Yes",'Prioritized Approach Milestones'!F23=""),"CORRECT",IF('Prioritized Approach Milestones'!C23="No","CORRECT",IF('Prioritized Approach Milestones'!B23=6,"ERROR 1","N/A")))</f>
        <v>N/A</v>
      </c>
      <c r="AB22" s="122" t="str">
        <f>IF(AND('Prioritized Approach Milestones'!C23="No",'Prioritized Approach Milestones'!F23=""),IF('Prioritized Approach Milestones'!B23=1,"ERROR 2","N/A"),"CORRECT")</f>
        <v>CORRECT</v>
      </c>
      <c r="AC22" s="122" t="str">
        <f>IF(AND('Prioritized Approach Milestones'!C23="No",'Prioritized Approach Milestones'!F23=""),IF('Prioritized Approach Milestones'!B23=2,"ERROR 2","N/A"),"CORRECT")</f>
        <v>CORRECT</v>
      </c>
      <c r="AD22" s="122" t="str">
        <f>IF(AND('Prioritized Approach Milestones'!C23="No",'Prioritized Approach Milestones'!F23=""),IF('Prioritized Approach Milestones'!B23=3,"ERROR 2","N/A"),"CORRECT")</f>
        <v>CORRECT</v>
      </c>
      <c r="AE22" s="122" t="str">
        <f>IF(AND('Prioritized Approach Milestones'!C23="No",'Prioritized Approach Milestones'!F23=""),IF('Prioritized Approach Milestones'!B23=4,"ERROR 2","N/A"),"CORRECT")</f>
        <v>CORRECT</v>
      </c>
      <c r="AF22" s="122" t="str">
        <f>IF(AND('Prioritized Approach Milestones'!C23="No",'Prioritized Approach Milestones'!F23=""),IF('Prioritized Approach Milestones'!B23=5,"ERROR 2","N/A"),"CORRECT")</f>
        <v>CORRECT</v>
      </c>
      <c r="AG22" s="123" t="str">
        <f>IF(AND('Prioritized Approach Milestones'!C23="No",'Prioritized Approach Milestones'!F23=""),IF('Prioritized Approach Milestones'!B23=6,"ERROR 2","N/A"),"CORRECT")</f>
        <v>CORRECT</v>
      </c>
    </row>
    <row r="23" spans="1:33" x14ac:dyDescent="0.2">
      <c r="A23" s="27">
        <f>COUNTIFS('Prioritized Approach Milestones'!B24,"1",'Prioritized Approach Milestones'!C24,"yes")</f>
        <v>0</v>
      </c>
      <c r="B23" s="32">
        <f>COUNTIFS('Prioritized Approach Milestones'!B24,"2",'Prioritized Approach Milestones'!C24,"yes")</f>
        <v>0</v>
      </c>
      <c r="C23" s="28">
        <f>COUNTIFS('Prioritized Approach Milestones'!B24,"3",'Prioritized Approach Milestones'!C24,"yes")</f>
        <v>0</v>
      </c>
      <c r="D23" s="29">
        <f>COUNTIFS('Prioritized Approach Milestones'!B24,"4",'Prioritized Approach Milestones'!C24,"yes")</f>
        <v>0</v>
      </c>
      <c r="E23" s="30">
        <f>COUNTIFS('Prioritized Approach Milestones'!B24,"5",'Prioritized Approach Milestones'!C24,"yes")</f>
        <v>0</v>
      </c>
      <c r="F23" s="31">
        <f>COUNTIFS('Prioritized Approach Milestones'!B24,"6",'Prioritized Approach Milestones'!C24,"yes")</f>
        <v>0</v>
      </c>
      <c r="G23" s="59">
        <f t="shared" si="2"/>
        <v>0</v>
      </c>
      <c r="H23" s="53">
        <f>COUNTIFS('Prioritized Approach Milestones'!B24,"1",'Prioritized Approach Milestones'!C24,"N/A")</f>
        <v>0</v>
      </c>
      <c r="I23" s="53">
        <f>COUNTIFS('Prioritized Approach Milestones'!B24,"2",'Prioritized Approach Milestones'!C24,"N/A")</f>
        <v>0</v>
      </c>
      <c r="J23" s="53">
        <f>COUNTIFS('Prioritized Approach Milestones'!B24,"3",'Prioritized Approach Milestones'!C24,"N/A")</f>
        <v>0</v>
      </c>
      <c r="K23" s="53">
        <f>COUNTIFS('Prioritized Approach Milestones'!B24,"4",'Prioritized Approach Milestones'!C24,"N/A")</f>
        <v>0</v>
      </c>
      <c r="L23" s="53">
        <f>COUNTIFS('Prioritized Approach Milestones'!B24,"5",'Prioritized Approach Milestones'!C24,"N/A")</f>
        <v>0</v>
      </c>
      <c r="M23" s="53">
        <f>COUNTIFS('Prioritized Approach Milestones'!B24,"6",'Prioritized Approach Milestones'!C24,"N/A")</f>
        <v>0</v>
      </c>
      <c r="N23">
        <f t="shared" si="3"/>
        <v>0</v>
      </c>
      <c r="O23" s="119"/>
      <c r="P23" s="120" t="str">
        <f>IF('Prioritized Approach Milestones'!$B24=1,'Prioritized Approach Milestones'!$F24,"")</f>
        <v/>
      </c>
      <c r="Q23" s="120">
        <f>IF('Prioritized Approach Milestones'!$B24=2,'Prioritized Approach Milestones'!$F24,"")</f>
        <v>0</v>
      </c>
      <c r="R23" s="120" t="str">
        <f>IF('Prioritized Approach Milestones'!$B24=3,'Prioritized Approach Milestones'!$F24,"")</f>
        <v/>
      </c>
      <c r="S23" s="120" t="str">
        <f>IF('Prioritized Approach Milestones'!$B24=4,'Prioritized Approach Milestones'!$F24,"")</f>
        <v/>
      </c>
      <c r="T23" s="120" t="str">
        <f>IF('Prioritized Approach Milestones'!$B24=5,'Prioritized Approach Milestones'!$F24,"")</f>
        <v/>
      </c>
      <c r="U23" s="120" t="str">
        <f>IF('Prioritized Approach Milestones'!$B24=6,'Prioritized Approach Milestones'!$F24,"")</f>
        <v/>
      </c>
      <c r="V23" s="121" t="str">
        <f>IF(AND('Prioritized Approach Milestones'!C24="Yes",'Prioritized Approach Milestones'!F24=""),"CORRECT",IF('Prioritized Approach Milestones'!C24="No","CORRECT",IF('Prioritized Approach Milestones'!B24=1,"ERROR 1","N/A")))</f>
        <v>N/A</v>
      </c>
      <c r="W23" s="121" t="str">
        <f>IF(AND('Prioritized Approach Milestones'!C24="Yes",'Prioritized Approach Milestones'!F24=""),"CORRECT",IF('Prioritized Approach Milestones'!C24="No","CORRECT",IF('Prioritized Approach Milestones'!B24=2,"ERROR 1","N/A")))</f>
        <v>ERROR 1</v>
      </c>
      <c r="X23" s="121" t="str">
        <f>IF(AND('Prioritized Approach Milestones'!C24="Yes",'Prioritized Approach Milestones'!F24=""),"CORRECT",IF('Prioritized Approach Milestones'!C24="No","CORRECT",IF('Prioritized Approach Milestones'!B24=3,"ERROR 1","N/A")))</f>
        <v>N/A</v>
      </c>
      <c r="Y23" s="121" t="str">
        <f>IF(AND('Prioritized Approach Milestones'!C24="Yes",'Prioritized Approach Milestones'!F24=""),"CORRECT",IF('Prioritized Approach Milestones'!C24="No","CORRECT",IF('Prioritized Approach Milestones'!B24=4,"ERROR 1","N/A")))</f>
        <v>N/A</v>
      </c>
      <c r="Z23" s="121" t="str">
        <f>IF(AND('Prioritized Approach Milestones'!C24="Yes",'Prioritized Approach Milestones'!F24=""),"CORRECT",IF('Prioritized Approach Milestones'!C24="No","CORRECT",IF('Prioritized Approach Milestones'!B24=5,"ERROR 1","N/A")))</f>
        <v>N/A</v>
      </c>
      <c r="AA23" s="121" t="str">
        <f>IF(AND('Prioritized Approach Milestones'!C24="Yes",'Prioritized Approach Milestones'!F24=""),"CORRECT",IF('Prioritized Approach Milestones'!C24="No","CORRECT",IF('Prioritized Approach Milestones'!B24=6,"ERROR 1","N/A")))</f>
        <v>N/A</v>
      </c>
      <c r="AB23" s="122" t="str">
        <f>IF(AND('Prioritized Approach Milestones'!C24="No",'Prioritized Approach Milestones'!F24=""),IF('Prioritized Approach Milestones'!B24=1,"ERROR 2","N/A"),"CORRECT")</f>
        <v>CORRECT</v>
      </c>
      <c r="AC23" s="122" t="str">
        <f>IF(AND('Prioritized Approach Milestones'!C24="No",'Prioritized Approach Milestones'!F24=""),IF('Prioritized Approach Milestones'!B24=2,"ERROR 2","N/A"),"CORRECT")</f>
        <v>CORRECT</v>
      </c>
      <c r="AD23" s="122" t="str">
        <f>IF(AND('Prioritized Approach Milestones'!C24="No",'Prioritized Approach Milestones'!F24=""),IF('Prioritized Approach Milestones'!B24=3,"ERROR 2","N/A"),"CORRECT")</f>
        <v>CORRECT</v>
      </c>
      <c r="AE23" s="122" t="str">
        <f>IF(AND('Prioritized Approach Milestones'!C24="No",'Prioritized Approach Milestones'!F24=""),IF('Prioritized Approach Milestones'!B24=4,"ERROR 2","N/A"),"CORRECT")</f>
        <v>CORRECT</v>
      </c>
      <c r="AF23" s="122" t="str">
        <f>IF(AND('Prioritized Approach Milestones'!C24="No",'Prioritized Approach Milestones'!F24=""),IF('Prioritized Approach Milestones'!B24=5,"ERROR 2","N/A"),"CORRECT")</f>
        <v>CORRECT</v>
      </c>
      <c r="AG23" s="123" t="str">
        <f>IF(AND('Prioritized Approach Milestones'!C24="No",'Prioritized Approach Milestones'!F24=""),IF('Prioritized Approach Milestones'!B24=6,"ERROR 2","N/A"),"CORRECT")</f>
        <v>CORRECT</v>
      </c>
    </row>
    <row r="24" spans="1:33" x14ac:dyDescent="0.2">
      <c r="A24" s="27">
        <f>COUNTIFS('Prioritized Approach Milestones'!B25,"1",'Prioritized Approach Milestones'!C25,"yes")</f>
        <v>0</v>
      </c>
      <c r="B24" s="32">
        <f>COUNTIFS('Prioritized Approach Milestones'!B25,"2",'Prioritized Approach Milestones'!C25,"yes")</f>
        <v>0</v>
      </c>
      <c r="C24" s="28">
        <f>COUNTIFS('Prioritized Approach Milestones'!B25,"3",'Prioritized Approach Milestones'!C25,"yes")</f>
        <v>0</v>
      </c>
      <c r="D24" s="29">
        <f>COUNTIFS('Prioritized Approach Milestones'!B25,"4",'Prioritized Approach Milestones'!C25,"yes")</f>
        <v>0</v>
      </c>
      <c r="E24" s="30">
        <f>COUNTIFS('Prioritized Approach Milestones'!B25,"5",'Prioritized Approach Milestones'!C25,"yes")</f>
        <v>0</v>
      </c>
      <c r="F24" s="31">
        <f>COUNTIFS('Prioritized Approach Milestones'!B25,"6",'Prioritized Approach Milestones'!C25,"yes")</f>
        <v>0</v>
      </c>
      <c r="G24" s="59">
        <f t="shared" si="2"/>
        <v>0</v>
      </c>
      <c r="H24" s="53">
        <f>COUNTIFS('Prioritized Approach Milestones'!B25,"1",'Prioritized Approach Milestones'!C25,"N/A")</f>
        <v>0</v>
      </c>
      <c r="I24" s="53">
        <f>COUNTIFS('Prioritized Approach Milestones'!B25,"2",'Prioritized Approach Milestones'!C25,"N/A")</f>
        <v>0</v>
      </c>
      <c r="J24" s="53">
        <f>COUNTIFS('Prioritized Approach Milestones'!B25,"3",'Prioritized Approach Milestones'!C25,"N/A")</f>
        <v>0</v>
      </c>
      <c r="K24" s="53">
        <f>COUNTIFS('Prioritized Approach Milestones'!B25,"4",'Prioritized Approach Milestones'!C25,"N/A")</f>
        <v>0</v>
      </c>
      <c r="L24" s="53">
        <f>COUNTIFS('Prioritized Approach Milestones'!B25,"5",'Prioritized Approach Milestones'!C25,"N/A")</f>
        <v>0</v>
      </c>
      <c r="M24" s="53">
        <f>COUNTIFS('Prioritized Approach Milestones'!B25,"6",'Prioritized Approach Milestones'!C25,"N/A")</f>
        <v>0</v>
      </c>
      <c r="N24">
        <f t="shared" si="3"/>
        <v>0</v>
      </c>
      <c r="O24" s="119"/>
      <c r="P24" s="120" t="str">
        <f>IF('Prioritized Approach Milestones'!$B25=1,'Prioritized Approach Milestones'!$F25,"")</f>
        <v/>
      </c>
      <c r="Q24" s="120">
        <f>IF('Prioritized Approach Milestones'!$B25=2,'Prioritized Approach Milestones'!$F25,"")</f>
        <v>0</v>
      </c>
      <c r="R24" s="120" t="str">
        <f>IF('Prioritized Approach Milestones'!$B25=3,'Prioritized Approach Milestones'!$F25,"")</f>
        <v/>
      </c>
      <c r="S24" s="120" t="str">
        <f>IF('Prioritized Approach Milestones'!$B25=4,'Prioritized Approach Milestones'!$F25,"")</f>
        <v/>
      </c>
      <c r="T24" s="120" t="str">
        <f>IF('Prioritized Approach Milestones'!$B25=5,'Prioritized Approach Milestones'!$F25,"")</f>
        <v/>
      </c>
      <c r="U24" s="120" t="str">
        <f>IF('Prioritized Approach Milestones'!$B25=6,'Prioritized Approach Milestones'!$F25,"")</f>
        <v/>
      </c>
      <c r="V24" s="121" t="str">
        <f>IF(AND('Prioritized Approach Milestones'!C25="Yes",'Prioritized Approach Milestones'!F25=""),"CORRECT",IF('Prioritized Approach Milestones'!C25="No","CORRECT",IF('Prioritized Approach Milestones'!B25=1,"ERROR 1","N/A")))</f>
        <v>N/A</v>
      </c>
      <c r="W24" s="121" t="str">
        <f>IF(AND('Prioritized Approach Milestones'!C25="Yes",'Prioritized Approach Milestones'!F25=""),"CORRECT",IF('Prioritized Approach Milestones'!C25="No","CORRECT",IF('Prioritized Approach Milestones'!B25=2,"ERROR 1","N/A")))</f>
        <v>ERROR 1</v>
      </c>
      <c r="X24" s="121" t="str">
        <f>IF(AND('Prioritized Approach Milestones'!C25="Yes",'Prioritized Approach Milestones'!F25=""),"CORRECT",IF('Prioritized Approach Milestones'!C25="No","CORRECT",IF('Prioritized Approach Milestones'!B25=3,"ERROR 1","N/A")))</f>
        <v>N/A</v>
      </c>
      <c r="Y24" s="121" t="str">
        <f>IF(AND('Prioritized Approach Milestones'!C25="Yes",'Prioritized Approach Milestones'!F25=""),"CORRECT",IF('Prioritized Approach Milestones'!C25="No","CORRECT",IF('Prioritized Approach Milestones'!B25=4,"ERROR 1","N/A")))</f>
        <v>N/A</v>
      </c>
      <c r="Z24" s="121" t="str">
        <f>IF(AND('Prioritized Approach Milestones'!C25="Yes",'Prioritized Approach Milestones'!F25=""),"CORRECT",IF('Prioritized Approach Milestones'!C25="No","CORRECT",IF('Prioritized Approach Milestones'!B25=5,"ERROR 1","N/A")))</f>
        <v>N/A</v>
      </c>
      <c r="AA24" s="121" t="str">
        <f>IF(AND('Prioritized Approach Milestones'!C25="Yes",'Prioritized Approach Milestones'!F25=""),"CORRECT",IF('Prioritized Approach Milestones'!C25="No","CORRECT",IF('Prioritized Approach Milestones'!B25=6,"ERROR 1","N/A")))</f>
        <v>N/A</v>
      </c>
      <c r="AB24" s="122" t="str">
        <f>IF(AND('Prioritized Approach Milestones'!C25="No",'Prioritized Approach Milestones'!F25=""),IF('Prioritized Approach Milestones'!B25=1,"ERROR 2","N/A"),"CORRECT")</f>
        <v>CORRECT</v>
      </c>
      <c r="AC24" s="122" t="str">
        <f>IF(AND('Prioritized Approach Milestones'!C25="No",'Prioritized Approach Milestones'!F25=""),IF('Prioritized Approach Milestones'!B25=2,"ERROR 2","N/A"),"CORRECT")</f>
        <v>CORRECT</v>
      </c>
      <c r="AD24" s="122" t="str">
        <f>IF(AND('Prioritized Approach Milestones'!C25="No",'Prioritized Approach Milestones'!F25=""),IF('Prioritized Approach Milestones'!B25=3,"ERROR 2","N/A"),"CORRECT")</f>
        <v>CORRECT</v>
      </c>
      <c r="AE24" s="122" t="str">
        <f>IF(AND('Prioritized Approach Milestones'!C25="No",'Prioritized Approach Milestones'!F25=""),IF('Prioritized Approach Milestones'!B25=4,"ERROR 2","N/A"),"CORRECT")</f>
        <v>CORRECT</v>
      </c>
      <c r="AF24" s="122" t="str">
        <f>IF(AND('Prioritized Approach Milestones'!C25="No",'Prioritized Approach Milestones'!F25=""),IF('Prioritized Approach Milestones'!B25=5,"ERROR 2","N/A"),"CORRECT")</f>
        <v>CORRECT</v>
      </c>
      <c r="AG24" s="123" t="str">
        <f>IF(AND('Prioritized Approach Milestones'!C25="No",'Prioritized Approach Milestones'!F25=""),IF('Prioritized Approach Milestones'!B25=6,"ERROR 2","N/A"),"CORRECT")</f>
        <v>CORRECT</v>
      </c>
    </row>
    <row r="25" spans="1:33" x14ac:dyDescent="0.2">
      <c r="A25" s="27">
        <f>COUNTIFS('Prioritized Approach Milestones'!B26,"1",'Prioritized Approach Milestones'!C26,"yes")</f>
        <v>0</v>
      </c>
      <c r="B25" s="32">
        <f>COUNTIFS('Prioritized Approach Milestones'!B26,"2",'Prioritized Approach Milestones'!C26,"yes")</f>
        <v>0</v>
      </c>
      <c r="C25" s="28">
        <f>COUNTIFS('Prioritized Approach Milestones'!B26,"3",'Prioritized Approach Milestones'!C26,"yes")</f>
        <v>0</v>
      </c>
      <c r="D25" s="29">
        <f>COUNTIFS('Prioritized Approach Milestones'!B26,"4",'Prioritized Approach Milestones'!C26,"yes")</f>
        <v>0</v>
      </c>
      <c r="E25" s="30">
        <f>COUNTIFS('Prioritized Approach Milestones'!B26,"5",'Prioritized Approach Milestones'!C26,"yes")</f>
        <v>0</v>
      </c>
      <c r="F25" s="31">
        <f>COUNTIFS('Prioritized Approach Milestones'!B26,"6",'Prioritized Approach Milestones'!C26,"yes")</f>
        <v>0</v>
      </c>
      <c r="G25" s="59">
        <f t="shared" si="2"/>
        <v>0</v>
      </c>
      <c r="H25" s="53">
        <f>COUNTIFS('Prioritized Approach Milestones'!B26,"1",'Prioritized Approach Milestones'!C26,"N/A")</f>
        <v>0</v>
      </c>
      <c r="I25" s="53">
        <f>COUNTIFS('Prioritized Approach Milestones'!B26,"2",'Prioritized Approach Milestones'!C26,"N/A")</f>
        <v>0</v>
      </c>
      <c r="J25" s="53">
        <f>COUNTIFS('Prioritized Approach Milestones'!B26,"3",'Prioritized Approach Milestones'!C26,"N/A")</f>
        <v>0</v>
      </c>
      <c r="K25" s="53">
        <f>COUNTIFS('Prioritized Approach Milestones'!B26,"4",'Prioritized Approach Milestones'!C26,"N/A")</f>
        <v>0</v>
      </c>
      <c r="L25" s="53">
        <f>COUNTIFS('Prioritized Approach Milestones'!B26,"5",'Prioritized Approach Milestones'!C26,"N/A")</f>
        <v>0</v>
      </c>
      <c r="M25" s="53">
        <f>COUNTIFS('Prioritized Approach Milestones'!B26,"6",'Prioritized Approach Milestones'!C26,"N/A")</f>
        <v>0</v>
      </c>
      <c r="N25">
        <f t="shared" si="3"/>
        <v>0</v>
      </c>
      <c r="O25" s="119"/>
      <c r="P25" s="120" t="str">
        <f>IF('Prioritized Approach Milestones'!$B26=1,'Prioritized Approach Milestones'!$F26,"")</f>
        <v/>
      </c>
      <c r="Q25" s="120" t="str">
        <f>IF('Prioritized Approach Milestones'!$B26=2,'Prioritized Approach Milestones'!$F26,"")</f>
        <v/>
      </c>
      <c r="R25" s="120" t="str">
        <f>IF('Prioritized Approach Milestones'!$B26=3,'Prioritized Approach Milestones'!$F26,"")</f>
        <v/>
      </c>
      <c r="S25" s="120" t="str">
        <f>IF('Prioritized Approach Milestones'!$B26=4,'Prioritized Approach Milestones'!$F26,"")</f>
        <v/>
      </c>
      <c r="T25" s="120" t="str">
        <f>IF('Prioritized Approach Milestones'!$B26=5,'Prioritized Approach Milestones'!$F26,"")</f>
        <v/>
      </c>
      <c r="U25" s="120" t="str">
        <f>IF('Prioritized Approach Milestones'!$B26=6,'Prioritized Approach Milestones'!$F26,"")</f>
        <v/>
      </c>
      <c r="V25" s="121" t="str">
        <f>IF(AND('Prioritized Approach Milestones'!C26="Yes",'Prioritized Approach Milestones'!F26=""),"CORRECT",IF('Prioritized Approach Milestones'!C26="No","CORRECT",IF('Prioritized Approach Milestones'!B26=1,"ERROR 1","N/A")))</f>
        <v>N/A</v>
      </c>
      <c r="W25" s="121" t="str">
        <f>IF(AND('Prioritized Approach Milestones'!C26="Yes",'Prioritized Approach Milestones'!F26=""),"CORRECT",IF('Prioritized Approach Milestones'!C26="No","CORRECT",IF('Prioritized Approach Milestones'!B26=2,"ERROR 1","N/A")))</f>
        <v>N/A</v>
      </c>
      <c r="X25" s="121" t="str">
        <f>IF(AND('Prioritized Approach Milestones'!C26="Yes",'Prioritized Approach Milestones'!F26=""),"CORRECT",IF('Prioritized Approach Milestones'!C26="No","CORRECT",IF('Prioritized Approach Milestones'!B26=3,"ERROR 1","N/A")))</f>
        <v>N/A</v>
      </c>
      <c r="Y25" s="121" t="str">
        <f>IF(AND('Prioritized Approach Milestones'!C26="Yes",'Prioritized Approach Milestones'!F26=""),"CORRECT",IF('Prioritized Approach Milestones'!C26="No","CORRECT",IF('Prioritized Approach Milestones'!B26=4,"ERROR 1","N/A")))</f>
        <v>N/A</v>
      </c>
      <c r="Z25" s="121" t="str">
        <f>IF(AND('Prioritized Approach Milestones'!C26="Yes",'Prioritized Approach Milestones'!F26=""),"CORRECT",IF('Prioritized Approach Milestones'!C26="No","CORRECT",IF('Prioritized Approach Milestones'!B26=5,"ERROR 1","N/A")))</f>
        <v>N/A</v>
      </c>
      <c r="AA25" s="121" t="str">
        <f>IF(AND('Prioritized Approach Milestones'!C26="Yes",'Prioritized Approach Milestones'!F26=""),"CORRECT",IF('Prioritized Approach Milestones'!C26="No","CORRECT",IF('Prioritized Approach Milestones'!B26=6,"ERROR 1","N/A")))</f>
        <v>N/A</v>
      </c>
      <c r="AB25" s="122" t="str">
        <f>IF(AND('Prioritized Approach Milestones'!C26="No",'Prioritized Approach Milestones'!F26=""),IF('Prioritized Approach Milestones'!B26=1,"ERROR 2","N/A"),"CORRECT")</f>
        <v>CORRECT</v>
      </c>
      <c r="AC25" s="122" t="str">
        <f>IF(AND('Prioritized Approach Milestones'!C26="No",'Prioritized Approach Milestones'!F26=""),IF('Prioritized Approach Milestones'!B26=2,"ERROR 2","N/A"),"CORRECT")</f>
        <v>CORRECT</v>
      </c>
      <c r="AD25" s="122" t="str">
        <f>IF(AND('Prioritized Approach Milestones'!C26="No",'Prioritized Approach Milestones'!F26=""),IF('Prioritized Approach Milestones'!B26=3,"ERROR 2","N/A"),"CORRECT")</f>
        <v>CORRECT</v>
      </c>
      <c r="AE25" s="122" t="str">
        <f>IF(AND('Prioritized Approach Milestones'!C26="No",'Prioritized Approach Milestones'!F26=""),IF('Prioritized Approach Milestones'!B26=4,"ERROR 2","N/A"),"CORRECT")</f>
        <v>CORRECT</v>
      </c>
      <c r="AF25" s="122" t="str">
        <f>IF(AND('Prioritized Approach Milestones'!C26="No",'Prioritized Approach Milestones'!F26=""),IF('Prioritized Approach Milestones'!B26=5,"ERROR 2","N/A"),"CORRECT")</f>
        <v>CORRECT</v>
      </c>
      <c r="AG25" s="123" t="str">
        <f>IF(AND('Prioritized Approach Milestones'!C26="No",'Prioritized Approach Milestones'!F26=""),IF('Prioritized Approach Milestones'!B26=6,"ERROR 2","N/A"),"CORRECT")</f>
        <v>CORRECT</v>
      </c>
    </row>
    <row r="26" spans="1:33" x14ac:dyDescent="0.2">
      <c r="A26" s="27">
        <f>COUNTIFS('Prioritized Approach Milestones'!B27,"1",'Prioritized Approach Milestones'!C27,"yes")</f>
        <v>0</v>
      </c>
      <c r="B26" s="32">
        <f>COUNTIFS('Prioritized Approach Milestones'!B27,"2",'Prioritized Approach Milestones'!C27,"yes")</f>
        <v>0</v>
      </c>
      <c r="C26" s="28">
        <f>COUNTIFS('Prioritized Approach Milestones'!B27,"3",'Prioritized Approach Milestones'!C27,"yes")</f>
        <v>0</v>
      </c>
      <c r="D26" s="29">
        <f>COUNTIFS('Prioritized Approach Milestones'!B27,"4",'Prioritized Approach Milestones'!C27,"yes")</f>
        <v>0</v>
      </c>
      <c r="E26" s="30">
        <f>COUNTIFS('Prioritized Approach Milestones'!B27,"5",'Prioritized Approach Milestones'!C27,"yes")</f>
        <v>0</v>
      </c>
      <c r="F26" s="31">
        <f>COUNTIFS('Prioritized Approach Milestones'!B27,"6",'Prioritized Approach Milestones'!C27,"yes")</f>
        <v>0</v>
      </c>
      <c r="G26" s="59">
        <f t="shared" si="2"/>
        <v>0</v>
      </c>
      <c r="H26" s="53">
        <f>COUNTIFS('Prioritized Approach Milestones'!B27,"1",'Prioritized Approach Milestones'!C27,"N/A")</f>
        <v>0</v>
      </c>
      <c r="I26" s="53">
        <f>COUNTIFS('Prioritized Approach Milestones'!B27,"2",'Prioritized Approach Milestones'!C27,"N/A")</f>
        <v>0</v>
      </c>
      <c r="J26" s="53">
        <f>COUNTIFS('Prioritized Approach Milestones'!B27,"3",'Prioritized Approach Milestones'!C27,"N/A")</f>
        <v>0</v>
      </c>
      <c r="K26" s="53">
        <f>COUNTIFS('Prioritized Approach Milestones'!B27,"4",'Prioritized Approach Milestones'!C27,"N/A")</f>
        <v>0</v>
      </c>
      <c r="L26" s="53">
        <f>COUNTIFS('Prioritized Approach Milestones'!B27,"5",'Prioritized Approach Milestones'!C27,"N/A")</f>
        <v>0</v>
      </c>
      <c r="M26" s="53">
        <f>COUNTIFS('Prioritized Approach Milestones'!B27,"6",'Prioritized Approach Milestones'!C27,"N/A")</f>
        <v>0</v>
      </c>
      <c r="N26">
        <f t="shared" si="3"/>
        <v>0</v>
      </c>
      <c r="O26" s="119"/>
      <c r="P26" s="120" t="str">
        <f>IF('Prioritized Approach Milestones'!$B27=1,'Prioritized Approach Milestones'!$F27,"")</f>
        <v/>
      </c>
      <c r="Q26" s="120">
        <f>IF('Prioritized Approach Milestones'!$B27=2,'Prioritized Approach Milestones'!$F27,"")</f>
        <v>0</v>
      </c>
      <c r="R26" s="120" t="str">
        <f>IF('Prioritized Approach Milestones'!$B27=3,'Prioritized Approach Milestones'!$F27,"")</f>
        <v/>
      </c>
      <c r="S26" s="120" t="str">
        <f>IF('Prioritized Approach Milestones'!$B27=4,'Prioritized Approach Milestones'!$F27,"")</f>
        <v/>
      </c>
      <c r="T26" s="120" t="str">
        <f>IF('Prioritized Approach Milestones'!$B27=5,'Prioritized Approach Milestones'!$F27,"")</f>
        <v/>
      </c>
      <c r="U26" s="120" t="str">
        <f>IF('Prioritized Approach Milestones'!$B27=6,'Prioritized Approach Milestones'!$F27,"")</f>
        <v/>
      </c>
      <c r="V26" s="121" t="str">
        <f>IF(AND('Prioritized Approach Milestones'!C27="Yes",'Prioritized Approach Milestones'!F27=""),"CORRECT",IF('Prioritized Approach Milestones'!C27="No","CORRECT",IF('Prioritized Approach Milestones'!B27=1,"ERROR 1","N/A")))</f>
        <v>N/A</v>
      </c>
      <c r="W26" s="121" t="str">
        <f>IF(AND('Prioritized Approach Milestones'!C27="Yes",'Prioritized Approach Milestones'!F27=""),"CORRECT",IF('Prioritized Approach Milestones'!C27="No","CORRECT",IF('Prioritized Approach Milestones'!B27=2,"ERROR 1","N/A")))</f>
        <v>ERROR 1</v>
      </c>
      <c r="X26" s="121" t="str">
        <f>IF(AND('Prioritized Approach Milestones'!C27="Yes",'Prioritized Approach Milestones'!F27=""),"CORRECT",IF('Prioritized Approach Milestones'!C27="No","CORRECT",IF('Prioritized Approach Milestones'!B27=3,"ERROR 1","N/A")))</f>
        <v>N/A</v>
      </c>
      <c r="Y26" s="121" t="str">
        <f>IF(AND('Prioritized Approach Milestones'!C27="Yes",'Prioritized Approach Milestones'!F27=""),"CORRECT",IF('Prioritized Approach Milestones'!C27="No","CORRECT",IF('Prioritized Approach Milestones'!B27=4,"ERROR 1","N/A")))</f>
        <v>N/A</v>
      </c>
      <c r="Z26" s="121" t="str">
        <f>IF(AND('Prioritized Approach Milestones'!C27="Yes",'Prioritized Approach Milestones'!F27=""),"CORRECT",IF('Prioritized Approach Milestones'!C27="No","CORRECT",IF('Prioritized Approach Milestones'!B27=5,"ERROR 1","N/A")))</f>
        <v>N/A</v>
      </c>
      <c r="AA26" s="121" t="str">
        <f>IF(AND('Prioritized Approach Milestones'!C27="Yes",'Prioritized Approach Milestones'!F27=""),"CORRECT",IF('Prioritized Approach Milestones'!C27="No","CORRECT",IF('Prioritized Approach Milestones'!B27=6,"ERROR 1","N/A")))</f>
        <v>N/A</v>
      </c>
      <c r="AB26" s="122" t="str">
        <f>IF(AND('Prioritized Approach Milestones'!C27="No",'Prioritized Approach Milestones'!F27=""),IF('Prioritized Approach Milestones'!B27=1,"ERROR 2","N/A"),"CORRECT")</f>
        <v>CORRECT</v>
      </c>
      <c r="AC26" s="122" t="str">
        <f>IF(AND('Prioritized Approach Milestones'!C27="No",'Prioritized Approach Milestones'!F27=""),IF('Prioritized Approach Milestones'!B27=2,"ERROR 2","N/A"),"CORRECT")</f>
        <v>CORRECT</v>
      </c>
      <c r="AD26" s="122" t="str">
        <f>IF(AND('Prioritized Approach Milestones'!C27="No",'Prioritized Approach Milestones'!F27=""),IF('Prioritized Approach Milestones'!B27=3,"ERROR 2","N/A"),"CORRECT")</f>
        <v>CORRECT</v>
      </c>
      <c r="AE26" s="122" t="str">
        <f>IF(AND('Prioritized Approach Milestones'!C27="No",'Prioritized Approach Milestones'!F27=""),IF('Prioritized Approach Milestones'!B27=4,"ERROR 2","N/A"),"CORRECT")</f>
        <v>CORRECT</v>
      </c>
      <c r="AF26" s="122" t="str">
        <f>IF(AND('Prioritized Approach Milestones'!C27="No",'Prioritized Approach Milestones'!F27=""),IF('Prioritized Approach Milestones'!B27=5,"ERROR 2","N/A"),"CORRECT")</f>
        <v>CORRECT</v>
      </c>
      <c r="AG26" s="123" t="str">
        <f>IF(AND('Prioritized Approach Milestones'!C27="No",'Prioritized Approach Milestones'!F27=""),IF('Prioritized Approach Milestones'!B27=6,"ERROR 2","N/A"),"CORRECT")</f>
        <v>CORRECT</v>
      </c>
    </row>
    <row r="27" spans="1:33" x14ac:dyDescent="0.2">
      <c r="A27" s="27">
        <f>COUNTIFS('Prioritized Approach Milestones'!B28,"1",'Prioritized Approach Milestones'!C28,"yes")</f>
        <v>0</v>
      </c>
      <c r="B27" s="32">
        <f>COUNTIFS('Prioritized Approach Milestones'!B28,"2",'Prioritized Approach Milestones'!C28,"yes")</f>
        <v>0</v>
      </c>
      <c r="C27" s="28">
        <f>COUNTIFS('Prioritized Approach Milestones'!B28,"3",'Prioritized Approach Milestones'!C28,"yes")</f>
        <v>0</v>
      </c>
      <c r="D27" s="29">
        <f>COUNTIFS('Prioritized Approach Milestones'!B28,"4",'Prioritized Approach Milestones'!C28,"yes")</f>
        <v>0</v>
      </c>
      <c r="E27" s="30">
        <f>COUNTIFS('Prioritized Approach Milestones'!B28,"5",'Prioritized Approach Milestones'!C28,"yes")</f>
        <v>0</v>
      </c>
      <c r="F27" s="31">
        <f>COUNTIFS('Prioritized Approach Milestones'!B28,"6",'Prioritized Approach Milestones'!C28,"yes")</f>
        <v>0</v>
      </c>
      <c r="G27" s="59">
        <f t="shared" si="2"/>
        <v>0</v>
      </c>
      <c r="H27" s="53">
        <f>COUNTIFS('Prioritized Approach Milestones'!B28,"1",'Prioritized Approach Milestones'!C28,"N/A")</f>
        <v>0</v>
      </c>
      <c r="I27" s="53">
        <f>COUNTIFS('Prioritized Approach Milestones'!B28,"2",'Prioritized Approach Milestones'!C28,"N/A")</f>
        <v>0</v>
      </c>
      <c r="J27" s="53">
        <f>COUNTIFS('Prioritized Approach Milestones'!B28,"3",'Prioritized Approach Milestones'!C28,"N/A")</f>
        <v>0</v>
      </c>
      <c r="K27" s="53">
        <f>COUNTIFS('Prioritized Approach Milestones'!B28,"4",'Prioritized Approach Milestones'!C28,"N/A")</f>
        <v>0</v>
      </c>
      <c r="L27" s="53">
        <f>COUNTIFS('Prioritized Approach Milestones'!B28,"5",'Prioritized Approach Milestones'!C28,"N/A")</f>
        <v>0</v>
      </c>
      <c r="M27" s="53">
        <f>COUNTIFS('Prioritized Approach Milestones'!B28,"6",'Prioritized Approach Milestones'!C28,"N/A")</f>
        <v>0</v>
      </c>
      <c r="N27">
        <f t="shared" si="3"/>
        <v>0</v>
      </c>
      <c r="O27" s="119"/>
      <c r="P27" s="120" t="str">
        <f>IF('Prioritized Approach Milestones'!$B28=1,'Prioritized Approach Milestones'!$F28,"")</f>
        <v/>
      </c>
      <c r="Q27" s="120" t="str">
        <f>IF('Prioritized Approach Milestones'!$B28=2,'Prioritized Approach Milestones'!$F28,"")</f>
        <v/>
      </c>
      <c r="R27" s="120" t="str">
        <f>IF('Prioritized Approach Milestones'!$B28=3,'Prioritized Approach Milestones'!$F28,"")</f>
        <v/>
      </c>
      <c r="S27" s="120" t="str">
        <f>IF('Prioritized Approach Milestones'!$B28=4,'Prioritized Approach Milestones'!$F28,"")</f>
        <v/>
      </c>
      <c r="T27" s="120" t="str">
        <f>IF('Prioritized Approach Milestones'!$B28=5,'Prioritized Approach Milestones'!$F28,"")</f>
        <v/>
      </c>
      <c r="U27" s="120" t="str">
        <f>IF('Prioritized Approach Milestones'!$B28=6,'Prioritized Approach Milestones'!$F28,"")</f>
        <v/>
      </c>
      <c r="V27" s="121" t="str">
        <f>IF(AND('Prioritized Approach Milestones'!C28="Yes",'Prioritized Approach Milestones'!F28=""),"CORRECT",IF('Prioritized Approach Milestones'!C28="No","CORRECT",IF('Prioritized Approach Milestones'!B28=1,"ERROR 1","N/A")))</f>
        <v>N/A</v>
      </c>
      <c r="W27" s="121" t="str">
        <f>IF(AND('Prioritized Approach Milestones'!C28="Yes",'Prioritized Approach Milestones'!F28=""),"CORRECT",IF('Prioritized Approach Milestones'!C28="No","CORRECT",IF('Prioritized Approach Milestones'!B28=2,"ERROR 1","N/A")))</f>
        <v>N/A</v>
      </c>
      <c r="X27" s="121" t="str">
        <f>IF(AND('Prioritized Approach Milestones'!C28="Yes",'Prioritized Approach Milestones'!F28=""),"CORRECT",IF('Prioritized Approach Milestones'!C28="No","CORRECT",IF('Prioritized Approach Milestones'!B28=3,"ERROR 1","N/A")))</f>
        <v>N/A</v>
      </c>
      <c r="Y27" s="121" t="str">
        <f>IF(AND('Prioritized Approach Milestones'!C28="Yes",'Prioritized Approach Milestones'!F28=""),"CORRECT",IF('Prioritized Approach Milestones'!C28="No","CORRECT",IF('Prioritized Approach Milestones'!B28=4,"ERROR 1","N/A")))</f>
        <v>N/A</v>
      </c>
      <c r="Z27" s="121" t="str">
        <f>IF(AND('Prioritized Approach Milestones'!C28="Yes",'Prioritized Approach Milestones'!F28=""),"CORRECT",IF('Prioritized Approach Milestones'!C28="No","CORRECT",IF('Prioritized Approach Milestones'!B28=5,"ERROR 1","N/A")))</f>
        <v>N/A</v>
      </c>
      <c r="AA27" s="121" t="str">
        <f>IF(AND('Prioritized Approach Milestones'!C28="Yes",'Prioritized Approach Milestones'!F28=""),"CORRECT",IF('Prioritized Approach Milestones'!C28="No","CORRECT",IF('Prioritized Approach Milestones'!B28=6,"ERROR 1","N/A")))</f>
        <v>N/A</v>
      </c>
      <c r="AB27" s="122" t="str">
        <f>IF(AND('Prioritized Approach Milestones'!C28="No",'Prioritized Approach Milestones'!F28=""),IF('Prioritized Approach Milestones'!B28=1,"ERROR 2","N/A"),"CORRECT")</f>
        <v>CORRECT</v>
      </c>
      <c r="AC27" s="122" t="str">
        <f>IF(AND('Prioritized Approach Milestones'!C28="No",'Prioritized Approach Milestones'!F28=""),IF('Prioritized Approach Milestones'!B28=2,"ERROR 2","N/A"),"CORRECT")</f>
        <v>CORRECT</v>
      </c>
      <c r="AD27" s="122" t="str">
        <f>IF(AND('Prioritized Approach Milestones'!C28="No",'Prioritized Approach Milestones'!F28=""),IF('Prioritized Approach Milestones'!B28=3,"ERROR 2","N/A"),"CORRECT")</f>
        <v>CORRECT</v>
      </c>
      <c r="AE27" s="122" t="str">
        <f>IF(AND('Prioritized Approach Milestones'!C28="No",'Prioritized Approach Milestones'!F28=""),IF('Prioritized Approach Milestones'!B28=4,"ERROR 2","N/A"),"CORRECT")</f>
        <v>CORRECT</v>
      </c>
      <c r="AF27" s="122" t="str">
        <f>IF(AND('Prioritized Approach Milestones'!C28="No",'Prioritized Approach Milestones'!F28=""),IF('Prioritized Approach Milestones'!B28=5,"ERROR 2","N/A"),"CORRECT")</f>
        <v>CORRECT</v>
      </c>
      <c r="AG27" s="123" t="str">
        <f>IF(AND('Prioritized Approach Milestones'!C28="No",'Prioritized Approach Milestones'!F28=""),IF('Prioritized Approach Milestones'!B28=6,"ERROR 2","N/A"),"CORRECT")</f>
        <v>CORRECT</v>
      </c>
    </row>
    <row r="28" spans="1:33" x14ac:dyDescent="0.2">
      <c r="A28" s="27">
        <f>COUNTIFS('Prioritized Approach Milestones'!B29,"1",'Prioritized Approach Milestones'!C29,"yes")</f>
        <v>0</v>
      </c>
      <c r="B28" s="32">
        <f>COUNTIFS('Prioritized Approach Milestones'!B29,"2",'Prioritized Approach Milestones'!C29,"yes")</f>
        <v>0</v>
      </c>
      <c r="C28" s="28">
        <f>COUNTIFS('Prioritized Approach Milestones'!B29,"3",'Prioritized Approach Milestones'!C29,"yes")</f>
        <v>0</v>
      </c>
      <c r="D28" s="29">
        <f>COUNTIFS('Prioritized Approach Milestones'!B29,"4",'Prioritized Approach Milestones'!C29,"yes")</f>
        <v>0</v>
      </c>
      <c r="E28" s="30">
        <f>COUNTIFS('Prioritized Approach Milestones'!B29,"5",'Prioritized Approach Milestones'!C29,"yes")</f>
        <v>0</v>
      </c>
      <c r="F28" s="31">
        <f>COUNTIFS('Prioritized Approach Milestones'!B29,"6",'Prioritized Approach Milestones'!C29,"yes")</f>
        <v>0</v>
      </c>
      <c r="G28" s="59">
        <f t="shared" si="2"/>
        <v>0</v>
      </c>
      <c r="H28" s="53">
        <f>COUNTIFS('Prioritized Approach Milestones'!B29,"1",'Prioritized Approach Milestones'!C29,"N/A")</f>
        <v>0</v>
      </c>
      <c r="I28" s="53">
        <f>COUNTIFS('Prioritized Approach Milestones'!B29,"2",'Prioritized Approach Milestones'!C29,"N/A")</f>
        <v>0</v>
      </c>
      <c r="J28" s="53">
        <f>COUNTIFS('Prioritized Approach Milestones'!B29,"3",'Prioritized Approach Milestones'!C29,"N/A")</f>
        <v>0</v>
      </c>
      <c r="K28" s="53">
        <f>COUNTIFS('Prioritized Approach Milestones'!B29,"4",'Prioritized Approach Milestones'!C29,"N/A")</f>
        <v>0</v>
      </c>
      <c r="L28" s="53">
        <f>COUNTIFS('Prioritized Approach Milestones'!B29,"5",'Prioritized Approach Milestones'!C29,"N/A")</f>
        <v>0</v>
      </c>
      <c r="M28" s="53">
        <f>COUNTIFS('Prioritized Approach Milestones'!B29,"6",'Prioritized Approach Milestones'!C29,"N/A")</f>
        <v>0</v>
      </c>
      <c r="N28">
        <f t="shared" si="3"/>
        <v>0</v>
      </c>
      <c r="O28" s="119"/>
      <c r="P28" s="120" t="str">
        <f>IF('Prioritized Approach Milestones'!$B29=1,'Prioritized Approach Milestones'!$F29,"")</f>
        <v/>
      </c>
      <c r="Q28" s="120" t="str">
        <f>IF('Prioritized Approach Milestones'!$B29=2,'Prioritized Approach Milestones'!$F29,"")</f>
        <v/>
      </c>
      <c r="R28" s="120" t="str">
        <f>IF('Prioritized Approach Milestones'!$B29=3,'Prioritized Approach Milestones'!$F29,"")</f>
        <v/>
      </c>
      <c r="S28" s="120" t="str">
        <f>IF('Prioritized Approach Milestones'!$B29=4,'Prioritized Approach Milestones'!$F29,"")</f>
        <v/>
      </c>
      <c r="T28" s="120" t="str">
        <f>IF('Prioritized Approach Milestones'!$B29=5,'Prioritized Approach Milestones'!$F29,"")</f>
        <v/>
      </c>
      <c r="U28" s="120" t="str">
        <f>IF('Prioritized Approach Milestones'!$B29=6,'Prioritized Approach Milestones'!$F29,"")</f>
        <v/>
      </c>
      <c r="V28" s="121" t="str">
        <f>IF(AND('Prioritized Approach Milestones'!C29="Yes",'Prioritized Approach Milestones'!F29=""),"CORRECT",IF('Prioritized Approach Milestones'!C29="No","CORRECT",IF('Prioritized Approach Milestones'!B29=1,"ERROR 1","N/A")))</f>
        <v>N/A</v>
      </c>
      <c r="W28" s="121" t="str">
        <f>IF(AND('Prioritized Approach Milestones'!C29="Yes",'Prioritized Approach Milestones'!F29=""),"CORRECT",IF('Prioritized Approach Milestones'!C29="No","CORRECT",IF('Prioritized Approach Milestones'!B29=2,"ERROR 1","N/A")))</f>
        <v>N/A</v>
      </c>
      <c r="X28" s="121" t="str">
        <f>IF(AND('Prioritized Approach Milestones'!C29="Yes",'Prioritized Approach Milestones'!F29=""),"CORRECT",IF('Prioritized Approach Milestones'!C29="No","CORRECT",IF('Prioritized Approach Milestones'!B29=3,"ERROR 1","N/A")))</f>
        <v>N/A</v>
      </c>
      <c r="Y28" s="121" t="str">
        <f>IF(AND('Prioritized Approach Milestones'!C29="Yes",'Prioritized Approach Milestones'!F29=""),"CORRECT",IF('Prioritized Approach Milestones'!C29="No","CORRECT",IF('Prioritized Approach Milestones'!B29=4,"ERROR 1","N/A")))</f>
        <v>N/A</v>
      </c>
      <c r="Z28" s="121" t="str">
        <f>IF(AND('Prioritized Approach Milestones'!C29="Yes",'Prioritized Approach Milestones'!F29=""),"CORRECT",IF('Prioritized Approach Milestones'!C29="No","CORRECT",IF('Prioritized Approach Milestones'!B29=5,"ERROR 1","N/A")))</f>
        <v>N/A</v>
      </c>
      <c r="AA28" s="121" t="str">
        <f>IF(AND('Prioritized Approach Milestones'!C29="Yes",'Prioritized Approach Milestones'!F29=""),"CORRECT",IF('Prioritized Approach Milestones'!C29="No","CORRECT",IF('Prioritized Approach Milestones'!B29=6,"ERROR 1","N/A")))</f>
        <v>N/A</v>
      </c>
      <c r="AB28" s="122" t="str">
        <f>IF(AND('Prioritized Approach Milestones'!C29="No",'Prioritized Approach Milestones'!F29=""),IF('Prioritized Approach Milestones'!B29=1,"ERROR 2","N/A"),"CORRECT")</f>
        <v>CORRECT</v>
      </c>
      <c r="AC28" s="122" t="str">
        <f>IF(AND('Prioritized Approach Milestones'!C29="No",'Prioritized Approach Milestones'!F29=""),IF('Prioritized Approach Milestones'!B29=2,"ERROR 2","N/A"),"CORRECT")</f>
        <v>CORRECT</v>
      </c>
      <c r="AD28" s="122" t="str">
        <f>IF(AND('Prioritized Approach Milestones'!C29="No",'Prioritized Approach Milestones'!F29=""),IF('Prioritized Approach Milestones'!B29=3,"ERROR 2","N/A"),"CORRECT")</f>
        <v>CORRECT</v>
      </c>
      <c r="AE28" s="122" t="str">
        <f>IF(AND('Prioritized Approach Milestones'!C29="No",'Prioritized Approach Milestones'!F29=""),IF('Prioritized Approach Milestones'!B29=4,"ERROR 2","N/A"),"CORRECT")</f>
        <v>CORRECT</v>
      </c>
      <c r="AF28" s="122" t="str">
        <f>IF(AND('Prioritized Approach Milestones'!C29="No",'Prioritized Approach Milestones'!F29=""),IF('Prioritized Approach Milestones'!B29=5,"ERROR 2","N/A"),"CORRECT")</f>
        <v>CORRECT</v>
      </c>
      <c r="AG28" s="123" t="str">
        <f>IF(AND('Prioritized Approach Milestones'!C29="No",'Prioritized Approach Milestones'!F29=""),IF('Prioritized Approach Milestones'!B29=6,"ERROR 2","N/A"),"CORRECT")</f>
        <v>CORRECT</v>
      </c>
    </row>
    <row r="29" spans="1:33" x14ac:dyDescent="0.2">
      <c r="A29" s="27">
        <f>COUNTIFS('Prioritized Approach Milestones'!B30,"1",'Prioritized Approach Milestones'!C30,"yes")</f>
        <v>0</v>
      </c>
      <c r="B29" s="32">
        <f>COUNTIFS('Prioritized Approach Milestones'!B30,"2",'Prioritized Approach Milestones'!C30,"yes")</f>
        <v>0</v>
      </c>
      <c r="C29" s="28">
        <f>COUNTIFS('Prioritized Approach Milestones'!B30,"3",'Prioritized Approach Milestones'!C30,"yes")</f>
        <v>0</v>
      </c>
      <c r="D29" s="29">
        <f>COUNTIFS('Prioritized Approach Milestones'!B30,"4",'Prioritized Approach Milestones'!C30,"yes")</f>
        <v>0</v>
      </c>
      <c r="E29" s="30">
        <f>COUNTIFS('Prioritized Approach Milestones'!B30,"5",'Prioritized Approach Milestones'!C30,"yes")</f>
        <v>0</v>
      </c>
      <c r="F29" s="31">
        <f>COUNTIFS('Prioritized Approach Milestones'!B30,"6",'Prioritized Approach Milestones'!C30,"yes")</f>
        <v>0</v>
      </c>
      <c r="G29" s="59">
        <f t="shared" si="2"/>
        <v>0</v>
      </c>
      <c r="H29" s="53">
        <f>COUNTIFS('Prioritized Approach Milestones'!B30,"1",'Prioritized Approach Milestones'!C30,"N/A")</f>
        <v>0</v>
      </c>
      <c r="I29" s="53">
        <f>COUNTIFS('Prioritized Approach Milestones'!B30,"2",'Prioritized Approach Milestones'!C30,"N/A")</f>
        <v>0</v>
      </c>
      <c r="J29" s="53">
        <f>COUNTIFS('Prioritized Approach Milestones'!B30,"3",'Prioritized Approach Milestones'!C30,"N/A")</f>
        <v>0</v>
      </c>
      <c r="K29" s="53">
        <f>COUNTIFS('Prioritized Approach Milestones'!B30,"4",'Prioritized Approach Milestones'!C30,"N/A")</f>
        <v>0</v>
      </c>
      <c r="L29" s="53">
        <f>COUNTIFS('Prioritized Approach Milestones'!B30,"5",'Prioritized Approach Milestones'!C30,"N/A")</f>
        <v>0</v>
      </c>
      <c r="M29" s="53">
        <f>COUNTIFS('Prioritized Approach Milestones'!B30,"6",'Prioritized Approach Milestones'!C30,"N/A")</f>
        <v>0</v>
      </c>
      <c r="N29">
        <f t="shared" si="3"/>
        <v>0</v>
      </c>
      <c r="O29" s="119"/>
      <c r="P29" s="120" t="str">
        <f>IF('Prioritized Approach Milestones'!$B30=1,'Prioritized Approach Milestones'!$F30,"")</f>
        <v/>
      </c>
      <c r="Q29" s="120" t="str">
        <f>IF('Prioritized Approach Milestones'!$B30=2,'Prioritized Approach Milestones'!$F30,"")</f>
        <v/>
      </c>
      <c r="R29" s="120" t="str">
        <f>IF('Prioritized Approach Milestones'!$B30=3,'Prioritized Approach Milestones'!$F30,"")</f>
        <v/>
      </c>
      <c r="S29" s="120" t="str">
        <f>IF('Prioritized Approach Milestones'!$B30=4,'Prioritized Approach Milestones'!$F30,"")</f>
        <v/>
      </c>
      <c r="T29" s="120" t="str">
        <f>IF('Prioritized Approach Milestones'!$B30=5,'Prioritized Approach Milestones'!$F30,"")</f>
        <v/>
      </c>
      <c r="U29" s="120">
        <f>IF('Prioritized Approach Milestones'!$B30=6,'Prioritized Approach Milestones'!$F30,"")</f>
        <v>0</v>
      </c>
      <c r="V29" s="121" t="str">
        <f>IF(AND('Prioritized Approach Milestones'!C30="Yes",'Prioritized Approach Milestones'!F30=""),"CORRECT",IF('Prioritized Approach Milestones'!C30="No","CORRECT",IF('Prioritized Approach Milestones'!B30=1,"ERROR 1","N/A")))</f>
        <v>N/A</v>
      </c>
      <c r="W29" s="121" t="str">
        <f>IF(AND('Prioritized Approach Milestones'!C30="Yes",'Prioritized Approach Milestones'!F30=""),"CORRECT",IF('Prioritized Approach Milestones'!C30="No","CORRECT",IF('Prioritized Approach Milestones'!B30=2,"ERROR 1","N/A")))</f>
        <v>N/A</v>
      </c>
      <c r="X29" s="121" t="str">
        <f>IF(AND('Prioritized Approach Milestones'!C30="Yes",'Prioritized Approach Milestones'!F30=""),"CORRECT",IF('Prioritized Approach Milestones'!C30="No","CORRECT",IF('Prioritized Approach Milestones'!B30=3,"ERROR 1","N/A")))</f>
        <v>N/A</v>
      </c>
      <c r="Y29" s="121" t="str">
        <f>IF(AND('Prioritized Approach Milestones'!C30="Yes",'Prioritized Approach Milestones'!F30=""),"CORRECT",IF('Prioritized Approach Milestones'!C30="No","CORRECT",IF('Prioritized Approach Milestones'!B30=4,"ERROR 1","N/A")))</f>
        <v>N/A</v>
      </c>
      <c r="Z29" s="121" t="str">
        <f>IF(AND('Prioritized Approach Milestones'!C30="Yes",'Prioritized Approach Milestones'!F30=""),"CORRECT",IF('Prioritized Approach Milestones'!C30="No","CORRECT",IF('Prioritized Approach Milestones'!B30=5,"ERROR 1","N/A")))</f>
        <v>N/A</v>
      </c>
      <c r="AA29" s="121" t="str">
        <f>IF(AND('Prioritized Approach Milestones'!C30="Yes",'Prioritized Approach Milestones'!F30=""),"CORRECT",IF('Prioritized Approach Milestones'!C30="No","CORRECT",IF('Prioritized Approach Milestones'!B30=6,"ERROR 1","N/A")))</f>
        <v>ERROR 1</v>
      </c>
      <c r="AB29" s="122" t="str">
        <f>IF(AND('Prioritized Approach Milestones'!C30="No",'Prioritized Approach Milestones'!F30=""),IF('Prioritized Approach Milestones'!B30=1,"ERROR 2","N/A"),"CORRECT")</f>
        <v>CORRECT</v>
      </c>
      <c r="AC29" s="122" t="str">
        <f>IF(AND('Prioritized Approach Milestones'!C30="No",'Prioritized Approach Milestones'!F30=""),IF('Prioritized Approach Milestones'!B30=2,"ERROR 2","N/A"),"CORRECT")</f>
        <v>CORRECT</v>
      </c>
      <c r="AD29" s="122" t="str">
        <f>IF(AND('Prioritized Approach Milestones'!C30="No",'Prioritized Approach Milestones'!F30=""),IF('Prioritized Approach Milestones'!B30=3,"ERROR 2","N/A"),"CORRECT")</f>
        <v>CORRECT</v>
      </c>
      <c r="AE29" s="122" t="str">
        <f>IF(AND('Prioritized Approach Milestones'!C30="No",'Prioritized Approach Milestones'!F30=""),IF('Prioritized Approach Milestones'!B30=4,"ERROR 2","N/A"),"CORRECT")</f>
        <v>CORRECT</v>
      </c>
      <c r="AF29" s="122" t="str">
        <f>IF(AND('Prioritized Approach Milestones'!C30="No",'Prioritized Approach Milestones'!F30=""),IF('Prioritized Approach Milestones'!B30=5,"ERROR 2","N/A"),"CORRECT")</f>
        <v>CORRECT</v>
      </c>
      <c r="AG29" s="123" t="str">
        <f>IF(AND('Prioritized Approach Milestones'!C30="No",'Prioritized Approach Milestones'!F30=""),IF('Prioritized Approach Milestones'!B30=6,"ERROR 2","N/A"),"CORRECT")</f>
        <v>CORRECT</v>
      </c>
    </row>
    <row r="30" spans="1:33" x14ac:dyDescent="0.2">
      <c r="A30" s="27">
        <f>COUNTIFS('Prioritized Approach Milestones'!B31,"1",'Prioritized Approach Milestones'!C31,"yes")</f>
        <v>0</v>
      </c>
      <c r="B30" s="32">
        <f>COUNTIFS('Prioritized Approach Milestones'!B31,"2",'Prioritized Approach Milestones'!C31,"yes")</f>
        <v>0</v>
      </c>
      <c r="C30" s="28">
        <f>COUNTIFS('Prioritized Approach Milestones'!B31,"3",'Prioritized Approach Milestones'!C31,"yes")</f>
        <v>0</v>
      </c>
      <c r="D30" s="29">
        <f>COUNTIFS('Prioritized Approach Milestones'!B31,"4",'Prioritized Approach Milestones'!C31,"yes")</f>
        <v>0</v>
      </c>
      <c r="E30" s="30">
        <f>COUNTIFS('Prioritized Approach Milestones'!B31,"5",'Prioritized Approach Milestones'!C31,"yes")</f>
        <v>0</v>
      </c>
      <c r="F30" s="31">
        <f>COUNTIFS('Prioritized Approach Milestones'!B31,"6",'Prioritized Approach Milestones'!C31,"yes")</f>
        <v>0</v>
      </c>
      <c r="G30" s="59">
        <f t="shared" si="2"/>
        <v>0</v>
      </c>
      <c r="H30" s="53">
        <f>COUNTIFS('Prioritized Approach Milestones'!B31,"1",'Prioritized Approach Milestones'!C31,"N/A")</f>
        <v>0</v>
      </c>
      <c r="I30" s="53">
        <f>COUNTIFS('Prioritized Approach Milestones'!B31,"2",'Prioritized Approach Milestones'!C31,"N/A")</f>
        <v>0</v>
      </c>
      <c r="J30" s="53">
        <f>COUNTIFS('Prioritized Approach Milestones'!B31,"3",'Prioritized Approach Milestones'!C31,"N/A")</f>
        <v>0</v>
      </c>
      <c r="K30" s="53">
        <f>COUNTIFS('Prioritized Approach Milestones'!B31,"4",'Prioritized Approach Milestones'!C31,"N/A")</f>
        <v>0</v>
      </c>
      <c r="L30" s="53">
        <f>COUNTIFS('Prioritized Approach Milestones'!B31,"5",'Prioritized Approach Milestones'!C31,"N/A")</f>
        <v>0</v>
      </c>
      <c r="M30" s="53">
        <f>COUNTIFS('Prioritized Approach Milestones'!B31,"6",'Prioritized Approach Milestones'!C31,"N/A")</f>
        <v>0</v>
      </c>
      <c r="N30">
        <f t="shared" si="3"/>
        <v>0</v>
      </c>
      <c r="O30" s="119"/>
      <c r="P30" s="120" t="str">
        <f>IF('Prioritized Approach Milestones'!$B31=1,'Prioritized Approach Milestones'!$F31,"")</f>
        <v/>
      </c>
      <c r="Q30" s="120" t="str">
        <f>IF('Prioritized Approach Milestones'!$B31=2,'Prioritized Approach Milestones'!$F31,"")</f>
        <v/>
      </c>
      <c r="R30" s="120" t="str">
        <f>IF('Prioritized Approach Milestones'!$B31=3,'Prioritized Approach Milestones'!$F31,"")</f>
        <v/>
      </c>
      <c r="S30" s="120" t="str">
        <f>IF('Prioritized Approach Milestones'!$B31=4,'Prioritized Approach Milestones'!$F31,"")</f>
        <v/>
      </c>
      <c r="T30" s="120" t="str">
        <f>IF('Prioritized Approach Milestones'!$B31=5,'Prioritized Approach Milestones'!$F31,"")</f>
        <v/>
      </c>
      <c r="U30" s="120">
        <f>IF('Prioritized Approach Milestones'!$B31=6,'Prioritized Approach Milestones'!$F31,"")</f>
        <v>0</v>
      </c>
      <c r="V30" s="121" t="str">
        <f>IF(AND('Prioritized Approach Milestones'!C31="Yes",'Prioritized Approach Milestones'!F31=""),"CORRECT",IF('Prioritized Approach Milestones'!C31="No","CORRECT",IF('Prioritized Approach Milestones'!B31=1,"ERROR 1","N/A")))</f>
        <v>N/A</v>
      </c>
      <c r="W30" s="121" t="str">
        <f>IF(AND('Prioritized Approach Milestones'!C31="Yes",'Prioritized Approach Milestones'!F31=""),"CORRECT",IF('Prioritized Approach Milestones'!C31="No","CORRECT",IF('Prioritized Approach Milestones'!B31=2,"ERROR 1","N/A")))</f>
        <v>N/A</v>
      </c>
      <c r="X30" s="121" t="str">
        <f>IF(AND('Prioritized Approach Milestones'!C31="Yes",'Prioritized Approach Milestones'!F31=""),"CORRECT",IF('Prioritized Approach Milestones'!C31="No","CORRECT",IF('Prioritized Approach Milestones'!B31=3,"ERROR 1","N/A")))</f>
        <v>N/A</v>
      </c>
      <c r="Y30" s="121" t="str">
        <f>IF(AND('Prioritized Approach Milestones'!C31="Yes",'Prioritized Approach Milestones'!F31=""),"CORRECT",IF('Prioritized Approach Milestones'!C31="No","CORRECT",IF('Prioritized Approach Milestones'!B31=4,"ERROR 1","N/A")))</f>
        <v>N/A</v>
      </c>
      <c r="Z30" s="121" t="str">
        <f>IF(AND('Prioritized Approach Milestones'!C31="Yes",'Prioritized Approach Milestones'!F31=""),"CORRECT",IF('Prioritized Approach Milestones'!C31="No","CORRECT",IF('Prioritized Approach Milestones'!B31=5,"ERROR 1","N/A")))</f>
        <v>N/A</v>
      </c>
      <c r="AA30" s="121" t="str">
        <f>IF(AND('Prioritized Approach Milestones'!C31="Yes",'Prioritized Approach Milestones'!F31=""),"CORRECT",IF('Prioritized Approach Milestones'!C31="No","CORRECT",IF('Prioritized Approach Milestones'!B31=6,"ERROR 1","N/A")))</f>
        <v>ERROR 1</v>
      </c>
      <c r="AB30" s="122" t="str">
        <f>IF(AND('Prioritized Approach Milestones'!C31="No",'Prioritized Approach Milestones'!F31=""),IF('Prioritized Approach Milestones'!B31=1,"ERROR 2","N/A"),"CORRECT")</f>
        <v>CORRECT</v>
      </c>
      <c r="AC30" s="122" t="str">
        <f>IF(AND('Prioritized Approach Milestones'!C31="No",'Prioritized Approach Milestones'!F31=""),IF('Prioritized Approach Milestones'!B31=2,"ERROR 2","N/A"),"CORRECT")</f>
        <v>CORRECT</v>
      </c>
      <c r="AD30" s="122" t="str">
        <f>IF(AND('Prioritized Approach Milestones'!C31="No",'Prioritized Approach Milestones'!F31=""),IF('Prioritized Approach Milestones'!B31=3,"ERROR 2","N/A"),"CORRECT")</f>
        <v>CORRECT</v>
      </c>
      <c r="AE30" s="122" t="str">
        <f>IF(AND('Prioritized Approach Milestones'!C31="No",'Prioritized Approach Milestones'!F31=""),IF('Prioritized Approach Milestones'!B31=4,"ERROR 2","N/A"),"CORRECT")</f>
        <v>CORRECT</v>
      </c>
      <c r="AF30" s="122" t="str">
        <f>IF(AND('Prioritized Approach Milestones'!C31="No",'Prioritized Approach Milestones'!F31=""),IF('Prioritized Approach Milestones'!B31=5,"ERROR 2","N/A"),"CORRECT")</f>
        <v>CORRECT</v>
      </c>
      <c r="AG30" s="123" t="str">
        <f>IF(AND('Prioritized Approach Milestones'!C31="No",'Prioritized Approach Milestones'!F31=""),IF('Prioritized Approach Milestones'!B31=6,"ERROR 2","N/A"),"CORRECT")</f>
        <v>CORRECT</v>
      </c>
    </row>
    <row r="31" spans="1:33" x14ac:dyDescent="0.2">
      <c r="A31" s="27">
        <f>COUNTIFS('Prioritized Approach Milestones'!B32,"1",'Prioritized Approach Milestones'!C32,"yes")</f>
        <v>0</v>
      </c>
      <c r="B31" s="32">
        <f>COUNTIFS('Prioritized Approach Milestones'!B32,"2",'Prioritized Approach Milestones'!C32,"yes")</f>
        <v>0</v>
      </c>
      <c r="C31" s="28">
        <f>COUNTIFS('Prioritized Approach Milestones'!B32,"3",'Prioritized Approach Milestones'!C32,"yes")</f>
        <v>0</v>
      </c>
      <c r="D31" s="29">
        <f>COUNTIFS('Prioritized Approach Milestones'!B32,"4",'Prioritized Approach Milestones'!C32,"yes")</f>
        <v>0</v>
      </c>
      <c r="E31" s="30">
        <f>COUNTIFS('Prioritized Approach Milestones'!B32,"5",'Prioritized Approach Milestones'!C32,"yes")</f>
        <v>0</v>
      </c>
      <c r="F31" s="31">
        <f>COUNTIFS('Prioritized Approach Milestones'!B32,"6",'Prioritized Approach Milestones'!C32,"yes")</f>
        <v>0</v>
      </c>
      <c r="G31" s="59">
        <f t="shared" si="2"/>
        <v>0</v>
      </c>
      <c r="H31" s="53">
        <f>COUNTIFS('Prioritized Approach Milestones'!B32,"1",'Prioritized Approach Milestones'!C32,"N/A")</f>
        <v>0</v>
      </c>
      <c r="I31" s="53">
        <f>COUNTIFS('Prioritized Approach Milestones'!B32,"2",'Prioritized Approach Milestones'!C32,"N/A")</f>
        <v>0</v>
      </c>
      <c r="J31" s="53">
        <f>COUNTIFS('Prioritized Approach Milestones'!B32,"3",'Prioritized Approach Milestones'!C32,"N/A")</f>
        <v>0</v>
      </c>
      <c r="K31" s="53">
        <f>COUNTIFS('Prioritized Approach Milestones'!B32,"4",'Prioritized Approach Milestones'!C32,"N/A")</f>
        <v>0</v>
      </c>
      <c r="L31" s="53">
        <f>COUNTIFS('Prioritized Approach Milestones'!B32,"5",'Prioritized Approach Milestones'!C32,"N/A")</f>
        <v>0</v>
      </c>
      <c r="M31" s="53">
        <f>COUNTIFS('Prioritized Approach Milestones'!B32,"6",'Prioritized Approach Milestones'!C32,"N/A")</f>
        <v>0</v>
      </c>
      <c r="N31">
        <f t="shared" si="3"/>
        <v>0</v>
      </c>
      <c r="O31" s="119"/>
      <c r="P31" s="120" t="str">
        <f>IF('Prioritized Approach Milestones'!$B32=1,'Prioritized Approach Milestones'!$F32,"")</f>
        <v/>
      </c>
      <c r="Q31" s="120" t="str">
        <f>IF('Prioritized Approach Milestones'!$B32=2,'Prioritized Approach Milestones'!$F32,"")</f>
        <v/>
      </c>
      <c r="R31" s="120" t="str">
        <f>IF('Prioritized Approach Milestones'!$B32=3,'Prioritized Approach Milestones'!$F32,"")</f>
        <v/>
      </c>
      <c r="S31" s="120" t="str">
        <f>IF('Prioritized Approach Milestones'!$B32=4,'Prioritized Approach Milestones'!$F32,"")</f>
        <v/>
      </c>
      <c r="T31" s="120" t="str">
        <f>IF('Prioritized Approach Milestones'!$B32=5,'Prioritized Approach Milestones'!$F32,"")</f>
        <v/>
      </c>
      <c r="U31" s="120" t="str">
        <f>IF('Prioritized Approach Milestones'!$B32=6,'Prioritized Approach Milestones'!$F32,"")</f>
        <v/>
      </c>
      <c r="V31" s="121" t="str">
        <f>IF(AND('Prioritized Approach Milestones'!C32="Yes",'Prioritized Approach Milestones'!F32=""),"CORRECT",IF('Prioritized Approach Milestones'!C32="No","CORRECT",IF('Prioritized Approach Milestones'!B32=1,"ERROR 1","N/A")))</f>
        <v>N/A</v>
      </c>
      <c r="W31" s="121" t="str">
        <f>IF(AND('Prioritized Approach Milestones'!C32="Yes",'Prioritized Approach Milestones'!F32=""),"CORRECT",IF('Prioritized Approach Milestones'!C32="No","CORRECT",IF('Prioritized Approach Milestones'!B32=2,"ERROR 1","N/A")))</f>
        <v>N/A</v>
      </c>
      <c r="X31" s="121" t="str">
        <f>IF(AND('Prioritized Approach Milestones'!C32="Yes",'Prioritized Approach Milestones'!F32=""),"CORRECT",IF('Prioritized Approach Milestones'!C32="No","CORRECT",IF('Prioritized Approach Milestones'!B32=3,"ERROR 1","N/A")))</f>
        <v>N/A</v>
      </c>
      <c r="Y31" s="121" t="str">
        <f>IF(AND('Prioritized Approach Milestones'!C32="Yes",'Prioritized Approach Milestones'!F32=""),"CORRECT",IF('Prioritized Approach Milestones'!C32="No","CORRECT",IF('Prioritized Approach Milestones'!B32=4,"ERROR 1","N/A")))</f>
        <v>N/A</v>
      </c>
      <c r="Z31" s="121" t="str">
        <f>IF(AND('Prioritized Approach Milestones'!C32="Yes",'Prioritized Approach Milestones'!F32=""),"CORRECT",IF('Prioritized Approach Milestones'!C32="No","CORRECT",IF('Prioritized Approach Milestones'!B32=5,"ERROR 1","N/A")))</f>
        <v>N/A</v>
      </c>
      <c r="AA31" s="121" t="str">
        <f>IF(AND('Prioritized Approach Milestones'!C32="Yes",'Prioritized Approach Milestones'!F32=""),"CORRECT",IF('Prioritized Approach Milestones'!C32="No","CORRECT",IF('Prioritized Approach Milestones'!B32=6,"ERROR 1","N/A")))</f>
        <v>N/A</v>
      </c>
      <c r="AB31" s="122" t="str">
        <f>IF(AND('Prioritized Approach Milestones'!C32="No",'Prioritized Approach Milestones'!F32=""),IF('Prioritized Approach Milestones'!B32=1,"ERROR 2","N/A"),"CORRECT")</f>
        <v>CORRECT</v>
      </c>
      <c r="AC31" s="122" t="str">
        <f>IF(AND('Prioritized Approach Milestones'!C32="No",'Prioritized Approach Milestones'!F32=""),IF('Prioritized Approach Milestones'!B32=2,"ERROR 2","N/A"),"CORRECT")</f>
        <v>CORRECT</v>
      </c>
      <c r="AD31" s="122" t="str">
        <f>IF(AND('Prioritized Approach Milestones'!C32="No",'Prioritized Approach Milestones'!F32=""),IF('Prioritized Approach Milestones'!B32=3,"ERROR 2","N/A"),"CORRECT")</f>
        <v>CORRECT</v>
      </c>
      <c r="AE31" s="122" t="str">
        <f>IF(AND('Prioritized Approach Milestones'!C32="No",'Prioritized Approach Milestones'!F32=""),IF('Prioritized Approach Milestones'!B32=4,"ERROR 2","N/A"),"CORRECT")</f>
        <v>CORRECT</v>
      </c>
      <c r="AF31" s="122" t="str">
        <f>IF(AND('Prioritized Approach Milestones'!C32="No",'Prioritized Approach Milestones'!F32=""),IF('Prioritized Approach Milestones'!B32=5,"ERROR 2","N/A"),"CORRECT")</f>
        <v>CORRECT</v>
      </c>
      <c r="AG31" s="123" t="str">
        <f>IF(AND('Prioritized Approach Milestones'!C32="No",'Prioritized Approach Milestones'!F32=""),IF('Prioritized Approach Milestones'!B32=6,"ERROR 2","N/A"),"CORRECT")</f>
        <v>CORRECT</v>
      </c>
    </row>
    <row r="32" spans="1:33" x14ac:dyDescent="0.2">
      <c r="A32" s="27">
        <f>COUNTIFS('Prioritized Approach Milestones'!B33,"1",'Prioritized Approach Milestones'!C33,"yes")</f>
        <v>0</v>
      </c>
      <c r="B32" s="32">
        <f>COUNTIFS('Prioritized Approach Milestones'!B33,"2",'Prioritized Approach Milestones'!C33,"yes")</f>
        <v>0</v>
      </c>
      <c r="C32" s="28">
        <f>COUNTIFS('Prioritized Approach Milestones'!B33,"3",'Prioritized Approach Milestones'!C33,"yes")</f>
        <v>0</v>
      </c>
      <c r="D32" s="29">
        <f>COUNTIFS('Prioritized Approach Milestones'!B33,"4",'Prioritized Approach Milestones'!C33,"yes")</f>
        <v>0</v>
      </c>
      <c r="E32" s="30">
        <f>COUNTIFS('Prioritized Approach Milestones'!B33,"5",'Prioritized Approach Milestones'!C33,"yes")</f>
        <v>0</v>
      </c>
      <c r="F32" s="31">
        <f>COUNTIFS('Prioritized Approach Milestones'!B33,"6",'Prioritized Approach Milestones'!C33,"yes")</f>
        <v>0</v>
      </c>
      <c r="G32" s="59">
        <f t="shared" si="2"/>
        <v>0</v>
      </c>
      <c r="H32" s="53">
        <f>COUNTIFS('Prioritized Approach Milestones'!B33,"1",'Prioritized Approach Milestones'!C33,"N/A")</f>
        <v>0</v>
      </c>
      <c r="I32" s="53">
        <f>COUNTIFS('Prioritized Approach Milestones'!B33,"2",'Prioritized Approach Milestones'!C33,"N/A")</f>
        <v>0</v>
      </c>
      <c r="J32" s="53">
        <f>COUNTIFS('Prioritized Approach Milestones'!B33,"3",'Prioritized Approach Milestones'!C33,"N/A")</f>
        <v>0</v>
      </c>
      <c r="K32" s="53">
        <f>COUNTIFS('Prioritized Approach Milestones'!B33,"4",'Prioritized Approach Milestones'!C33,"N/A")</f>
        <v>0</v>
      </c>
      <c r="L32" s="53">
        <f>COUNTIFS('Prioritized Approach Milestones'!B33,"5",'Prioritized Approach Milestones'!C33,"N/A")</f>
        <v>0</v>
      </c>
      <c r="M32" s="53">
        <f>COUNTIFS('Prioritized Approach Milestones'!B33,"6",'Prioritized Approach Milestones'!C33,"N/A")</f>
        <v>0</v>
      </c>
      <c r="N32">
        <f t="shared" si="3"/>
        <v>0</v>
      </c>
      <c r="O32" s="119"/>
      <c r="P32" s="120" t="str">
        <f>IF('Prioritized Approach Milestones'!$B33=1,'Prioritized Approach Milestones'!$F33,"")</f>
        <v/>
      </c>
      <c r="Q32" s="120">
        <f>IF('Prioritized Approach Milestones'!$B33=2,'Prioritized Approach Milestones'!$F33,"")</f>
        <v>0</v>
      </c>
      <c r="R32" s="120" t="str">
        <f>IF('Prioritized Approach Milestones'!$B33=3,'Prioritized Approach Milestones'!$F33,"")</f>
        <v/>
      </c>
      <c r="S32" s="120" t="str">
        <f>IF('Prioritized Approach Milestones'!$B33=4,'Prioritized Approach Milestones'!$F33,"")</f>
        <v/>
      </c>
      <c r="T32" s="120" t="str">
        <f>IF('Prioritized Approach Milestones'!$B33=5,'Prioritized Approach Milestones'!$F33,"")</f>
        <v/>
      </c>
      <c r="U32" s="120" t="str">
        <f>IF('Prioritized Approach Milestones'!$B33=6,'Prioritized Approach Milestones'!$F33,"")</f>
        <v/>
      </c>
      <c r="V32" s="121" t="str">
        <f>IF(AND('Prioritized Approach Milestones'!C33="Yes",'Prioritized Approach Milestones'!F33=""),"CORRECT",IF('Prioritized Approach Milestones'!C33="No","CORRECT",IF('Prioritized Approach Milestones'!B33=1,"ERROR 1","N/A")))</f>
        <v>N/A</v>
      </c>
      <c r="W32" s="121" t="str">
        <f>IF(AND('Prioritized Approach Milestones'!C33="Yes",'Prioritized Approach Milestones'!F33=""),"CORRECT",IF('Prioritized Approach Milestones'!C33="No","CORRECT",IF('Prioritized Approach Milestones'!B33=2,"ERROR 1","N/A")))</f>
        <v>ERROR 1</v>
      </c>
      <c r="X32" s="121" t="str">
        <f>IF(AND('Prioritized Approach Milestones'!C33="Yes",'Prioritized Approach Milestones'!F33=""),"CORRECT",IF('Prioritized Approach Milestones'!C33="No","CORRECT",IF('Prioritized Approach Milestones'!B33=3,"ERROR 1","N/A")))</f>
        <v>N/A</v>
      </c>
      <c r="Y32" s="121" t="str">
        <f>IF(AND('Prioritized Approach Milestones'!C33="Yes",'Prioritized Approach Milestones'!F33=""),"CORRECT",IF('Prioritized Approach Milestones'!C33="No","CORRECT",IF('Prioritized Approach Milestones'!B33=4,"ERROR 1","N/A")))</f>
        <v>N/A</v>
      </c>
      <c r="Z32" s="121" t="str">
        <f>IF(AND('Prioritized Approach Milestones'!C33="Yes",'Prioritized Approach Milestones'!F33=""),"CORRECT",IF('Prioritized Approach Milestones'!C33="No","CORRECT",IF('Prioritized Approach Milestones'!B33=5,"ERROR 1","N/A")))</f>
        <v>N/A</v>
      </c>
      <c r="AA32" s="121" t="str">
        <f>IF(AND('Prioritized Approach Milestones'!C33="Yes",'Prioritized Approach Milestones'!F33=""),"CORRECT",IF('Prioritized Approach Milestones'!C33="No","CORRECT",IF('Prioritized Approach Milestones'!B33=6,"ERROR 1","N/A")))</f>
        <v>N/A</v>
      </c>
      <c r="AB32" s="122" t="str">
        <f>IF(AND('Prioritized Approach Milestones'!C33="No",'Prioritized Approach Milestones'!F33=""),IF('Prioritized Approach Milestones'!B33=1,"ERROR 2","N/A"),"CORRECT")</f>
        <v>CORRECT</v>
      </c>
      <c r="AC32" s="122" t="str">
        <f>IF(AND('Prioritized Approach Milestones'!C33="No",'Prioritized Approach Milestones'!F33=""),IF('Prioritized Approach Milestones'!B33=2,"ERROR 2","N/A"),"CORRECT")</f>
        <v>CORRECT</v>
      </c>
      <c r="AD32" s="122" t="str">
        <f>IF(AND('Prioritized Approach Milestones'!C33="No",'Prioritized Approach Milestones'!F33=""),IF('Prioritized Approach Milestones'!B33=3,"ERROR 2","N/A"),"CORRECT")</f>
        <v>CORRECT</v>
      </c>
      <c r="AE32" s="122" t="str">
        <f>IF(AND('Prioritized Approach Milestones'!C33="No",'Prioritized Approach Milestones'!F33=""),IF('Prioritized Approach Milestones'!B33=4,"ERROR 2","N/A"),"CORRECT")</f>
        <v>CORRECT</v>
      </c>
      <c r="AF32" s="122" t="str">
        <f>IF(AND('Prioritized Approach Milestones'!C33="No",'Prioritized Approach Milestones'!F33=""),IF('Prioritized Approach Milestones'!B33=5,"ERROR 2","N/A"),"CORRECT")</f>
        <v>CORRECT</v>
      </c>
      <c r="AG32" s="123" t="str">
        <f>IF(AND('Prioritized Approach Milestones'!C33="No",'Prioritized Approach Milestones'!F33=""),IF('Prioritized Approach Milestones'!B33=6,"ERROR 2","N/A"),"CORRECT")</f>
        <v>CORRECT</v>
      </c>
    </row>
    <row r="33" spans="1:33" x14ac:dyDescent="0.2">
      <c r="A33" s="27">
        <f>COUNTIFS('Prioritized Approach Milestones'!B34,"1",'Prioritized Approach Milestones'!C34,"yes")</f>
        <v>0</v>
      </c>
      <c r="B33" s="32">
        <f>COUNTIFS('Prioritized Approach Milestones'!B34,"2",'Prioritized Approach Milestones'!C34,"yes")</f>
        <v>0</v>
      </c>
      <c r="C33" s="28">
        <f>COUNTIFS('Prioritized Approach Milestones'!B34,"3",'Prioritized Approach Milestones'!C34,"yes")</f>
        <v>0</v>
      </c>
      <c r="D33" s="29">
        <f>COUNTIFS('Prioritized Approach Milestones'!B34,"4",'Prioritized Approach Milestones'!C34,"yes")</f>
        <v>0</v>
      </c>
      <c r="E33" s="30">
        <f>COUNTIFS('Prioritized Approach Milestones'!B34,"5",'Prioritized Approach Milestones'!C34,"yes")</f>
        <v>0</v>
      </c>
      <c r="F33" s="31">
        <f>COUNTIFS('Prioritized Approach Milestones'!B34,"6",'Prioritized Approach Milestones'!C34,"yes")</f>
        <v>0</v>
      </c>
      <c r="G33" s="59">
        <f t="shared" si="2"/>
        <v>0</v>
      </c>
      <c r="H33" s="53">
        <f>COUNTIFS('Prioritized Approach Milestones'!B34,"1",'Prioritized Approach Milestones'!C34,"N/A")</f>
        <v>0</v>
      </c>
      <c r="I33" s="53">
        <f>COUNTIFS('Prioritized Approach Milestones'!B34,"2",'Prioritized Approach Milestones'!C34,"N/A")</f>
        <v>0</v>
      </c>
      <c r="J33" s="53">
        <f>COUNTIFS('Prioritized Approach Milestones'!B34,"3",'Prioritized Approach Milestones'!C34,"N/A")</f>
        <v>0</v>
      </c>
      <c r="K33" s="53">
        <f>COUNTIFS('Prioritized Approach Milestones'!B34,"4",'Prioritized Approach Milestones'!C34,"N/A")</f>
        <v>0</v>
      </c>
      <c r="L33" s="53">
        <f>COUNTIFS('Prioritized Approach Milestones'!B34,"5",'Prioritized Approach Milestones'!C34,"N/A")</f>
        <v>0</v>
      </c>
      <c r="M33" s="53">
        <f>COUNTIFS('Prioritized Approach Milestones'!B34,"6",'Prioritized Approach Milestones'!C34,"N/A")</f>
        <v>0</v>
      </c>
      <c r="N33">
        <f t="shared" si="3"/>
        <v>0</v>
      </c>
      <c r="O33" s="119"/>
      <c r="P33" s="120" t="str">
        <f>IF('Prioritized Approach Milestones'!$B34=1,'Prioritized Approach Milestones'!$F34,"")</f>
        <v/>
      </c>
      <c r="Q33" s="120">
        <f>IF('Prioritized Approach Milestones'!$B34=2,'Prioritized Approach Milestones'!$F34,"")</f>
        <v>0</v>
      </c>
      <c r="R33" s="120" t="str">
        <f>IF('Prioritized Approach Milestones'!$B34=3,'Prioritized Approach Milestones'!$F34,"")</f>
        <v/>
      </c>
      <c r="S33" s="120" t="str">
        <f>IF('Prioritized Approach Milestones'!$B34=4,'Prioritized Approach Milestones'!$F34,"")</f>
        <v/>
      </c>
      <c r="T33" s="120" t="str">
        <f>IF('Prioritized Approach Milestones'!$B34=5,'Prioritized Approach Milestones'!$F34,"")</f>
        <v/>
      </c>
      <c r="U33" s="120" t="str">
        <f>IF('Prioritized Approach Milestones'!$B34=6,'Prioritized Approach Milestones'!$F34,"")</f>
        <v/>
      </c>
      <c r="V33" s="121" t="str">
        <f>IF(AND('Prioritized Approach Milestones'!C34="Yes",'Prioritized Approach Milestones'!F34=""),"CORRECT",IF('Prioritized Approach Milestones'!C34="No","CORRECT",IF('Prioritized Approach Milestones'!B34=1,"ERROR 1","N/A")))</f>
        <v>N/A</v>
      </c>
      <c r="W33" s="121" t="str">
        <f>IF(AND('Prioritized Approach Milestones'!C34="Yes",'Prioritized Approach Milestones'!F34=""),"CORRECT",IF('Prioritized Approach Milestones'!C34="No","CORRECT",IF('Prioritized Approach Milestones'!B34=2,"ERROR 1","N/A")))</f>
        <v>ERROR 1</v>
      </c>
      <c r="X33" s="121" t="str">
        <f>IF(AND('Prioritized Approach Milestones'!C34="Yes",'Prioritized Approach Milestones'!F34=""),"CORRECT",IF('Prioritized Approach Milestones'!C34="No","CORRECT",IF('Prioritized Approach Milestones'!B34=3,"ERROR 1","N/A")))</f>
        <v>N/A</v>
      </c>
      <c r="Y33" s="121" t="str">
        <f>IF(AND('Prioritized Approach Milestones'!C34="Yes",'Prioritized Approach Milestones'!F34=""),"CORRECT",IF('Prioritized Approach Milestones'!C34="No","CORRECT",IF('Prioritized Approach Milestones'!B34=4,"ERROR 1","N/A")))</f>
        <v>N/A</v>
      </c>
      <c r="Z33" s="121" t="str">
        <f>IF(AND('Prioritized Approach Milestones'!C34="Yes",'Prioritized Approach Milestones'!F34=""),"CORRECT",IF('Prioritized Approach Milestones'!C34="No","CORRECT",IF('Prioritized Approach Milestones'!B34=5,"ERROR 1","N/A")))</f>
        <v>N/A</v>
      </c>
      <c r="AA33" s="121" t="str">
        <f>IF(AND('Prioritized Approach Milestones'!C34="Yes",'Prioritized Approach Milestones'!F34=""),"CORRECT",IF('Prioritized Approach Milestones'!C34="No","CORRECT",IF('Prioritized Approach Milestones'!B34=6,"ERROR 1","N/A")))</f>
        <v>N/A</v>
      </c>
      <c r="AB33" s="122" t="str">
        <f>IF(AND('Prioritized Approach Milestones'!C34="No",'Prioritized Approach Milestones'!F34=""),IF('Prioritized Approach Milestones'!B34=1,"ERROR 2","N/A"),"CORRECT")</f>
        <v>CORRECT</v>
      </c>
      <c r="AC33" s="122" t="str">
        <f>IF(AND('Prioritized Approach Milestones'!C34="No",'Prioritized Approach Milestones'!F34=""),IF('Prioritized Approach Milestones'!B34=2,"ERROR 2","N/A"),"CORRECT")</f>
        <v>CORRECT</v>
      </c>
      <c r="AD33" s="122" t="str">
        <f>IF(AND('Prioritized Approach Milestones'!C34="No",'Prioritized Approach Milestones'!F34=""),IF('Prioritized Approach Milestones'!B34=3,"ERROR 2","N/A"),"CORRECT")</f>
        <v>CORRECT</v>
      </c>
      <c r="AE33" s="122" t="str">
        <f>IF(AND('Prioritized Approach Milestones'!C34="No",'Prioritized Approach Milestones'!F34=""),IF('Prioritized Approach Milestones'!B34=4,"ERROR 2","N/A"),"CORRECT")</f>
        <v>CORRECT</v>
      </c>
      <c r="AF33" s="122" t="str">
        <f>IF(AND('Prioritized Approach Milestones'!C34="No",'Prioritized Approach Milestones'!F34=""),IF('Prioritized Approach Milestones'!B34=5,"ERROR 2","N/A"),"CORRECT")</f>
        <v>CORRECT</v>
      </c>
      <c r="AG33" s="123" t="str">
        <f>IF(AND('Prioritized Approach Milestones'!C34="No",'Prioritized Approach Milestones'!F34=""),IF('Prioritized Approach Milestones'!B34=6,"ERROR 2","N/A"),"CORRECT")</f>
        <v>CORRECT</v>
      </c>
    </row>
    <row r="34" spans="1:33" x14ac:dyDescent="0.2">
      <c r="A34" s="27">
        <f>COUNTIFS('Prioritized Approach Milestones'!B35,"1",'Prioritized Approach Milestones'!C35,"yes")</f>
        <v>0</v>
      </c>
      <c r="B34" s="32">
        <f>COUNTIFS('Prioritized Approach Milestones'!B35,"2",'Prioritized Approach Milestones'!C35,"yes")</f>
        <v>0</v>
      </c>
      <c r="C34" s="28">
        <f>COUNTIFS('Prioritized Approach Milestones'!B35,"3",'Prioritized Approach Milestones'!C35,"yes")</f>
        <v>0</v>
      </c>
      <c r="D34" s="29">
        <f>COUNTIFS('Prioritized Approach Milestones'!B35,"4",'Prioritized Approach Milestones'!C35,"yes")</f>
        <v>0</v>
      </c>
      <c r="E34" s="30">
        <f>COUNTIFS('Prioritized Approach Milestones'!B35,"5",'Prioritized Approach Milestones'!C35,"yes")</f>
        <v>0</v>
      </c>
      <c r="F34" s="31">
        <f>COUNTIFS('Prioritized Approach Milestones'!B35,"6",'Prioritized Approach Milestones'!C35,"yes")</f>
        <v>0</v>
      </c>
      <c r="G34" s="59">
        <f t="shared" si="2"/>
        <v>0</v>
      </c>
      <c r="H34" s="53">
        <f>COUNTIFS('Prioritized Approach Milestones'!B35,"1",'Prioritized Approach Milestones'!C35,"N/A")</f>
        <v>0</v>
      </c>
      <c r="I34" s="53">
        <f>COUNTIFS('Prioritized Approach Milestones'!B35,"2",'Prioritized Approach Milestones'!C35,"N/A")</f>
        <v>0</v>
      </c>
      <c r="J34" s="53">
        <f>COUNTIFS('Prioritized Approach Milestones'!B35,"3",'Prioritized Approach Milestones'!C35,"N/A")</f>
        <v>0</v>
      </c>
      <c r="K34" s="53">
        <f>COUNTIFS('Prioritized Approach Milestones'!B35,"4",'Prioritized Approach Milestones'!C35,"N/A")</f>
        <v>0</v>
      </c>
      <c r="L34" s="53">
        <f>COUNTIFS('Prioritized Approach Milestones'!B35,"5",'Prioritized Approach Milestones'!C35,"N/A")</f>
        <v>0</v>
      </c>
      <c r="M34" s="53">
        <f>COUNTIFS('Prioritized Approach Milestones'!B35,"6",'Prioritized Approach Milestones'!C35,"N/A")</f>
        <v>0</v>
      </c>
      <c r="N34">
        <f t="shared" si="3"/>
        <v>0</v>
      </c>
      <c r="O34" s="119"/>
      <c r="P34" s="120" t="str">
        <f>IF('Prioritized Approach Milestones'!$B35=1,'Prioritized Approach Milestones'!$F35,"")</f>
        <v/>
      </c>
      <c r="Q34" s="120">
        <f>IF('Prioritized Approach Milestones'!$B35=2,'Prioritized Approach Milestones'!$F35,"")</f>
        <v>0</v>
      </c>
      <c r="R34" s="120" t="str">
        <f>IF('Prioritized Approach Milestones'!$B35=3,'Prioritized Approach Milestones'!$F35,"")</f>
        <v/>
      </c>
      <c r="S34" s="120" t="str">
        <f>IF('Prioritized Approach Milestones'!$B35=4,'Prioritized Approach Milestones'!$F35,"")</f>
        <v/>
      </c>
      <c r="T34" s="120" t="str">
        <f>IF('Prioritized Approach Milestones'!$B35=5,'Prioritized Approach Milestones'!$F35,"")</f>
        <v/>
      </c>
      <c r="U34" s="120" t="str">
        <f>IF('Prioritized Approach Milestones'!$B35=6,'Prioritized Approach Milestones'!$F35,"")</f>
        <v/>
      </c>
      <c r="V34" s="121" t="str">
        <f>IF(AND('Prioritized Approach Milestones'!C35="Yes",'Prioritized Approach Milestones'!F35=""),"CORRECT",IF('Prioritized Approach Milestones'!C35="No","CORRECT",IF('Prioritized Approach Milestones'!B35=1,"ERROR 1","N/A")))</f>
        <v>N/A</v>
      </c>
      <c r="W34" s="121" t="str">
        <f>IF(AND('Prioritized Approach Milestones'!C35="Yes",'Prioritized Approach Milestones'!F35=""),"CORRECT",IF('Prioritized Approach Milestones'!C35="No","CORRECT",IF('Prioritized Approach Milestones'!B35=2,"ERROR 1","N/A")))</f>
        <v>ERROR 1</v>
      </c>
      <c r="X34" s="121" t="str">
        <f>IF(AND('Prioritized Approach Milestones'!C35="Yes",'Prioritized Approach Milestones'!F35=""),"CORRECT",IF('Prioritized Approach Milestones'!C35="No","CORRECT",IF('Prioritized Approach Milestones'!B35=3,"ERROR 1","N/A")))</f>
        <v>N/A</v>
      </c>
      <c r="Y34" s="121" t="str">
        <f>IF(AND('Prioritized Approach Milestones'!C35="Yes",'Prioritized Approach Milestones'!F35=""),"CORRECT",IF('Prioritized Approach Milestones'!C35="No","CORRECT",IF('Prioritized Approach Milestones'!B35=4,"ERROR 1","N/A")))</f>
        <v>N/A</v>
      </c>
      <c r="Z34" s="121" t="str">
        <f>IF(AND('Prioritized Approach Milestones'!C35="Yes",'Prioritized Approach Milestones'!F35=""),"CORRECT",IF('Prioritized Approach Milestones'!C35="No","CORRECT",IF('Prioritized Approach Milestones'!B35=5,"ERROR 1","N/A")))</f>
        <v>N/A</v>
      </c>
      <c r="AA34" s="121" t="str">
        <f>IF(AND('Prioritized Approach Milestones'!C35="Yes",'Prioritized Approach Milestones'!F35=""),"CORRECT",IF('Prioritized Approach Milestones'!C35="No","CORRECT",IF('Prioritized Approach Milestones'!B35=6,"ERROR 1","N/A")))</f>
        <v>N/A</v>
      </c>
      <c r="AB34" s="122" t="str">
        <f>IF(AND('Prioritized Approach Milestones'!C35="No",'Prioritized Approach Milestones'!F35=""),IF('Prioritized Approach Milestones'!B35=1,"ERROR 2","N/A"),"CORRECT")</f>
        <v>CORRECT</v>
      </c>
      <c r="AC34" s="122" t="str">
        <f>IF(AND('Prioritized Approach Milestones'!C35="No",'Prioritized Approach Milestones'!F35=""),IF('Prioritized Approach Milestones'!B35=2,"ERROR 2","N/A"),"CORRECT")</f>
        <v>CORRECT</v>
      </c>
      <c r="AD34" s="122" t="str">
        <f>IF(AND('Prioritized Approach Milestones'!C35="No",'Prioritized Approach Milestones'!F35=""),IF('Prioritized Approach Milestones'!B35=3,"ERROR 2","N/A"),"CORRECT")</f>
        <v>CORRECT</v>
      </c>
      <c r="AE34" s="122" t="str">
        <f>IF(AND('Prioritized Approach Milestones'!C35="No",'Prioritized Approach Milestones'!F35=""),IF('Prioritized Approach Milestones'!B35=4,"ERROR 2","N/A"),"CORRECT")</f>
        <v>CORRECT</v>
      </c>
      <c r="AF34" s="122" t="str">
        <f>IF(AND('Prioritized Approach Milestones'!C35="No",'Prioritized Approach Milestones'!F35=""),IF('Prioritized Approach Milestones'!B35=5,"ERROR 2","N/A"),"CORRECT")</f>
        <v>CORRECT</v>
      </c>
      <c r="AG34" s="123" t="str">
        <f>IF(AND('Prioritized Approach Milestones'!C35="No",'Prioritized Approach Milestones'!F35=""),IF('Prioritized Approach Milestones'!B35=6,"ERROR 2","N/A"),"CORRECT")</f>
        <v>CORRECT</v>
      </c>
    </row>
    <row r="35" spans="1:33" x14ac:dyDescent="0.2">
      <c r="A35" s="27">
        <f>COUNTIFS('Prioritized Approach Milestones'!B36,"1",'Prioritized Approach Milestones'!C36,"yes")</f>
        <v>0</v>
      </c>
      <c r="B35" s="32">
        <f>COUNTIFS('Prioritized Approach Milestones'!B36,"2",'Prioritized Approach Milestones'!C36,"yes")</f>
        <v>0</v>
      </c>
      <c r="C35" s="28">
        <f>COUNTIFS('Prioritized Approach Milestones'!B36,"3",'Prioritized Approach Milestones'!C36,"yes")</f>
        <v>0</v>
      </c>
      <c r="D35" s="29">
        <f>COUNTIFS('Prioritized Approach Milestones'!B36,"4",'Prioritized Approach Milestones'!C36,"yes")</f>
        <v>0</v>
      </c>
      <c r="E35" s="30">
        <f>COUNTIFS('Prioritized Approach Milestones'!B36,"5",'Prioritized Approach Milestones'!C36,"yes")</f>
        <v>0</v>
      </c>
      <c r="F35" s="31">
        <f>COUNTIFS('Prioritized Approach Milestones'!B36,"6",'Prioritized Approach Milestones'!C36,"yes")</f>
        <v>0</v>
      </c>
      <c r="G35" s="59">
        <f t="shared" si="2"/>
        <v>0</v>
      </c>
      <c r="H35" s="53">
        <f>COUNTIFS('Prioritized Approach Milestones'!B36,"1",'Prioritized Approach Milestones'!C36,"N/A")</f>
        <v>0</v>
      </c>
      <c r="I35" s="53">
        <f>COUNTIFS('Prioritized Approach Milestones'!B36,"2",'Prioritized Approach Milestones'!C36,"N/A")</f>
        <v>0</v>
      </c>
      <c r="J35" s="53">
        <f>COUNTIFS('Prioritized Approach Milestones'!B36,"3",'Prioritized Approach Milestones'!C36,"N/A")</f>
        <v>0</v>
      </c>
      <c r="K35" s="53">
        <f>COUNTIFS('Prioritized Approach Milestones'!B36,"4",'Prioritized Approach Milestones'!C36,"N/A")</f>
        <v>0</v>
      </c>
      <c r="L35" s="53">
        <f>COUNTIFS('Prioritized Approach Milestones'!B36,"5",'Prioritized Approach Milestones'!C36,"N/A")</f>
        <v>0</v>
      </c>
      <c r="M35" s="53">
        <f>COUNTIFS('Prioritized Approach Milestones'!B36,"6",'Prioritized Approach Milestones'!C36,"N/A")</f>
        <v>0</v>
      </c>
      <c r="N35">
        <f t="shared" si="3"/>
        <v>0</v>
      </c>
      <c r="O35" s="119"/>
      <c r="P35" s="120" t="str">
        <f>IF('Prioritized Approach Milestones'!$B36=1,'Prioritized Approach Milestones'!$F36,"")</f>
        <v/>
      </c>
      <c r="Q35" s="120">
        <f>IF('Prioritized Approach Milestones'!$B36=2,'Prioritized Approach Milestones'!$F36,"")</f>
        <v>0</v>
      </c>
      <c r="R35" s="120" t="str">
        <f>IF('Prioritized Approach Milestones'!$B36=3,'Prioritized Approach Milestones'!$F36,"")</f>
        <v/>
      </c>
      <c r="S35" s="120" t="str">
        <f>IF('Prioritized Approach Milestones'!$B36=4,'Prioritized Approach Milestones'!$F36,"")</f>
        <v/>
      </c>
      <c r="T35" s="120" t="str">
        <f>IF('Prioritized Approach Milestones'!$B36=5,'Prioritized Approach Milestones'!$F36,"")</f>
        <v/>
      </c>
      <c r="U35" s="120" t="str">
        <f>IF('Prioritized Approach Milestones'!$B36=6,'Prioritized Approach Milestones'!$F36,"")</f>
        <v/>
      </c>
      <c r="V35" s="121" t="str">
        <f>IF(AND('Prioritized Approach Milestones'!C36="Yes",'Prioritized Approach Milestones'!F36=""),"CORRECT",IF('Prioritized Approach Milestones'!C36="No","CORRECT",IF('Prioritized Approach Milestones'!B36=1,"ERROR 1","N/A")))</f>
        <v>N/A</v>
      </c>
      <c r="W35" s="121" t="str">
        <f>IF(AND('Prioritized Approach Milestones'!C36="Yes",'Prioritized Approach Milestones'!F36=""),"CORRECT",IF('Prioritized Approach Milestones'!C36="No","CORRECT",IF('Prioritized Approach Milestones'!B36=2,"ERROR 1","N/A")))</f>
        <v>ERROR 1</v>
      </c>
      <c r="X35" s="121" t="str">
        <f>IF(AND('Prioritized Approach Milestones'!C36="Yes",'Prioritized Approach Milestones'!F36=""),"CORRECT",IF('Prioritized Approach Milestones'!C36="No","CORRECT",IF('Prioritized Approach Milestones'!B36=3,"ERROR 1","N/A")))</f>
        <v>N/A</v>
      </c>
      <c r="Y35" s="121" t="str">
        <f>IF(AND('Prioritized Approach Milestones'!C36="Yes",'Prioritized Approach Milestones'!F36=""),"CORRECT",IF('Prioritized Approach Milestones'!C36="No","CORRECT",IF('Prioritized Approach Milestones'!B36=4,"ERROR 1","N/A")))</f>
        <v>N/A</v>
      </c>
      <c r="Z35" s="121" t="str">
        <f>IF(AND('Prioritized Approach Milestones'!C36="Yes",'Prioritized Approach Milestones'!F36=""),"CORRECT",IF('Prioritized Approach Milestones'!C36="No","CORRECT",IF('Prioritized Approach Milestones'!B36=5,"ERROR 1","N/A")))</f>
        <v>N/A</v>
      </c>
      <c r="AA35" s="121" t="str">
        <f>IF(AND('Prioritized Approach Milestones'!C36="Yes",'Prioritized Approach Milestones'!F36=""),"CORRECT",IF('Prioritized Approach Milestones'!C36="No","CORRECT",IF('Prioritized Approach Milestones'!B36=6,"ERROR 1","N/A")))</f>
        <v>N/A</v>
      </c>
      <c r="AB35" s="122" t="str">
        <f>IF(AND('Prioritized Approach Milestones'!C36="No",'Prioritized Approach Milestones'!F36=""),IF('Prioritized Approach Milestones'!B36=1,"ERROR 2","N/A"),"CORRECT")</f>
        <v>CORRECT</v>
      </c>
      <c r="AC35" s="122" t="str">
        <f>IF(AND('Prioritized Approach Milestones'!C36="No",'Prioritized Approach Milestones'!F36=""),IF('Prioritized Approach Milestones'!B36=2,"ERROR 2","N/A"),"CORRECT")</f>
        <v>CORRECT</v>
      </c>
      <c r="AD35" s="122" t="str">
        <f>IF(AND('Prioritized Approach Milestones'!C36="No",'Prioritized Approach Milestones'!F36=""),IF('Prioritized Approach Milestones'!B36=3,"ERROR 2","N/A"),"CORRECT")</f>
        <v>CORRECT</v>
      </c>
      <c r="AE35" s="122" t="str">
        <f>IF(AND('Prioritized Approach Milestones'!C36="No",'Prioritized Approach Milestones'!F36=""),IF('Prioritized Approach Milestones'!B36=4,"ERROR 2","N/A"),"CORRECT")</f>
        <v>CORRECT</v>
      </c>
      <c r="AF35" s="122" t="str">
        <f>IF(AND('Prioritized Approach Milestones'!C36="No",'Prioritized Approach Milestones'!F36=""),IF('Prioritized Approach Milestones'!B36=5,"ERROR 2","N/A"),"CORRECT")</f>
        <v>CORRECT</v>
      </c>
      <c r="AG35" s="123" t="str">
        <f>IF(AND('Prioritized Approach Milestones'!C36="No",'Prioritized Approach Milestones'!F36=""),IF('Prioritized Approach Milestones'!B36=6,"ERROR 2","N/A"),"CORRECT")</f>
        <v>CORRECT</v>
      </c>
    </row>
    <row r="36" spans="1:33" x14ac:dyDescent="0.2">
      <c r="A36" s="27">
        <f>COUNTIFS('Prioritized Approach Milestones'!B37,"1",'Prioritized Approach Milestones'!C37,"yes")</f>
        <v>0</v>
      </c>
      <c r="B36" s="32">
        <f>COUNTIFS('Prioritized Approach Milestones'!B37,"2",'Prioritized Approach Milestones'!C37,"yes")</f>
        <v>0</v>
      </c>
      <c r="C36" s="28">
        <f>COUNTIFS('Prioritized Approach Milestones'!B37,"3",'Prioritized Approach Milestones'!C37,"yes")</f>
        <v>0</v>
      </c>
      <c r="D36" s="29">
        <f>COUNTIFS('Prioritized Approach Milestones'!B37,"4",'Prioritized Approach Milestones'!C37,"yes")</f>
        <v>0</v>
      </c>
      <c r="E36" s="30">
        <f>COUNTIFS('Prioritized Approach Milestones'!B37,"5",'Prioritized Approach Milestones'!C37,"yes")</f>
        <v>0</v>
      </c>
      <c r="F36" s="31">
        <f>COUNTIFS('Prioritized Approach Milestones'!B37,"6",'Prioritized Approach Milestones'!C37,"yes")</f>
        <v>0</v>
      </c>
      <c r="G36" s="59">
        <f t="shared" si="2"/>
        <v>0</v>
      </c>
      <c r="H36" s="53">
        <f>COUNTIFS('Prioritized Approach Milestones'!B37,"1",'Prioritized Approach Milestones'!C37,"N/A")</f>
        <v>0</v>
      </c>
      <c r="I36" s="53">
        <f>COUNTIFS('Prioritized Approach Milestones'!B37,"2",'Prioritized Approach Milestones'!C37,"N/A")</f>
        <v>0</v>
      </c>
      <c r="J36" s="53">
        <f>COUNTIFS('Prioritized Approach Milestones'!B37,"3",'Prioritized Approach Milestones'!C37,"N/A")</f>
        <v>0</v>
      </c>
      <c r="K36" s="53">
        <f>COUNTIFS('Prioritized Approach Milestones'!B37,"4",'Prioritized Approach Milestones'!C37,"N/A")</f>
        <v>0</v>
      </c>
      <c r="L36" s="53">
        <f>COUNTIFS('Prioritized Approach Milestones'!B37,"5",'Prioritized Approach Milestones'!C37,"N/A")</f>
        <v>0</v>
      </c>
      <c r="M36" s="53">
        <f>COUNTIFS('Prioritized Approach Milestones'!B37,"6",'Prioritized Approach Milestones'!C37,"N/A")</f>
        <v>0</v>
      </c>
      <c r="N36">
        <f t="shared" si="3"/>
        <v>0</v>
      </c>
      <c r="O36" s="119"/>
      <c r="P36" s="120" t="str">
        <f>IF('Prioritized Approach Milestones'!$B37=1,'Prioritized Approach Milestones'!$F37,"")</f>
        <v/>
      </c>
      <c r="Q36" s="120">
        <f>IF('Prioritized Approach Milestones'!$B37=2,'Prioritized Approach Milestones'!$F37,"")</f>
        <v>0</v>
      </c>
      <c r="R36" s="120" t="str">
        <f>IF('Prioritized Approach Milestones'!$B37=3,'Prioritized Approach Milestones'!$F37,"")</f>
        <v/>
      </c>
      <c r="S36" s="120" t="str">
        <f>IF('Prioritized Approach Milestones'!$B37=4,'Prioritized Approach Milestones'!$F37,"")</f>
        <v/>
      </c>
      <c r="T36" s="120" t="str">
        <f>IF('Prioritized Approach Milestones'!$B37=5,'Prioritized Approach Milestones'!$F37,"")</f>
        <v/>
      </c>
      <c r="U36" s="120" t="str">
        <f>IF('Prioritized Approach Milestones'!$B37=6,'Prioritized Approach Milestones'!$F37,"")</f>
        <v/>
      </c>
      <c r="V36" s="121" t="str">
        <f>IF(AND('Prioritized Approach Milestones'!C37="Yes",'Prioritized Approach Milestones'!F37=""),"CORRECT",IF('Prioritized Approach Milestones'!C37="No","CORRECT",IF('Prioritized Approach Milestones'!B37=1,"ERROR 1","N/A")))</f>
        <v>N/A</v>
      </c>
      <c r="W36" s="121" t="str">
        <f>IF(AND('Prioritized Approach Milestones'!C37="Yes",'Prioritized Approach Milestones'!F37=""),"CORRECT",IF('Prioritized Approach Milestones'!C37="No","CORRECT",IF('Prioritized Approach Milestones'!B37=2,"ERROR 1","N/A")))</f>
        <v>ERROR 1</v>
      </c>
      <c r="X36" s="121" t="str">
        <f>IF(AND('Prioritized Approach Milestones'!C37="Yes",'Prioritized Approach Milestones'!F37=""),"CORRECT",IF('Prioritized Approach Milestones'!C37="No","CORRECT",IF('Prioritized Approach Milestones'!B37=3,"ERROR 1","N/A")))</f>
        <v>N/A</v>
      </c>
      <c r="Y36" s="121" t="str">
        <f>IF(AND('Prioritized Approach Milestones'!C37="Yes",'Prioritized Approach Milestones'!F37=""),"CORRECT",IF('Prioritized Approach Milestones'!C37="No","CORRECT",IF('Prioritized Approach Milestones'!B37=4,"ERROR 1","N/A")))</f>
        <v>N/A</v>
      </c>
      <c r="Z36" s="121" t="str">
        <f>IF(AND('Prioritized Approach Milestones'!C37="Yes",'Prioritized Approach Milestones'!F37=""),"CORRECT",IF('Prioritized Approach Milestones'!C37="No","CORRECT",IF('Prioritized Approach Milestones'!B37=5,"ERROR 1","N/A")))</f>
        <v>N/A</v>
      </c>
      <c r="AA36" s="121" t="str">
        <f>IF(AND('Prioritized Approach Milestones'!C37="Yes",'Prioritized Approach Milestones'!F37=""),"CORRECT",IF('Prioritized Approach Milestones'!C37="No","CORRECT",IF('Prioritized Approach Milestones'!B37=6,"ERROR 1","N/A")))</f>
        <v>N/A</v>
      </c>
      <c r="AB36" s="122" t="str">
        <f>IF(AND('Prioritized Approach Milestones'!C37="No",'Prioritized Approach Milestones'!F37=""),IF('Prioritized Approach Milestones'!B37=1,"ERROR 2","N/A"),"CORRECT")</f>
        <v>CORRECT</v>
      </c>
      <c r="AC36" s="122" t="str">
        <f>IF(AND('Prioritized Approach Milestones'!C37="No",'Prioritized Approach Milestones'!F37=""),IF('Prioritized Approach Milestones'!B37=2,"ERROR 2","N/A"),"CORRECT")</f>
        <v>CORRECT</v>
      </c>
      <c r="AD36" s="122" t="str">
        <f>IF(AND('Prioritized Approach Milestones'!C37="No",'Prioritized Approach Milestones'!F37=""),IF('Prioritized Approach Milestones'!B37=3,"ERROR 2","N/A"),"CORRECT")</f>
        <v>CORRECT</v>
      </c>
      <c r="AE36" s="122" t="str">
        <f>IF(AND('Prioritized Approach Milestones'!C37="No",'Prioritized Approach Milestones'!F37=""),IF('Prioritized Approach Milestones'!B37=4,"ERROR 2","N/A"),"CORRECT")</f>
        <v>CORRECT</v>
      </c>
      <c r="AF36" s="122" t="str">
        <f>IF(AND('Prioritized Approach Milestones'!C37="No",'Prioritized Approach Milestones'!F37=""),IF('Prioritized Approach Milestones'!B37=5,"ERROR 2","N/A"),"CORRECT")</f>
        <v>CORRECT</v>
      </c>
      <c r="AG36" s="123" t="str">
        <f>IF(AND('Prioritized Approach Milestones'!C37="No",'Prioritized Approach Milestones'!F37=""),IF('Prioritized Approach Milestones'!B37=6,"ERROR 2","N/A"),"CORRECT")</f>
        <v>CORRECT</v>
      </c>
    </row>
    <row r="37" spans="1:33" x14ac:dyDescent="0.2">
      <c r="A37" s="27">
        <f>COUNTIFS('Prioritized Approach Milestones'!B38,"1",'Prioritized Approach Milestones'!C38,"yes")</f>
        <v>0</v>
      </c>
      <c r="B37" s="32">
        <f>COUNTIFS('Prioritized Approach Milestones'!B38,"2",'Prioritized Approach Milestones'!C38,"yes")</f>
        <v>0</v>
      </c>
      <c r="C37" s="28">
        <f>COUNTIFS('Prioritized Approach Milestones'!B38,"3",'Prioritized Approach Milestones'!C38,"yes")</f>
        <v>0</v>
      </c>
      <c r="D37" s="29">
        <f>COUNTIFS('Prioritized Approach Milestones'!B38,"4",'Prioritized Approach Milestones'!C38,"yes")</f>
        <v>0</v>
      </c>
      <c r="E37" s="30">
        <f>COUNTIFS('Prioritized Approach Milestones'!B38,"5",'Prioritized Approach Milestones'!C38,"yes")</f>
        <v>0</v>
      </c>
      <c r="F37" s="31">
        <f>COUNTIFS('Prioritized Approach Milestones'!B38,"6",'Prioritized Approach Milestones'!C38,"yes")</f>
        <v>0</v>
      </c>
      <c r="G37" s="59">
        <f t="shared" si="2"/>
        <v>0</v>
      </c>
      <c r="H37" s="53">
        <f>COUNTIFS('Prioritized Approach Milestones'!B38,"1",'Prioritized Approach Milestones'!C38,"N/A")</f>
        <v>0</v>
      </c>
      <c r="I37" s="53">
        <f>COUNTIFS('Prioritized Approach Milestones'!B38,"2",'Prioritized Approach Milestones'!C38,"N/A")</f>
        <v>0</v>
      </c>
      <c r="J37" s="53">
        <f>COUNTIFS('Prioritized Approach Milestones'!B38,"3",'Prioritized Approach Milestones'!C38,"N/A")</f>
        <v>0</v>
      </c>
      <c r="K37" s="53">
        <f>COUNTIFS('Prioritized Approach Milestones'!B38,"4",'Prioritized Approach Milestones'!C38,"N/A")</f>
        <v>0</v>
      </c>
      <c r="L37" s="53">
        <f>COUNTIFS('Prioritized Approach Milestones'!B38,"5",'Prioritized Approach Milestones'!C38,"N/A")</f>
        <v>0</v>
      </c>
      <c r="M37" s="53">
        <f>COUNTIFS('Prioritized Approach Milestones'!B38,"6",'Prioritized Approach Milestones'!C38,"N/A")</f>
        <v>0</v>
      </c>
      <c r="N37">
        <f t="shared" si="3"/>
        <v>0</v>
      </c>
      <c r="O37" s="119"/>
      <c r="P37" s="120" t="str">
        <f>IF('Prioritized Approach Milestones'!$B38=1,'Prioritized Approach Milestones'!$F38,"")</f>
        <v/>
      </c>
      <c r="Q37" s="120">
        <f>IF('Prioritized Approach Milestones'!$B38=2,'Prioritized Approach Milestones'!$F38,"")</f>
        <v>0</v>
      </c>
      <c r="R37" s="120" t="str">
        <f>IF('Prioritized Approach Milestones'!$B38=3,'Prioritized Approach Milestones'!$F38,"")</f>
        <v/>
      </c>
      <c r="S37" s="120" t="str">
        <f>IF('Prioritized Approach Milestones'!$B38=4,'Prioritized Approach Milestones'!$F38,"")</f>
        <v/>
      </c>
      <c r="T37" s="120" t="str">
        <f>IF('Prioritized Approach Milestones'!$B38=5,'Prioritized Approach Milestones'!$F38,"")</f>
        <v/>
      </c>
      <c r="U37" s="120" t="str">
        <f>IF('Prioritized Approach Milestones'!$B38=6,'Prioritized Approach Milestones'!$F38,"")</f>
        <v/>
      </c>
      <c r="V37" s="121" t="str">
        <f>IF(AND('Prioritized Approach Milestones'!C38="Yes",'Prioritized Approach Milestones'!F38=""),"CORRECT",IF('Prioritized Approach Milestones'!C38="No","CORRECT",IF('Prioritized Approach Milestones'!B38=1,"ERROR 1","N/A")))</f>
        <v>N/A</v>
      </c>
      <c r="W37" s="121" t="str">
        <f>IF(AND('Prioritized Approach Milestones'!C38="Yes",'Prioritized Approach Milestones'!F38=""),"CORRECT",IF('Prioritized Approach Milestones'!C38="No","CORRECT",IF('Prioritized Approach Milestones'!B38=2,"ERROR 1","N/A")))</f>
        <v>ERROR 1</v>
      </c>
      <c r="X37" s="121" t="str">
        <f>IF(AND('Prioritized Approach Milestones'!C38="Yes",'Prioritized Approach Milestones'!F38=""),"CORRECT",IF('Prioritized Approach Milestones'!C38="No","CORRECT",IF('Prioritized Approach Milestones'!B38=3,"ERROR 1","N/A")))</f>
        <v>N/A</v>
      </c>
      <c r="Y37" s="121" t="str">
        <f>IF(AND('Prioritized Approach Milestones'!C38="Yes",'Prioritized Approach Milestones'!F38=""),"CORRECT",IF('Prioritized Approach Milestones'!C38="No","CORRECT",IF('Prioritized Approach Milestones'!B38=4,"ERROR 1","N/A")))</f>
        <v>N/A</v>
      </c>
      <c r="Z37" s="121" t="str">
        <f>IF(AND('Prioritized Approach Milestones'!C38="Yes",'Prioritized Approach Milestones'!F38=""),"CORRECT",IF('Prioritized Approach Milestones'!C38="No","CORRECT",IF('Prioritized Approach Milestones'!B38=5,"ERROR 1","N/A")))</f>
        <v>N/A</v>
      </c>
      <c r="AA37" s="121" t="str">
        <f>IF(AND('Prioritized Approach Milestones'!C38="Yes",'Prioritized Approach Milestones'!F38=""),"CORRECT",IF('Prioritized Approach Milestones'!C38="No","CORRECT",IF('Prioritized Approach Milestones'!B38=6,"ERROR 1","N/A")))</f>
        <v>N/A</v>
      </c>
      <c r="AB37" s="122" t="str">
        <f>IF(AND('Prioritized Approach Milestones'!C38="No",'Prioritized Approach Milestones'!F38=""),IF('Prioritized Approach Milestones'!B38=1,"ERROR 2","N/A"),"CORRECT")</f>
        <v>CORRECT</v>
      </c>
      <c r="AC37" s="122" t="str">
        <f>IF(AND('Prioritized Approach Milestones'!C38="No",'Prioritized Approach Milestones'!F38=""),IF('Prioritized Approach Milestones'!B38=2,"ERROR 2","N/A"),"CORRECT")</f>
        <v>CORRECT</v>
      </c>
      <c r="AD37" s="122" t="str">
        <f>IF(AND('Prioritized Approach Milestones'!C38="No",'Prioritized Approach Milestones'!F38=""),IF('Prioritized Approach Milestones'!B38=3,"ERROR 2","N/A"),"CORRECT")</f>
        <v>CORRECT</v>
      </c>
      <c r="AE37" s="122" t="str">
        <f>IF(AND('Prioritized Approach Milestones'!C38="No",'Prioritized Approach Milestones'!F38=""),IF('Prioritized Approach Milestones'!B38=4,"ERROR 2","N/A"),"CORRECT")</f>
        <v>CORRECT</v>
      </c>
      <c r="AF37" s="122" t="str">
        <f>IF(AND('Prioritized Approach Milestones'!C38="No",'Prioritized Approach Milestones'!F38=""),IF('Prioritized Approach Milestones'!B38=5,"ERROR 2","N/A"),"CORRECT")</f>
        <v>CORRECT</v>
      </c>
      <c r="AG37" s="123" t="str">
        <f>IF(AND('Prioritized Approach Milestones'!C38="No",'Prioritized Approach Milestones'!F38=""),IF('Prioritized Approach Milestones'!B38=6,"ERROR 2","N/A"),"CORRECT")</f>
        <v>CORRECT</v>
      </c>
    </row>
    <row r="38" spans="1:33" x14ac:dyDescent="0.2">
      <c r="A38" s="27">
        <f>COUNTIFS('Prioritized Approach Milestones'!B39,"1",'Prioritized Approach Milestones'!C39,"yes")</f>
        <v>0</v>
      </c>
      <c r="B38" s="32">
        <f>COUNTIFS('Prioritized Approach Milestones'!B39,"2",'Prioritized Approach Milestones'!C39,"yes")</f>
        <v>0</v>
      </c>
      <c r="C38" s="28">
        <f>COUNTIFS('Prioritized Approach Milestones'!B39,"3",'Prioritized Approach Milestones'!C39,"yes")</f>
        <v>0</v>
      </c>
      <c r="D38" s="29">
        <f>COUNTIFS('Prioritized Approach Milestones'!B39,"4",'Prioritized Approach Milestones'!C39,"yes")</f>
        <v>0</v>
      </c>
      <c r="E38" s="30">
        <f>COUNTIFS('Prioritized Approach Milestones'!B39,"5",'Prioritized Approach Milestones'!C39,"yes")</f>
        <v>0</v>
      </c>
      <c r="F38" s="31">
        <f>COUNTIFS('Prioritized Approach Milestones'!B39,"6",'Prioritized Approach Milestones'!C39,"yes")</f>
        <v>0</v>
      </c>
      <c r="G38" s="59">
        <f t="shared" si="2"/>
        <v>0</v>
      </c>
      <c r="H38" s="53">
        <f>COUNTIFS('Prioritized Approach Milestones'!B39,"1",'Prioritized Approach Milestones'!C39,"N/A")</f>
        <v>0</v>
      </c>
      <c r="I38" s="53">
        <f>COUNTIFS('Prioritized Approach Milestones'!B39,"2",'Prioritized Approach Milestones'!C39,"N/A")</f>
        <v>0</v>
      </c>
      <c r="J38" s="53">
        <f>COUNTIFS('Prioritized Approach Milestones'!B39,"3",'Prioritized Approach Milestones'!C39,"N/A")</f>
        <v>0</v>
      </c>
      <c r="K38" s="53">
        <f>COUNTIFS('Prioritized Approach Milestones'!B39,"4",'Prioritized Approach Milestones'!C39,"N/A")</f>
        <v>0</v>
      </c>
      <c r="L38" s="53">
        <f>COUNTIFS('Prioritized Approach Milestones'!B39,"5",'Prioritized Approach Milestones'!C39,"N/A")</f>
        <v>0</v>
      </c>
      <c r="M38" s="53">
        <f>COUNTIFS('Prioritized Approach Milestones'!B39,"6",'Prioritized Approach Milestones'!C39,"N/A")</f>
        <v>0</v>
      </c>
      <c r="N38">
        <f t="shared" si="3"/>
        <v>0</v>
      </c>
      <c r="O38" s="119"/>
      <c r="P38" s="120" t="str">
        <f>IF('Prioritized Approach Milestones'!$B39=1,'Prioritized Approach Milestones'!$F39,"")</f>
        <v/>
      </c>
      <c r="Q38" s="120">
        <f>IF('Prioritized Approach Milestones'!$B39=2,'Prioritized Approach Milestones'!$F39,"")</f>
        <v>0</v>
      </c>
      <c r="R38" s="120" t="str">
        <f>IF('Prioritized Approach Milestones'!$B39=3,'Prioritized Approach Milestones'!$F39,"")</f>
        <v/>
      </c>
      <c r="S38" s="120" t="str">
        <f>IF('Prioritized Approach Milestones'!$B39=4,'Prioritized Approach Milestones'!$F39,"")</f>
        <v/>
      </c>
      <c r="T38" s="120" t="str">
        <f>IF('Prioritized Approach Milestones'!$B39=5,'Prioritized Approach Milestones'!$F39,"")</f>
        <v/>
      </c>
      <c r="U38" s="120" t="str">
        <f>IF('Prioritized Approach Milestones'!$B39=6,'Prioritized Approach Milestones'!$F39,"")</f>
        <v/>
      </c>
      <c r="V38" s="121" t="str">
        <f>IF(AND('Prioritized Approach Milestones'!C39="Yes",'Prioritized Approach Milestones'!F39=""),"CORRECT",IF('Prioritized Approach Milestones'!C39="No","CORRECT",IF('Prioritized Approach Milestones'!B39=1,"ERROR 1","N/A")))</f>
        <v>N/A</v>
      </c>
      <c r="W38" s="121" t="str">
        <f>IF(AND('Prioritized Approach Milestones'!C39="Yes",'Prioritized Approach Milestones'!F39=""),"CORRECT",IF('Prioritized Approach Milestones'!C39="No","CORRECT",IF('Prioritized Approach Milestones'!B39=2,"ERROR 1","N/A")))</f>
        <v>ERROR 1</v>
      </c>
      <c r="X38" s="121" t="str">
        <f>IF(AND('Prioritized Approach Milestones'!C39="Yes",'Prioritized Approach Milestones'!F39=""),"CORRECT",IF('Prioritized Approach Milestones'!C39="No","CORRECT",IF('Prioritized Approach Milestones'!B39=3,"ERROR 1","N/A")))</f>
        <v>N/A</v>
      </c>
      <c r="Y38" s="121" t="str">
        <f>IF(AND('Prioritized Approach Milestones'!C39="Yes",'Prioritized Approach Milestones'!F39=""),"CORRECT",IF('Prioritized Approach Milestones'!C39="No","CORRECT",IF('Prioritized Approach Milestones'!B39=4,"ERROR 1","N/A")))</f>
        <v>N/A</v>
      </c>
      <c r="Z38" s="121" t="str">
        <f>IF(AND('Prioritized Approach Milestones'!C39="Yes",'Prioritized Approach Milestones'!F39=""),"CORRECT",IF('Prioritized Approach Milestones'!C39="No","CORRECT",IF('Prioritized Approach Milestones'!B39=5,"ERROR 1","N/A")))</f>
        <v>N/A</v>
      </c>
      <c r="AA38" s="121" t="str">
        <f>IF(AND('Prioritized Approach Milestones'!C39="Yes",'Prioritized Approach Milestones'!F39=""),"CORRECT",IF('Prioritized Approach Milestones'!C39="No","CORRECT",IF('Prioritized Approach Milestones'!B39=6,"ERROR 1","N/A")))</f>
        <v>N/A</v>
      </c>
      <c r="AB38" s="122" t="str">
        <f>IF(AND('Prioritized Approach Milestones'!C39="No",'Prioritized Approach Milestones'!F39=""),IF('Prioritized Approach Milestones'!B39=1,"ERROR 2","N/A"),"CORRECT")</f>
        <v>CORRECT</v>
      </c>
      <c r="AC38" s="122" t="str">
        <f>IF(AND('Prioritized Approach Milestones'!C39="No",'Prioritized Approach Milestones'!F39=""),IF('Prioritized Approach Milestones'!B39=2,"ERROR 2","N/A"),"CORRECT")</f>
        <v>CORRECT</v>
      </c>
      <c r="AD38" s="122" t="str">
        <f>IF(AND('Prioritized Approach Milestones'!C39="No",'Prioritized Approach Milestones'!F39=""),IF('Prioritized Approach Milestones'!B39=3,"ERROR 2","N/A"),"CORRECT")</f>
        <v>CORRECT</v>
      </c>
      <c r="AE38" s="122" t="str">
        <f>IF(AND('Prioritized Approach Milestones'!C39="No",'Prioritized Approach Milestones'!F39=""),IF('Prioritized Approach Milestones'!B39=4,"ERROR 2","N/A"),"CORRECT")</f>
        <v>CORRECT</v>
      </c>
      <c r="AF38" s="122" t="str">
        <f>IF(AND('Prioritized Approach Milestones'!C39="No",'Prioritized Approach Milestones'!F39=""),IF('Prioritized Approach Milestones'!B39=5,"ERROR 2","N/A"),"CORRECT")</f>
        <v>CORRECT</v>
      </c>
      <c r="AG38" s="123" t="str">
        <f>IF(AND('Prioritized Approach Milestones'!C39="No",'Prioritized Approach Milestones'!F39=""),IF('Prioritized Approach Milestones'!B39=6,"ERROR 2","N/A"),"CORRECT")</f>
        <v>CORRECT</v>
      </c>
    </row>
    <row r="39" spans="1:33" x14ac:dyDescent="0.2">
      <c r="A39" s="27">
        <f>COUNTIFS('Prioritized Approach Milestones'!B40,"1",'Prioritized Approach Milestones'!C40,"yes")</f>
        <v>0</v>
      </c>
      <c r="B39" s="32">
        <f>COUNTIFS('Prioritized Approach Milestones'!B40,"2",'Prioritized Approach Milestones'!C40,"yes")</f>
        <v>0</v>
      </c>
      <c r="C39" s="28">
        <f>COUNTIFS('Prioritized Approach Milestones'!B40,"3",'Prioritized Approach Milestones'!C40,"yes")</f>
        <v>0</v>
      </c>
      <c r="D39" s="29">
        <f>COUNTIFS('Prioritized Approach Milestones'!B40,"4",'Prioritized Approach Milestones'!C40,"yes")</f>
        <v>0</v>
      </c>
      <c r="E39" s="30">
        <f>COUNTIFS('Prioritized Approach Milestones'!B40,"5",'Prioritized Approach Milestones'!C40,"yes")</f>
        <v>0</v>
      </c>
      <c r="F39" s="31">
        <f>COUNTIFS('Prioritized Approach Milestones'!B40,"6",'Prioritized Approach Milestones'!C40,"yes")</f>
        <v>0</v>
      </c>
      <c r="G39" s="59">
        <f t="shared" si="2"/>
        <v>0</v>
      </c>
      <c r="H39" s="53">
        <f>COUNTIFS('Prioritized Approach Milestones'!B40,"1",'Prioritized Approach Milestones'!C40,"N/A")</f>
        <v>0</v>
      </c>
      <c r="I39" s="53">
        <f>COUNTIFS('Prioritized Approach Milestones'!B40,"2",'Prioritized Approach Milestones'!C40,"N/A")</f>
        <v>0</v>
      </c>
      <c r="J39" s="53">
        <f>COUNTIFS('Prioritized Approach Milestones'!B40,"3",'Prioritized Approach Milestones'!C40,"N/A")</f>
        <v>0</v>
      </c>
      <c r="K39" s="53">
        <f>COUNTIFS('Prioritized Approach Milestones'!B40,"4",'Prioritized Approach Milestones'!C40,"N/A")</f>
        <v>0</v>
      </c>
      <c r="L39" s="53">
        <f>COUNTIFS('Prioritized Approach Milestones'!B40,"5",'Prioritized Approach Milestones'!C40,"N/A")</f>
        <v>0</v>
      </c>
      <c r="M39" s="53">
        <f>COUNTIFS('Prioritized Approach Milestones'!B40,"6",'Prioritized Approach Milestones'!C40,"N/A")</f>
        <v>0</v>
      </c>
      <c r="N39">
        <f t="shared" si="3"/>
        <v>0</v>
      </c>
      <c r="O39" s="119"/>
      <c r="P39" s="120" t="str">
        <f>IF('Prioritized Approach Milestones'!$B40=1,'Prioritized Approach Milestones'!$F40,"")</f>
        <v/>
      </c>
      <c r="Q39" s="120" t="str">
        <f>IF('Prioritized Approach Milestones'!$B40=2,'Prioritized Approach Milestones'!$F40,"")</f>
        <v/>
      </c>
      <c r="R39" s="120" t="str">
        <f>IF('Prioritized Approach Milestones'!$B40=3,'Prioritized Approach Milestones'!$F40,"")</f>
        <v/>
      </c>
      <c r="S39" s="120" t="str">
        <f>IF('Prioritized Approach Milestones'!$B40=4,'Prioritized Approach Milestones'!$F40,"")</f>
        <v/>
      </c>
      <c r="T39" s="120" t="str">
        <f>IF('Prioritized Approach Milestones'!$B40=5,'Prioritized Approach Milestones'!$F40,"")</f>
        <v/>
      </c>
      <c r="U39" s="120" t="str">
        <f>IF('Prioritized Approach Milestones'!$B40=6,'Prioritized Approach Milestones'!$F40,"")</f>
        <v/>
      </c>
      <c r="V39" s="121" t="str">
        <f>IF(AND('Prioritized Approach Milestones'!C40="Yes",'Prioritized Approach Milestones'!F40=""),"CORRECT",IF('Prioritized Approach Milestones'!C40="No","CORRECT",IF('Prioritized Approach Milestones'!B40=1,"ERROR 1","N/A")))</f>
        <v>N/A</v>
      </c>
      <c r="W39" s="121" t="str">
        <f>IF(AND('Prioritized Approach Milestones'!C40="Yes",'Prioritized Approach Milestones'!F40=""),"CORRECT",IF('Prioritized Approach Milestones'!C40="No","CORRECT",IF('Prioritized Approach Milestones'!B40=2,"ERROR 1","N/A")))</f>
        <v>N/A</v>
      </c>
      <c r="X39" s="121" t="str">
        <f>IF(AND('Prioritized Approach Milestones'!C40="Yes",'Prioritized Approach Milestones'!F40=""),"CORRECT",IF('Prioritized Approach Milestones'!C40="No","CORRECT",IF('Prioritized Approach Milestones'!B40=3,"ERROR 1","N/A")))</f>
        <v>N/A</v>
      </c>
      <c r="Y39" s="121" t="str">
        <f>IF(AND('Prioritized Approach Milestones'!C40="Yes",'Prioritized Approach Milestones'!F40=""),"CORRECT",IF('Prioritized Approach Milestones'!C40="No","CORRECT",IF('Prioritized Approach Milestones'!B40=4,"ERROR 1","N/A")))</f>
        <v>N/A</v>
      </c>
      <c r="Z39" s="121" t="str">
        <f>IF(AND('Prioritized Approach Milestones'!C40="Yes",'Prioritized Approach Milestones'!F40=""),"CORRECT",IF('Prioritized Approach Milestones'!C40="No","CORRECT",IF('Prioritized Approach Milestones'!B40=5,"ERROR 1","N/A")))</f>
        <v>N/A</v>
      </c>
      <c r="AA39" s="121" t="str">
        <f>IF(AND('Prioritized Approach Milestones'!C40="Yes",'Prioritized Approach Milestones'!F40=""),"CORRECT",IF('Prioritized Approach Milestones'!C40="No","CORRECT",IF('Prioritized Approach Milestones'!B40=6,"ERROR 1","N/A")))</f>
        <v>N/A</v>
      </c>
      <c r="AB39" s="122" t="str">
        <f>IF(AND('Prioritized Approach Milestones'!C40="No",'Prioritized Approach Milestones'!F40=""),IF('Prioritized Approach Milestones'!B40=1,"ERROR 2","N/A"),"CORRECT")</f>
        <v>CORRECT</v>
      </c>
      <c r="AC39" s="122" t="str">
        <f>IF(AND('Prioritized Approach Milestones'!C40="No",'Prioritized Approach Milestones'!F40=""),IF('Prioritized Approach Milestones'!B40=2,"ERROR 2","N/A"),"CORRECT")</f>
        <v>CORRECT</v>
      </c>
      <c r="AD39" s="122" t="str">
        <f>IF(AND('Prioritized Approach Milestones'!C40="No",'Prioritized Approach Milestones'!F40=""),IF('Prioritized Approach Milestones'!B40=3,"ERROR 2","N/A"),"CORRECT")</f>
        <v>CORRECT</v>
      </c>
      <c r="AE39" s="122" t="str">
        <f>IF(AND('Prioritized Approach Milestones'!C40="No",'Prioritized Approach Milestones'!F40=""),IF('Prioritized Approach Milestones'!B40=4,"ERROR 2","N/A"),"CORRECT")</f>
        <v>CORRECT</v>
      </c>
      <c r="AF39" s="122" t="str">
        <f>IF(AND('Prioritized Approach Milestones'!C40="No",'Prioritized Approach Milestones'!F40=""),IF('Prioritized Approach Milestones'!B40=5,"ERROR 2","N/A"),"CORRECT")</f>
        <v>CORRECT</v>
      </c>
      <c r="AG39" s="123" t="str">
        <f>IF(AND('Prioritized Approach Milestones'!C40="No",'Prioritized Approach Milestones'!F40=""),IF('Prioritized Approach Milestones'!B40=6,"ERROR 2","N/A"),"CORRECT")</f>
        <v>CORRECT</v>
      </c>
    </row>
    <row r="40" spans="1:33" x14ac:dyDescent="0.2">
      <c r="A40" s="27">
        <f>COUNTIFS('Prioritized Approach Milestones'!B41,"1",'Prioritized Approach Milestones'!C41,"yes")</f>
        <v>0</v>
      </c>
      <c r="B40" s="32">
        <f>COUNTIFS('Prioritized Approach Milestones'!B41,"2",'Prioritized Approach Milestones'!C41,"yes")</f>
        <v>0</v>
      </c>
      <c r="C40" s="28">
        <f>COUNTIFS('Prioritized Approach Milestones'!B41,"3",'Prioritized Approach Milestones'!C41,"yes")</f>
        <v>0</v>
      </c>
      <c r="D40" s="29">
        <f>COUNTIFS('Prioritized Approach Milestones'!B41,"4",'Prioritized Approach Milestones'!C41,"yes")</f>
        <v>0</v>
      </c>
      <c r="E40" s="30">
        <f>COUNTIFS('Prioritized Approach Milestones'!B41,"5",'Prioritized Approach Milestones'!C41,"yes")</f>
        <v>0</v>
      </c>
      <c r="F40" s="31">
        <f>COUNTIFS('Prioritized Approach Milestones'!B41,"6",'Prioritized Approach Milestones'!C41,"yes")</f>
        <v>0</v>
      </c>
      <c r="G40" s="59">
        <f t="shared" si="2"/>
        <v>0</v>
      </c>
      <c r="H40" s="53">
        <f>COUNTIFS('Prioritized Approach Milestones'!B41,"1",'Prioritized Approach Milestones'!C41,"N/A")</f>
        <v>0</v>
      </c>
      <c r="I40" s="53">
        <f>COUNTIFS('Prioritized Approach Milestones'!B41,"2",'Prioritized Approach Milestones'!C41,"N/A")</f>
        <v>0</v>
      </c>
      <c r="J40" s="53">
        <f>COUNTIFS('Prioritized Approach Milestones'!B41,"3",'Prioritized Approach Milestones'!C41,"N/A")</f>
        <v>0</v>
      </c>
      <c r="K40" s="53">
        <f>COUNTIFS('Prioritized Approach Milestones'!B41,"4",'Prioritized Approach Milestones'!C41,"N/A")</f>
        <v>0</v>
      </c>
      <c r="L40" s="53">
        <f>COUNTIFS('Prioritized Approach Milestones'!B41,"5",'Prioritized Approach Milestones'!C41,"N/A")</f>
        <v>0</v>
      </c>
      <c r="M40" s="53">
        <f>COUNTIFS('Prioritized Approach Milestones'!B41,"6",'Prioritized Approach Milestones'!C41,"N/A")</f>
        <v>0</v>
      </c>
      <c r="N40">
        <f t="shared" si="3"/>
        <v>0</v>
      </c>
      <c r="O40" s="119"/>
      <c r="P40" s="120" t="str">
        <f>IF('Prioritized Approach Milestones'!$B41=1,'Prioritized Approach Milestones'!$F41,"")</f>
        <v/>
      </c>
      <c r="Q40" s="120">
        <f>IF('Prioritized Approach Milestones'!$B41=2,'Prioritized Approach Milestones'!$F41,"")</f>
        <v>0</v>
      </c>
      <c r="R40" s="120" t="str">
        <f>IF('Prioritized Approach Milestones'!$B41=3,'Prioritized Approach Milestones'!$F41,"")</f>
        <v/>
      </c>
      <c r="S40" s="120" t="str">
        <f>IF('Prioritized Approach Milestones'!$B41=4,'Prioritized Approach Milestones'!$F41,"")</f>
        <v/>
      </c>
      <c r="T40" s="120" t="str">
        <f>IF('Prioritized Approach Milestones'!$B41=5,'Prioritized Approach Milestones'!$F41,"")</f>
        <v/>
      </c>
      <c r="U40" s="120" t="str">
        <f>IF('Prioritized Approach Milestones'!$B41=6,'Prioritized Approach Milestones'!$F41,"")</f>
        <v/>
      </c>
      <c r="V40" s="121" t="str">
        <f>IF(AND('Prioritized Approach Milestones'!C41="Yes",'Prioritized Approach Milestones'!F41=""),"CORRECT",IF('Prioritized Approach Milestones'!C41="No","CORRECT",IF('Prioritized Approach Milestones'!B41=1,"ERROR 1","N/A")))</f>
        <v>N/A</v>
      </c>
      <c r="W40" s="121" t="str">
        <f>IF(AND('Prioritized Approach Milestones'!C41="Yes",'Prioritized Approach Milestones'!F41=""),"CORRECT",IF('Prioritized Approach Milestones'!C41="No","CORRECT",IF('Prioritized Approach Milestones'!B41=2,"ERROR 1","N/A")))</f>
        <v>ERROR 1</v>
      </c>
      <c r="X40" s="121" t="str">
        <f>IF(AND('Prioritized Approach Milestones'!C41="Yes",'Prioritized Approach Milestones'!F41=""),"CORRECT",IF('Prioritized Approach Milestones'!C41="No","CORRECT",IF('Prioritized Approach Milestones'!B41=3,"ERROR 1","N/A")))</f>
        <v>N/A</v>
      </c>
      <c r="Y40" s="121" t="str">
        <f>IF(AND('Prioritized Approach Milestones'!C41="Yes",'Prioritized Approach Milestones'!F41=""),"CORRECT",IF('Prioritized Approach Milestones'!C41="No","CORRECT",IF('Prioritized Approach Milestones'!B41=4,"ERROR 1","N/A")))</f>
        <v>N/A</v>
      </c>
      <c r="Z40" s="121" t="str">
        <f>IF(AND('Prioritized Approach Milestones'!C41="Yes",'Prioritized Approach Milestones'!F41=""),"CORRECT",IF('Prioritized Approach Milestones'!C41="No","CORRECT",IF('Prioritized Approach Milestones'!B41=5,"ERROR 1","N/A")))</f>
        <v>N/A</v>
      </c>
      <c r="AA40" s="121" t="str">
        <f>IF(AND('Prioritized Approach Milestones'!C41="Yes",'Prioritized Approach Milestones'!F41=""),"CORRECT",IF('Prioritized Approach Milestones'!C41="No","CORRECT",IF('Prioritized Approach Milestones'!B41=6,"ERROR 1","N/A")))</f>
        <v>N/A</v>
      </c>
      <c r="AB40" s="122" t="str">
        <f>IF(AND('Prioritized Approach Milestones'!C41="No",'Prioritized Approach Milestones'!F41=""),IF('Prioritized Approach Milestones'!B41=1,"ERROR 2","N/A"),"CORRECT")</f>
        <v>CORRECT</v>
      </c>
      <c r="AC40" s="122" t="str">
        <f>IF(AND('Prioritized Approach Milestones'!C41="No",'Prioritized Approach Milestones'!F41=""),IF('Prioritized Approach Milestones'!B41=2,"ERROR 2","N/A"),"CORRECT")</f>
        <v>CORRECT</v>
      </c>
      <c r="AD40" s="122" t="str">
        <f>IF(AND('Prioritized Approach Milestones'!C41="No",'Prioritized Approach Milestones'!F41=""),IF('Prioritized Approach Milestones'!B41=3,"ERROR 2","N/A"),"CORRECT")</f>
        <v>CORRECT</v>
      </c>
      <c r="AE40" s="122" t="str">
        <f>IF(AND('Prioritized Approach Milestones'!C41="No",'Prioritized Approach Milestones'!F41=""),IF('Prioritized Approach Milestones'!B41=4,"ERROR 2","N/A"),"CORRECT")</f>
        <v>CORRECT</v>
      </c>
      <c r="AF40" s="122" t="str">
        <f>IF(AND('Prioritized Approach Milestones'!C41="No",'Prioritized Approach Milestones'!F41=""),IF('Prioritized Approach Milestones'!B41=5,"ERROR 2","N/A"),"CORRECT")</f>
        <v>CORRECT</v>
      </c>
      <c r="AG40" s="123" t="str">
        <f>IF(AND('Prioritized Approach Milestones'!C41="No",'Prioritized Approach Milestones'!F41=""),IF('Prioritized Approach Milestones'!B41=6,"ERROR 2","N/A"),"CORRECT")</f>
        <v>CORRECT</v>
      </c>
    </row>
    <row r="41" spans="1:33" x14ac:dyDescent="0.2">
      <c r="A41" s="27">
        <f>COUNTIFS('Prioritized Approach Milestones'!B42,"1",'Prioritized Approach Milestones'!C42,"yes")</f>
        <v>0</v>
      </c>
      <c r="B41" s="32">
        <f>COUNTIFS('Prioritized Approach Milestones'!B42,"2",'Prioritized Approach Milestones'!C42,"yes")</f>
        <v>0</v>
      </c>
      <c r="C41" s="28">
        <f>COUNTIFS('Prioritized Approach Milestones'!B42,"3",'Prioritized Approach Milestones'!C42,"yes")</f>
        <v>0</v>
      </c>
      <c r="D41" s="29">
        <f>COUNTIFS('Prioritized Approach Milestones'!B42,"4",'Prioritized Approach Milestones'!C42,"yes")</f>
        <v>0</v>
      </c>
      <c r="E41" s="30">
        <f>COUNTIFS('Prioritized Approach Milestones'!B42,"5",'Prioritized Approach Milestones'!C42,"yes")</f>
        <v>0</v>
      </c>
      <c r="F41" s="31">
        <f>COUNTIFS('Prioritized Approach Milestones'!B42,"6",'Prioritized Approach Milestones'!C42,"yes")</f>
        <v>0</v>
      </c>
      <c r="G41" s="59">
        <f t="shared" si="2"/>
        <v>0</v>
      </c>
      <c r="H41" s="53">
        <f>COUNTIFS('Prioritized Approach Milestones'!B42,"1",'Prioritized Approach Milestones'!C42,"N/A")</f>
        <v>0</v>
      </c>
      <c r="I41" s="53">
        <f>COUNTIFS('Prioritized Approach Milestones'!B42,"2",'Prioritized Approach Milestones'!C42,"N/A")</f>
        <v>0</v>
      </c>
      <c r="J41" s="53">
        <f>COUNTIFS('Prioritized Approach Milestones'!B42,"3",'Prioritized Approach Milestones'!C42,"N/A")</f>
        <v>0</v>
      </c>
      <c r="K41" s="53">
        <f>COUNTIFS('Prioritized Approach Milestones'!B42,"4",'Prioritized Approach Milestones'!C42,"N/A")</f>
        <v>0</v>
      </c>
      <c r="L41" s="53">
        <f>COUNTIFS('Prioritized Approach Milestones'!B42,"5",'Prioritized Approach Milestones'!C42,"N/A")</f>
        <v>0</v>
      </c>
      <c r="M41" s="53">
        <f>COUNTIFS('Prioritized Approach Milestones'!B42,"6",'Prioritized Approach Milestones'!C42,"N/A")</f>
        <v>0</v>
      </c>
      <c r="N41">
        <f t="shared" si="3"/>
        <v>0</v>
      </c>
      <c r="O41" s="119"/>
      <c r="P41" s="120" t="str">
        <f>IF('Prioritized Approach Milestones'!$B42=1,'Prioritized Approach Milestones'!$F42,"")</f>
        <v/>
      </c>
      <c r="Q41" s="120">
        <f>IF('Prioritized Approach Milestones'!$B42=2,'Prioritized Approach Milestones'!$F42,"")</f>
        <v>0</v>
      </c>
      <c r="R41" s="120" t="str">
        <f>IF('Prioritized Approach Milestones'!$B42=3,'Prioritized Approach Milestones'!$F42,"")</f>
        <v/>
      </c>
      <c r="S41" s="120" t="str">
        <f>IF('Prioritized Approach Milestones'!$B42=4,'Prioritized Approach Milestones'!$F42,"")</f>
        <v/>
      </c>
      <c r="T41" s="120" t="str">
        <f>IF('Prioritized Approach Milestones'!$B42=5,'Prioritized Approach Milestones'!$F42,"")</f>
        <v/>
      </c>
      <c r="U41" s="120" t="str">
        <f>IF('Prioritized Approach Milestones'!$B42=6,'Prioritized Approach Milestones'!$F42,"")</f>
        <v/>
      </c>
      <c r="V41" s="121" t="str">
        <f>IF(AND('Prioritized Approach Milestones'!C42="Yes",'Prioritized Approach Milestones'!F42=""),"CORRECT",IF('Prioritized Approach Milestones'!C42="No","CORRECT",IF('Prioritized Approach Milestones'!B42=1,"ERROR 1","N/A")))</f>
        <v>N/A</v>
      </c>
      <c r="W41" s="121" t="str">
        <f>IF(AND('Prioritized Approach Milestones'!C42="Yes",'Prioritized Approach Milestones'!F42=""),"CORRECT",IF('Prioritized Approach Milestones'!C42="No","CORRECT",IF('Prioritized Approach Milestones'!B42=2,"ERROR 1","N/A")))</f>
        <v>ERROR 1</v>
      </c>
      <c r="X41" s="121" t="str">
        <f>IF(AND('Prioritized Approach Milestones'!C42="Yes",'Prioritized Approach Milestones'!F42=""),"CORRECT",IF('Prioritized Approach Milestones'!C42="No","CORRECT",IF('Prioritized Approach Milestones'!B42=3,"ERROR 1","N/A")))</f>
        <v>N/A</v>
      </c>
      <c r="Y41" s="121" t="str">
        <f>IF(AND('Prioritized Approach Milestones'!C42="Yes",'Prioritized Approach Milestones'!F42=""),"CORRECT",IF('Prioritized Approach Milestones'!C42="No","CORRECT",IF('Prioritized Approach Milestones'!B42=4,"ERROR 1","N/A")))</f>
        <v>N/A</v>
      </c>
      <c r="Z41" s="121" t="str">
        <f>IF(AND('Prioritized Approach Milestones'!C42="Yes",'Prioritized Approach Milestones'!F42=""),"CORRECT",IF('Prioritized Approach Milestones'!C42="No","CORRECT",IF('Prioritized Approach Milestones'!B42=5,"ERROR 1","N/A")))</f>
        <v>N/A</v>
      </c>
      <c r="AA41" s="121" t="str">
        <f>IF(AND('Prioritized Approach Milestones'!C42="Yes",'Prioritized Approach Milestones'!F42=""),"CORRECT",IF('Prioritized Approach Milestones'!C42="No","CORRECT",IF('Prioritized Approach Milestones'!B42=6,"ERROR 1","N/A")))</f>
        <v>N/A</v>
      </c>
      <c r="AB41" s="122" t="str">
        <f>IF(AND('Prioritized Approach Milestones'!C42="No",'Prioritized Approach Milestones'!F42=""),IF('Prioritized Approach Milestones'!B42=1,"ERROR 2","N/A"),"CORRECT")</f>
        <v>CORRECT</v>
      </c>
      <c r="AC41" s="122" t="str">
        <f>IF(AND('Prioritized Approach Milestones'!C42="No",'Prioritized Approach Milestones'!F42=""),IF('Prioritized Approach Milestones'!B42=2,"ERROR 2","N/A"),"CORRECT")</f>
        <v>CORRECT</v>
      </c>
      <c r="AD41" s="122" t="str">
        <f>IF(AND('Prioritized Approach Milestones'!C42="No",'Prioritized Approach Milestones'!F42=""),IF('Prioritized Approach Milestones'!B42=3,"ERROR 2","N/A"),"CORRECT")</f>
        <v>CORRECT</v>
      </c>
      <c r="AE41" s="122" t="str">
        <f>IF(AND('Prioritized Approach Milestones'!C42="No",'Prioritized Approach Milestones'!F42=""),IF('Prioritized Approach Milestones'!B42=4,"ERROR 2","N/A"),"CORRECT")</f>
        <v>CORRECT</v>
      </c>
      <c r="AF41" s="122" t="str">
        <f>IF(AND('Prioritized Approach Milestones'!C42="No",'Prioritized Approach Milestones'!F42=""),IF('Prioritized Approach Milestones'!B42=5,"ERROR 2","N/A"),"CORRECT")</f>
        <v>CORRECT</v>
      </c>
      <c r="AG41" s="123" t="str">
        <f>IF(AND('Prioritized Approach Milestones'!C42="No",'Prioritized Approach Milestones'!F42=""),IF('Prioritized Approach Milestones'!B42=6,"ERROR 2","N/A"),"CORRECT")</f>
        <v>CORRECT</v>
      </c>
    </row>
    <row r="42" spans="1:33" x14ac:dyDescent="0.2">
      <c r="A42" s="27">
        <f>COUNTIFS('Prioritized Approach Milestones'!B43,"1",'Prioritized Approach Milestones'!C43,"yes")</f>
        <v>0</v>
      </c>
      <c r="B42" s="32">
        <f>COUNTIFS('Prioritized Approach Milestones'!B43,"2",'Prioritized Approach Milestones'!C43,"yes")</f>
        <v>0</v>
      </c>
      <c r="C42" s="28">
        <f>COUNTIFS('Prioritized Approach Milestones'!B43,"3",'Prioritized Approach Milestones'!C43,"yes")</f>
        <v>0</v>
      </c>
      <c r="D42" s="29">
        <f>COUNTIFS('Prioritized Approach Milestones'!B43,"4",'Prioritized Approach Milestones'!C43,"yes")</f>
        <v>0</v>
      </c>
      <c r="E42" s="30">
        <f>COUNTIFS('Prioritized Approach Milestones'!B43,"5",'Prioritized Approach Milestones'!C43,"yes")</f>
        <v>0</v>
      </c>
      <c r="F42" s="31">
        <f>COUNTIFS('Prioritized Approach Milestones'!B43,"6",'Prioritized Approach Milestones'!C43,"yes")</f>
        <v>0</v>
      </c>
      <c r="G42" s="59">
        <f t="shared" si="2"/>
        <v>0</v>
      </c>
      <c r="H42" s="53">
        <f>COUNTIFS('Prioritized Approach Milestones'!B43,"1",'Prioritized Approach Milestones'!C43,"N/A")</f>
        <v>0</v>
      </c>
      <c r="I42" s="53">
        <f>COUNTIFS('Prioritized Approach Milestones'!B43,"2",'Prioritized Approach Milestones'!C43,"N/A")</f>
        <v>0</v>
      </c>
      <c r="J42" s="53">
        <f>COUNTIFS('Prioritized Approach Milestones'!B43,"3",'Prioritized Approach Milestones'!C43,"N/A")</f>
        <v>0</v>
      </c>
      <c r="K42" s="53">
        <f>COUNTIFS('Prioritized Approach Milestones'!B43,"4",'Prioritized Approach Milestones'!C43,"N/A")</f>
        <v>0</v>
      </c>
      <c r="L42" s="53">
        <f>COUNTIFS('Prioritized Approach Milestones'!B43,"5",'Prioritized Approach Milestones'!C43,"N/A")</f>
        <v>0</v>
      </c>
      <c r="M42" s="53">
        <f>COUNTIFS('Prioritized Approach Milestones'!B43,"6",'Prioritized Approach Milestones'!C43,"N/A")</f>
        <v>0</v>
      </c>
      <c r="N42">
        <f t="shared" si="3"/>
        <v>0</v>
      </c>
      <c r="O42" s="119"/>
      <c r="P42" s="120" t="str">
        <f>IF('Prioritized Approach Milestones'!$B43=1,'Prioritized Approach Milestones'!$F43,"")</f>
        <v/>
      </c>
      <c r="Q42" s="120" t="str">
        <f>IF('Prioritized Approach Milestones'!$B43=2,'Prioritized Approach Milestones'!$F43,"")</f>
        <v/>
      </c>
      <c r="R42" s="120" t="str">
        <f>IF('Prioritized Approach Milestones'!$B43=3,'Prioritized Approach Milestones'!$F43,"")</f>
        <v/>
      </c>
      <c r="S42" s="120" t="str">
        <f>IF('Prioritized Approach Milestones'!$B43=4,'Prioritized Approach Milestones'!$F43,"")</f>
        <v/>
      </c>
      <c r="T42" s="120" t="str">
        <f>IF('Prioritized Approach Milestones'!$B43=5,'Prioritized Approach Milestones'!$F43,"")</f>
        <v/>
      </c>
      <c r="U42" s="120" t="str">
        <f>IF('Prioritized Approach Milestones'!$B43=6,'Prioritized Approach Milestones'!$F43,"")</f>
        <v/>
      </c>
      <c r="V42" s="121" t="str">
        <f>IF(AND('Prioritized Approach Milestones'!C43="Yes",'Prioritized Approach Milestones'!F43=""),"CORRECT",IF('Prioritized Approach Milestones'!C43="No","CORRECT",IF('Prioritized Approach Milestones'!B43=1,"ERROR 1","N/A")))</f>
        <v>N/A</v>
      </c>
      <c r="W42" s="121" t="str">
        <f>IF(AND('Prioritized Approach Milestones'!C43="Yes",'Prioritized Approach Milestones'!F43=""),"CORRECT",IF('Prioritized Approach Milestones'!C43="No","CORRECT",IF('Prioritized Approach Milestones'!B43=2,"ERROR 1","N/A")))</f>
        <v>N/A</v>
      </c>
      <c r="X42" s="121" t="str">
        <f>IF(AND('Prioritized Approach Milestones'!C43="Yes",'Prioritized Approach Milestones'!F43=""),"CORRECT",IF('Prioritized Approach Milestones'!C43="No","CORRECT",IF('Prioritized Approach Milestones'!B43=3,"ERROR 1","N/A")))</f>
        <v>N/A</v>
      </c>
      <c r="Y42" s="121" t="str">
        <f>IF(AND('Prioritized Approach Milestones'!C43="Yes",'Prioritized Approach Milestones'!F43=""),"CORRECT",IF('Prioritized Approach Milestones'!C43="No","CORRECT",IF('Prioritized Approach Milestones'!B43=4,"ERROR 1","N/A")))</f>
        <v>N/A</v>
      </c>
      <c r="Z42" s="121" t="str">
        <f>IF(AND('Prioritized Approach Milestones'!C43="Yes",'Prioritized Approach Milestones'!F43=""),"CORRECT",IF('Prioritized Approach Milestones'!C43="No","CORRECT",IF('Prioritized Approach Milestones'!B43=5,"ERROR 1","N/A")))</f>
        <v>N/A</v>
      </c>
      <c r="AA42" s="121" t="str">
        <f>IF(AND('Prioritized Approach Milestones'!C43="Yes",'Prioritized Approach Milestones'!F43=""),"CORRECT",IF('Prioritized Approach Milestones'!C43="No","CORRECT",IF('Prioritized Approach Milestones'!B43=6,"ERROR 1","N/A")))</f>
        <v>N/A</v>
      </c>
      <c r="AB42" s="122" t="str">
        <f>IF(AND('Prioritized Approach Milestones'!C43="No",'Prioritized Approach Milestones'!F43=""),IF('Prioritized Approach Milestones'!B43=1,"ERROR 2","N/A"),"CORRECT")</f>
        <v>CORRECT</v>
      </c>
      <c r="AC42" s="122" t="str">
        <f>IF(AND('Prioritized Approach Milestones'!C43="No",'Prioritized Approach Milestones'!F43=""),IF('Prioritized Approach Milestones'!B43=2,"ERROR 2","N/A"),"CORRECT")</f>
        <v>CORRECT</v>
      </c>
      <c r="AD42" s="122" t="str">
        <f>IF(AND('Prioritized Approach Milestones'!C43="No",'Prioritized Approach Milestones'!F43=""),IF('Prioritized Approach Milestones'!B43=3,"ERROR 2","N/A"),"CORRECT")</f>
        <v>CORRECT</v>
      </c>
      <c r="AE42" s="122" t="str">
        <f>IF(AND('Prioritized Approach Milestones'!C43="No",'Prioritized Approach Milestones'!F43=""),IF('Prioritized Approach Milestones'!B43=4,"ERROR 2","N/A"),"CORRECT")</f>
        <v>CORRECT</v>
      </c>
      <c r="AF42" s="122" t="str">
        <f>IF(AND('Prioritized Approach Milestones'!C43="No",'Prioritized Approach Milestones'!F43=""),IF('Prioritized Approach Milestones'!B43=5,"ERROR 2","N/A"),"CORRECT")</f>
        <v>CORRECT</v>
      </c>
      <c r="AG42" s="123" t="str">
        <f>IF(AND('Prioritized Approach Milestones'!C43="No",'Prioritized Approach Milestones'!F43=""),IF('Prioritized Approach Milestones'!B43=6,"ERROR 2","N/A"),"CORRECT")</f>
        <v>CORRECT</v>
      </c>
    </row>
    <row r="43" spans="1:33" x14ac:dyDescent="0.2">
      <c r="A43" s="27">
        <f>COUNTIFS('Prioritized Approach Milestones'!B44,"1",'Prioritized Approach Milestones'!C44,"yes")</f>
        <v>0</v>
      </c>
      <c r="B43" s="32">
        <f>COUNTIFS('Prioritized Approach Milestones'!B44,"2",'Prioritized Approach Milestones'!C44,"yes")</f>
        <v>0</v>
      </c>
      <c r="C43" s="28">
        <f>COUNTIFS('Prioritized Approach Milestones'!B44,"3",'Prioritized Approach Milestones'!C44,"yes")</f>
        <v>0</v>
      </c>
      <c r="D43" s="29">
        <f>COUNTIFS('Prioritized Approach Milestones'!B44,"4",'Prioritized Approach Milestones'!C44,"yes")</f>
        <v>0</v>
      </c>
      <c r="E43" s="30">
        <f>COUNTIFS('Prioritized Approach Milestones'!B44,"5",'Prioritized Approach Milestones'!C44,"yes")</f>
        <v>0</v>
      </c>
      <c r="F43" s="31">
        <f>COUNTIFS('Prioritized Approach Milestones'!B44,"6",'Prioritized Approach Milestones'!C44,"yes")</f>
        <v>0</v>
      </c>
      <c r="G43" s="59">
        <f t="shared" si="2"/>
        <v>0</v>
      </c>
      <c r="H43" s="53">
        <f>COUNTIFS('Prioritized Approach Milestones'!B44,"1",'Prioritized Approach Milestones'!C44,"N/A")</f>
        <v>0</v>
      </c>
      <c r="I43" s="53">
        <f>COUNTIFS('Prioritized Approach Milestones'!B44,"2",'Prioritized Approach Milestones'!C44,"N/A")</f>
        <v>0</v>
      </c>
      <c r="J43" s="53">
        <f>COUNTIFS('Prioritized Approach Milestones'!B44,"3",'Prioritized Approach Milestones'!C44,"N/A")</f>
        <v>0</v>
      </c>
      <c r="K43" s="53">
        <f>COUNTIFS('Prioritized Approach Milestones'!B44,"4",'Prioritized Approach Milestones'!C44,"N/A")</f>
        <v>0</v>
      </c>
      <c r="L43" s="53">
        <f>COUNTIFS('Prioritized Approach Milestones'!B44,"5",'Prioritized Approach Milestones'!C44,"N/A")</f>
        <v>0</v>
      </c>
      <c r="M43" s="53">
        <f>COUNTIFS('Prioritized Approach Milestones'!B44,"6",'Prioritized Approach Milestones'!C44,"N/A")</f>
        <v>0</v>
      </c>
      <c r="N43">
        <f t="shared" si="3"/>
        <v>0</v>
      </c>
      <c r="O43" s="119"/>
      <c r="P43" s="120" t="str">
        <f>IF('Prioritized Approach Milestones'!$B44=1,'Prioritized Approach Milestones'!$F44,"")</f>
        <v/>
      </c>
      <c r="Q43" s="120" t="str">
        <f>IF('Prioritized Approach Milestones'!$B44=2,'Prioritized Approach Milestones'!$F44,"")</f>
        <v/>
      </c>
      <c r="R43" s="120" t="str">
        <f>IF('Prioritized Approach Milestones'!$B44=3,'Prioritized Approach Milestones'!$F44,"")</f>
        <v/>
      </c>
      <c r="S43" s="120" t="str">
        <f>IF('Prioritized Approach Milestones'!$B44=4,'Prioritized Approach Milestones'!$F44,"")</f>
        <v/>
      </c>
      <c r="T43" s="120" t="str">
        <f>IF('Prioritized Approach Milestones'!$B44=5,'Prioritized Approach Milestones'!$F44,"")</f>
        <v/>
      </c>
      <c r="U43" s="120" t="str">
        <f>IF('Prioritized Approach Milestones'!$B44=6,'Prioritized Approach Milestones'!$F44,"")</f>
        <v/>
      </c>
      <c r="V43" s="121" t="str">
        <f>IF(AND('Prioritized Approach Milestones'!C44="Yes",'Prioritized Approach Milestones'!F44=""),"CORRECT",IF('Prioritized Approach Milestones'!C44="No","CORRECT",IF('Prioritized Approach Milestones'!B44=1,"ERROR 1","N/A")))</f>
        <v>N/A</v>
      </c>
      <c r="W43" s="121" t="str">
        <f>IF(AND('Prioritized Approach Milestones'!C44="Yes",'Prioritized Approach Milestones'!F44=""),"CORRECT",IF('Prioritized Approach Milestones'!C44="No","CORRECT",IF('Prioritized Approach Milestones'!B44=2,"ERROR 1","N/A")))</f>
        <v>N/A</v>
      </c>
      <c r="X43" s="121" t="str">
        <f>IF(AND('Prioritized Approach Milestones'!C44="Yes",'Prioritized Approach Milestones'!F44=""),"CORRECT",IF('Prioritized Approach Milestones'!C44="No","CORRECT",IF('Prioritized Approach Milestones'!B44=3,"ERROR 1","N/A")))</f>
        <v>N/A</v>
      </c>
      <c r="Y43" s="121" t="str">
        <f>IF(AND('Prioritized Approach Milestones'!C44="Yes",'Prioritized Approach Milestones'!F44=""),"CORRECT",IF('Prioritized Approach Milestones'!C44="No","CORRECT",IF('Prioritized Approach Milestones'!B44=4,"ERROR 1","N/A")))</f>
        <v>N/A</v>
      </c>
      <c r="Z43" s="121" t="str">
        <f>IF(AND('Prioritized Approach Milestones'!C44="Yes",'Prioritized Approach Milestones'!F44=""),"CORRECT",IF('Prioritized Approach Milestones'!C44="No","CORRECT",IF('Prioritized Approach Milestones'!B44=5,"ERROR 1","N/A")))</f>
        <v>N/A</v>
      </c>
      <c r="AA43" s="121" t="str">
        <f>IF(AND('Prioritized Approach Milestones'!C44="Yes",'Prioritized Approach Milestones'!F44=""),"CORRECT",IF('Prioritized Approach Milestones'!C44="No","CORRECT",IF('Prioritized Approach Milestones'!B44=6,"ERROR 1","N/A")))</f>
        <v>N/A</v>
      </c>
      <c r="AB43" s="122" t="str">
        <f>IF(AND('Prioritized Approach Milestones'!C44="No",'Prioritized Approach Milestones'!F44=""),IF('Prioritized Approach Milestones'!B44=1,"ERROR 2","N/A"),"CORRECT")</f>
        <v>CORRECT</v>
      </c>
      <c r="AC43" s="122" t="str">
        <f>IF(AND('Prioritized Approach Milestones'!C44="No",'Prioritized Approach Milestones'!F44=""),IF('Prioritized Approach Milestones'!B44=2,"ERROR 2","N/A"),"CORRECT")</f>
        <v>CORRECT</v>
      </c>
      <c r="AD43" s="122" t="str">
        <f>IF(AND('Prioritized Approach Milestones'!C44="No",'Prioritized Approach Milestones'!F44=""),IF('Prioritized Approach Milestones'!B44=3,"ERROR 2","N/A"),"CORRECT")</f>
        <v>CORRECT</v>
      </c>
      <c r="AE43" s="122" t="str">
        <f>IF(AND('Prioritized Approach Milestones'!C44="No",'Prioritized Approach Milestones'!F44=""),IF('Prioritized Approach Milestones'!B44=4,"ERROR 2","N/A"),"CORRECT")</f>
        <v>CORRECT</v>
      </c>
      <c r="AF43" s="122" t="str">
        <f>IF(AND('Prioritized Approach Milestones'!C44="No",'Prioritized Approach Milestones'!F44=""),IF('Prioritized Approach Milestones'!B44=5,"ERROR 2","N/A"),"CORRECT")</f>
        <v>CORRECT</v>
      </c>
      <c r="AG43" s="123" t="str">
        <f>IF(AND('Prioritized Approach Milestones'!C44="No",'Prioritized Approach Milestones'!F44=""),IF('Prioritized Approach Milestones'!B44=6,"ERROR 2","N/A"),"CORRECT")</f>
        <v>CORRECT</v>
      </c>
    </row>
    <row r="44" spans="1:33" x14ac:dyDescent="0.2">
      <c r="A44" s="27">
        <f>COUNTIFS('Prioritized Approach Milestones'!B45,"1",'Prioritized Approach Milestones'!C45,"yes")</f>
        <v>0</v>
      </c>
      <c r="B44" s="32">
        <f>COUNTIFS('Prioritized Approach Milestones'!B45,"2",'Prioritized Approach Milestones'!C45,"yes")</f>
        <v>0</v>
      </c>
      <c r="C44" s="28">
        <f>COUNTIFS('Prioritized Approach Milestones'!B45,"3",'Prioritized Approach Milestones'!C45,"yes")</f>
        <v>0</v>
      </c>
      <c r="D44" s="29">
        <f>COUNTIFS('Prioritized Approach Milestones'!B45,"4",'Prioritized Approach Milestones'!C45,"yes")</f>
        <v>0</v>
      </c>
      <c r="E44" s="30">
        <f>COUNTIFS('Prioritized Approach Milestones'!B45,"5",'Prioritized Approach Milestones'!C45,"yes")</f>
        <v>0</v>
      </c>
      <c r="F44" s="31">
        <f>COUNTIFS('Prioritized Approach Milestones'!B45,"6",'Prioritized Approach Milestones'!C45,"yes")</f>
        <v>0</v>
      </c>
      <c r="G44" s="59">
        <f t="shared" si="2"/>
        <v>0</v>
      </c>
      <c r="H44" s="53">
        <f>COUNTIFS('Prioritized Approach Milestones'!B45,"1",'Prioritized Approach Milestones'!C45,"N/A")</f>
        <v>0</v>
      </c>
      <c r="I44" s="53">
        <f>COUNTIFS('Prioritized Approach Milestones'!B45,"2",'Prioritized Approach Milestones'!C45,"N/A")</f>
        <v>0</v>
      </c>
      <c r="J44" s="53">
        <f>COUNTIFS('Prioritized Approach Milestones'!B45,"3",'Prioritized Approach Milestones'!C45,"N/A")</f>
        <v>0</v>
      </c>
      <c r="K44" s="53">
        <f>COUNTIFS('Prioritized Approach Milestones'!B45,"4",'Prioritized Approach Milestones'!C45,"N/A")</f>
        <v>0</v>
      </c>
      <c r="L44" s="53">
        <f>COUNTIFS('Prioritized Approach Milestones'!B45,"5",'Prioritized Approach Milestones'!C45,"N/A")</f>
        <v>0</v>
      </c>
      <c r="M44" s="53">
        <f>COUNTIFS('Prioritized Approach Milestones'!B45,"6",'Prioritized Approach Milestones'!C45,"N/A")</f>
        <v>0</v>
      </c>
      <c r="N44">
        <f t="shared" si="3"/>
        <v>0</v>
      </c>
      <c r="O44" s="119"/>
      <c r="P44" s="120" t="str">
        <f>IF('Prioritized Approach Milestones'!$B45=1,'Prioritized Approach Milestones'!$F45,"")</f>
        <v/>
      </c>
      <c r="Q44" s="120" t="str">
        <f>IF('Prioritized Approach Milestones'!$B45=2,'Prioritized Approach Milestones'!$F45,"")</f>
        <v/>
      </c>
      <c r="R44" s="120" t="str">
        <f>IF('Prioritized Approach Milestones'!$B45=3,'Prioritized Approach Milestones'!$F45,"")</f>
        <v/>
      </c>
      <c r="S44" s="120" t="str">
        <f>IF('Prioritized Approach Milestones'!$B45=4,'Prioritized Approach Milestones'!$F45,"")</f>
        <v/>
      </c>
      <c r="T44" s="120" t="str">
        <f>IF('Prioritized Approach Milestones'!$B45=5,'Prioritized Approach Milestones'!$F45,"")</f>
        <v/>
      </c>
      <c r="U44" s="120">
        <f>IF('Prioritized Approach Milestones'!$B45=6,'Prioritized Approach Milestones'!$F45,"")</f>
        <v>0</v>
      </c>
      <c r="V44" s="121" t="str">
        <f>IF(AND('Prioritized Approach Milestones'!C45="Yes",'Prioritized Approach Milestones'!F45=""),"CORRECT",IF('Prioritized Approach Milestones'!C45="No","CORRECT",IF('Prioritized Approach Milestones'!B45=1,"ERROR 1","N/A")))</f>
        <v>N/A</v>
      </c>
      <c r="W44" s="121" t="str">
        <f>IF(AND('Prioritized Approach Milestones'!C45="Yes",'Prioritized Approach Milestones'!F45=""),"CORRECT",IF('Prioritized Approach Milestones'!C45="No","CORRECT",IF('Prioritized Approach Milestones'!B45=2,"ERROR 1","N/A")))</f>
        <v>N/A</v>
      </c>
      <c r="X44" s="121" t="str">
        <f>IF(AND('Prioritized Approach Milestones'!C45="Yes",'Prioritized Approach Milestones'!F45=""),"CORRECT",IF('Prioritized Approach Milestones'!C45="No","CORRECT",IF('Prioritized Approach Milestones'!B45=3,"ERROR 1","N/A")))</f>
        <v>N/A</v>
      </c>
      <c r="Y44" s="121" t="str">
        <f>IF(AND('Prioritized Approach Milestones'!C45="Yes",'Prioritized Approach Milestones'!F45=""),"CORRECT",IF('Prioritized Approach Milestones'!C45="No","CORRECT",IF('Prioritized Approach Milestones'!B45=4,"ERROR 1","N/A")))</f>
        <v>N/A</v>
      </c>
      <c r="Z44" s="121" t="str">
        <f>IF(AND('Prioritized Approach Milestones'!C45="Yes",'Prioritized Approach Milestones'!F45=""),"CORRECT",IF('Prioritized Approach Milestones'!C45="No","CORRECT",IF('Prioritized Approach Milestones'!B45=5,"ERROR 1","N/A")))</f>
        <v>N/A</v>
      </c>
      <c r="AA44" s="121" t="str">
        <f>IF(AND('Prioritized Approach Milestones'!C45="Yes",'Prioritized Approach Milestones'!F45=""),"CORRECT",IF('Prioritized Approach Milestones'!C45="No","CORRECT",IF('Prioritized Approach Milestones'!B45=6,"ERROR 1","N/A")))</f>
        <v>ERROR 1</v>
      </c>
      <c r="AB44" s="122" t="str">
        <f>IF(AND('Prioritized Approach Milestones'!C45="No",'Prioritized Approach Milestones'!F45=""),IF('Prioritized Approach Milestones'!B45=1,"ERROR 2","N/A"),"CORRECT")</f>
        <v>CORRECT</v>
      </c>
      <c r="AC44" s="122" t="str">
        <f>IF(AND('Prioritized Approach Milestones'!C45="No",'Prioritized Approach Milestones'!F45=""),IF('Prioritized Approach Milestones'!B45=2,"ERROR 2","N/A"),"CORRECT")</f>
        <v>CORRECT</v>
      </c>
      <c r="AD44" s="122" t="str">
        <f>IF(AND('Prioritized Approach Milestones'!C45="No",'Prioritized Approach Milestones'!F45=""),IF('Prioritized Approach Milestones'!B45=3,"ERROR 2","N/A"),"CORRECT")</f>
        <v>CORRECT</v>
      </c>
      <c r="AE44" s="122" t="str">
        <f>IF(AND('Prioritized Approach Milestones'!C45="No",'Prioritized Approach Milestones'!F45=""),IF('Prioritized Approach Milestones'!B45=4,"ERROR 2","N/A"),"CORRECT")</f>
        <v>CORRECT</v>
      </c>
      <c r="AF44" s="122" t="str">
        <f>IF(AND('Prioritized Approach Milestones'!C45="No",'Prioritized Approach Milestones'!F45=""),IF('Prioritized Approach Milestones'!B45=5,"ERROR 2","N/A"),"CORRECT")</f>
        <v>CORRECT</v>
      </c>
      <c r="AG44" s="123" t="str">
        <f>IF(AND('Prioritized Approach Milestones'!C45="No",'Prioritized Approach Milestones'!F45=""),IF('Prioritized Approach Milestones'!B45=6,"ERROR 2","N/A"),"CORRECT")</f>
        <v>CORRECT</v>
      </c>
    </row>
    <row r="45" spans="1:33" x14ac:dyDescent="0.2">
      <c r="A45" s="27">
        <f>COUNTIFS('Prioritized Approach Milestones'!B46,"1",'Prioritized Approach Milestones'!C46,"yes")</f>
        <v>0</v>
      </c>
      <c r="B45" s="32">
        <f>COUNTIFS('Prioritized Approach Milestones'!B46,"2",'Prioritized Approach Milestones'!C46,"yes")</f>
        <v>0</v>
      </c>
      <c r="C45" s="28">
        <f>COUNTIFS('Prioritized Approach Milestones'!B46,"3",'Prioritized Approach Milestones'!C46,"yes")</f>
        <v>0</v>
      </c>
      <c r="D45" s="29">
        <f>COUNTIFS('Prioritized Approach Milestones'!B46,"4",'Prioritized Approach Milestones'!C46,"yes")</f>
        <v>0</v>
      </c>
      <c r="E45" s="30">
        <f>COUNTIFS('Prioritized Approach Milestones'!B46,"5",'Prioritized Approach Milestones'!C46,"yes")</f>
        <v>0</v>
      </c>
      <c r="F45" s="31">
        <f>COUNTIFS('Prioritized Approach Milestones'!B46,"6",'Prioritized Approach Milestones'!C46,"yes")</f>
        <v>0</v>
      </c>
      <c r="G45" s="59">
        <f t="shared" si="2"/>
        <v>0</v>
      </c>
      <c r="H45" s="53">
        <f>COUNTIFS('Prioritized Approach Milestones'!B46,"1",'Prioritized Approach Milestones'!C46,"N/A")</f>
        <v>0</v>
      </c>
      <c r="I45" s="53">
        <f>COUNTIFS('Prioritized Approach Milestones'!B46,"2",'Prioritized Approach Milestones'!C46,"N/A")</f>
        <v>0</v>
      </c>
      <c r="J45" s="53">
        <f>COUNTIFS('Prioritized Approach Milestones'!B46,"3",'Prioritized Approach Milestones'!C46,"N/A")</f>
        <v>0</v>
      </c>
      <c r="K45" s="53">
        <f>COUNTIFS('Prioritized Approach Milestones'!B46,"4",'Prioritized Approach Milestones'!C46,"N/A")</f>
        <v>0</v>
      </c>
      <c r="L45" s="53">
        <f>COUNTIFS('Prioritized Approach Milestones'!B46,"5",'Prioritized Approach Milestones'!C46,"N/A")</f>
        <v>0</v>
      </c>
      <c r="M45" s="53">
        <f>COUNTIFS('Prioritized Approach Milestones'!B46,"6",'Prioritized Approach Milestones'!C46,"N/A")</f>
        <v>0</v>
      </c>
      <c r="N45">
        <f t="shared" si="3"/>
        <v>0</v>
      </c>
      <c r="O45" s="119"/>
      <c r="P45" s="120" t="str">
        <f>IF('Prioritized Approach Milestones'!$B46=1,'Prioritized Approach Milestones'!$F46,"")</f>
        <v/>
      </c>
      <c r="Q45" s="120" t="str">
        <f>IF('Prioritized Approach Milestones'!$B46=2,'Prioritized Approach Milestones'!$F46,"")</f>
        <v/>
      </c>
      <c r="R45" s="120" t="str">
        <f>IF('Prioritized Approach Milestones'!$B46=3,'Prioritized Approach Milestones'!$F46,"")</f>
        <v/>
      </c>
      <c r="S45" s="120" t="str">
        <f>IF('Prioritized Approach Milestones'!$B46=4,'Prioritized Approach Milestones'!$F46,"")</f>
        <v/>
      </c>
      <c r="T45" s="120" t="str">
        <f>IF('Prioritized Approach Milestones'!$B46=5,'Prioritized Approach Milestones'!$F46,"")</f>
        <v/>
      </c>
      <c r="U45" s="120">
        <f>IF('Prioritized Approach Milestones'!$B46=6,'Prioritized Approach Milestones'!$F46,"")</f>
        <v>0</v>
      </c>
      <c r="V45" s="121" t="str">
        <f>IF(AND('Prioritized Approach Milestones'!C46="Yes",'Prioritized Approach Milestones'!F46=""),"CORRECT",IF('Prioritized Approach Milestones'!C46="No","CORRECT",IF('Prioritized Approach Milestones'!B46=1,"ERROR 1","N/A")))</f>
        <v>N/A</v>
      </c>
      <c r="W45" s="121" t="str">
        <f>IF(AND('Prioritized Approach Milestones'!C46="Yes",'Prioritized Approach Milestones'!F46=""),"CORRECT",IF('Prioritized Approach Milestones'!C46="No","CORRECT",IF('Prioritized Approach Milestones'!B46=2,"ERROR 1","N/A")))</f>
        <v>N/A</v>
      </c>
      <c r="X45" s="121" t="str">
        <f>IF(AND('Prioritized Approach Milestones'!C46="Yes",'Prioritized Approach Milestones'!F46=""),"CORRECT",IF('Prioritized Approach Milestones'!C46="No","CORRECT",IF('Prioritized Approach Milestones'!B46=3,"ERROR 1","N/A")))</f>
        <v>N/A</v>
      </c>
      <c r="Y45" s="121" t="str">
        <f>IF(AND('Prioritized Approach Milestones'!C46="Yes",'Prioritized Approach Milestones'!F46=""),"CORRECT",IF('Prioritized Approach Milestones'!C46="No","CORRECT",IF('Prioritized Approach Milestones'!B46=4,"ERROR 1","N/A")))</f>
        <v>N/A</v>
      </c>
      <c r="Z45" s="121" t="str">
        <f>IF(AND('Prioritized Approach Milestones'!C46="Yes",'Prioritized Approach Milestones'!F46=""),"CORRECT",IF('Prioritized Approach Milestones'!C46="No","CORRECT",IF('Prioritized Approach Milestones'!B46=5,"ERROR 1","N/A")))</f>
        <v>N/A</v>
      </c>
      <c r="AA45" s="121" t="str">
        <f>IF(AND('Prioritized Approach Milestones'!C46="Yes",'Prioritized Approach Milestones'!F46=""),"CORRECT",IF('Prioritized Approach Milestones'!C46="No","CORRECT",IF('Prioritized Approach Milestones'!B46=6,"ERROR 1","N/A")))</f>
        <v>ERROR 1</v>
      </c>
      <c r="AB45" s="122" t="str">
        <f>IF(AND('Prioritized Approach Milestones'!C46="No",'Prioritized Approach Milestones'!F46=""),IF('Prioritized Approach Milestones'!B46=1,"ERROR 2","N/A"),"CORRECT")</f>
        <v>CORRECT</v>
      </c>
      <c r="AC45" s="122" t="str">
        <f>IF(AND('Prioritized Approach Milestones'!C46="No",'Prioritized Approach Milestones'!F46=""),IF('Prioritized Approach Milestones'!B46=2,"ERROR 2","N/A"),"CORRECT")</f>
        <v>CORRECT</v>
      </c>
      <c r="AD45" s="122" t="str">
        <f>IF(AND('Prioritized Approach Milestones'!C46="No",'Prioritized Approach Milestones'!F46=""),IF('Prioritized Approach Milestones'!B46=3,"ERROR 2","N/A"),"CORRECT")</f>
        <v>CORRECT</v>
      </c>
      <c r="AE45" s="122" t="str">
        <f>IF(AND('Prioritized Approach Milestones'!C46="No",'Prioritized Approach Milestones'!F46=""),IF('Prioritized Approach Milestones'!B46=4,"ERROR 2","N/A"),"CORRECT")</f>
        <v>CORRECT</v>
      </c>
      <c r="AF45" s="122" t="str">
        <f>IF(AND('Prioritized Approach Milestones'!C46="No",'Prioritized Approach Milestones'!F46=""),IF('Prioritized Approach Milestones'!B46=5,"ERROR 2","N/A"),"CORRECT")</f>
        <v>CORRECT</v>
      </c>
      <c r="AG45" s="123" t="str">
        <f>IF(AND('Prioritized Approach Milestones'!C46="No",'Prioritized Approach Milestones'!F46=""),IF('Prioritized Approach Milestones'!B46=6,"ERROR 2","N/A"),"CORRECT")</f>
        <v>CORRECT</v>
      </c>
    </row>
    <row r="46" spans="1:33" x14ac:dyDescent="0.2">
      <c r="A46" s="27">
        <f>COUNTIFS('Prioritized Approach Milestones'!B47,"1",'Prioritized Approach Milestones'!C47,"yes")</f>
        <v>0</v>
      </c>
      <c r="B46" s="32">
        <f>COUNTIFS('Prioritized Approach Milestones'!B47,"2",'Prioritized Approach Milestones'!C47,"yes")</f>
        <v>0</v>
      </c>
      <c r="C46" s="28">
        <f>COUNTIFS('Prioritized Approach Milestones'!B47,"3",'Prioritized Approach Milestones'!C47,"yes")</f>
        <v>0</v>
      </c>
      <c r="D46" s="29">
        <f>COUNTIFS('Prioritized Approach Milestones'!B47,"4",'Prioritized Approach Milestones'!C47,"yes")</f>
        <v>0</v>
      </c>
      <c r="E46" s="30">
        <f>COUNTIFS('Prioritized Approach Milestones'!B47,"5",'Prioritized Approach Milestones'!C47,"yes")</f>
        <v>0</v>
      </c>
      <c r="F46" s="31">
        <f>COUNTIFS('Prioritized Approach Milestones'!B47,"6",'Prioritized Approach Milestones'!C47,"yes")</f>
        <v>0</v>
      </c>
      <c r="G46" s="59">
        <f t="shared" si="2"/>
        <v>0</v>
      </c>
      <c r="H46" s="53">
        <f>COUNTIFS('Prioritized Approach Milestones'!B47,"1",'Prioritized Approach Milestones'!C47,"N/A")</f>
        <v>0</v>
      </c>
      <c r="I46" s="53">
        <f>COUNTIFS('Prioritized Approach Milestones'!B47,"2",'Prioritized Approach Milestones'!C47,"N/A")</f>
        <v>0</v>
      </c>
      <c r="J46" s="53">
        <f>COUNTIFS('Prioritized Approach Milestones'!B47,"3",'Prioritized Approach Milestones'!C47,"N/A")</f>
        <v>0</v>
      </c>
      <c r="K46" s="53">
        <f>COUNTIFS('Prioritized Approach Milestones'!B47,"4",'Prioritized Approach Milestones'!C47,"N/A")</f>
        <v>0</v>
      </c>
      <c r="L46" s="53">
        <f>COUNTIFS('Prioritized Approach Milestones'!B47,"5",'Prioritized Approach Milestones'!C47,"N/A")</f>
        <v>0</v>
      </c>
      <c r="M46" s="53">
        <f>COUNTIFS('Prioritized Approach Milestones'!B47,"6",'Prioritized Approach Milestones'!C47,"N/A")</f>
        <v>0</v>
      </c>
      <c r="N46">
        <f t="shared" si="3"/>
        <v>0</v>
      </c>
      <c r="O46" s="119"/>
      <c r="P46" s="120" t="str">
        <f>IF('Prioritized Approach Milestones'!$B47=1,'Prioritized Approach Milestones'!$F47,"")</f>
        <v/>
      </c>
      <c r="Q46" s="120" t="str">
        <f>IF('Prioritized Approach Milestones'!$B47=2,'Prioritized Approach Milestones'!$F47,"")</f>
        <v/>
      </c>
      <c r="R46" s="120" t="str">
        <f>IF('Prioritized Approach Milestones'!$B47=3,'Prioritized Approach Milestones'!$F47,"")</f>
        <v/>
      </c>
      <c r="S46" s="120" t="str">
        <f>IF('Prioritized Approach Milestones'!$B47=4,'Prioritized Approach Milestones'!$F47,"")</f>
        <v/>
      </c>
      <c r="T46" s="120" t="str">
        <f>IF('Prioritized Approach Milestones'!$B47=5,'Prioritized Approach Milestones'!$F47,"")</f>
        <v/>
      </c>
      <c r="U46" s="120" t="str">
        <f>IF('Prioritized Approach Milestones'!$B47=6,'Prioritized Approach Milestones'!$F47,"")</f>
        <v/>
      </c>
      <c r="V46" s="121" t="str">
        <f>IF(AND('Prioritized Approach Milestones'!C47="Yes",'Prioritized Approach Milestones'!F47=""),"CORRECT",IF('Prioritized Approach Milestones'!C47="No","CORRECT",IF('Prioritized Approach Milestones'!B47=1,"ERROR 1","N/A")))</f>
        <v>N/A</v>
      </c>
      <c r="W46" s="121" t="str">
        <f>IF(AND('Prioritized Approach Milestones'!C47="Yes",'Prioritized Approach Milestones'!F47=""),"CORRECT",IF('Prioritized Approach Milestones'!C47="No","CORRECT",IF('Prioritized Approach Milestones'!B47=2,"ERROR 1","N/A")))</f>
        <v>N/A</v>
      </c>
      <c r="X46" s="121" t="str">
        <f>IF(AND('Prioritized Approach Milestones'!C47="Yes",'Prioritized Approach Milestones'!F47=""),"CORRECT",IF('Prioritized Approach Milestones'!C47="No","CORRECT",IF('Prioritized Approach Milestones'!B47=3,"ERROR 1","N/A")))</f>
        <v>N/A</v>
      </c>
      <c r="Y46" s="121" t="str">
        <f>IF(AND('Prioritized Approach Milestones'!C47="Yes",'Prioritized Approach Milestones'!F47=""),"CORRECT",IF('Prioritized Approach Milestones'!C47="No","CORRECT",IF('Prioritized Approach Milestones'!B47=4,"ERROR 1","N/A")))</f>
        <v>N/A</v>
      </c>
      <c r="Z46" s="121" t="str">
        <f>IF(AND('Prioritized Approach Milestones'!C47="Yes",'Prioritized Approach Milestones'!F47=""),"CORRECT",IF('Prioritized Approach Milestones'!C47="No","CORRECT",IF('Prioritized Approach Milestones'!B47=5,"ERROR 1","N/A")))</f>
        <v>N/A</v>
      </c>
      <c r="AA46" s="121" t="str">
        <f>IF(AND('Prioritized Approach Milestones'!C47="Yes",'Prioritized Approach Milestones'!F47=""),"CORRECT",IF('Prioritized Approach Milestones'!C47="No","CORRECT",IF('Prioritized Approach Milestones'!B47=6,"ERROR 1","N/A")))</f>
        <v>N/A</v>
      </c>
      <c r="AB46" s="122" t="str">
        <f>IF(AND('Prioritized Approach Milestones'!C47="No",'Prioritized Approach Milestones'!F47=""),IF('Prioritized Approach Milestones'!B47=1,"ERROR 2","N/A"),"CORRECT")</f>
        <v>CORRECT</v>
      </c>
      <c r="AC46" s="122" t="str">
        <f>IF(AND('Prioritized Approach Milestones'!C47="No",'Prioritized Approach Milestones'!F47=""),IF('Prioritized Approach Milestones'!B47=2,"ERROR 2","N/A"),"CORRECT")</f>
        <v>CORRECT</v>
      </c>
      <c r="AD46" s="122" t="str">
        <f>IF(AND('Prioritized Approach Milestones'!C47="No",'Prioritized Approach Milestones'!F47=""),IF('Prioritized Approach Milestones'!B47=3,"ERROR 2","N/A"),"CORRECT")</f>
        <v>CORRECT</v>
      </c>
      <c r="AE46" s="122" t="str">
        <f>IF(AND('Prioritized Approach Milestones'!C47="No",'Prioritized Approach Milestones'!F47=""),IF('Prioritized Approach Milestones'!B47=4,"ERROR 2","N/A"),"CORRECT")</f>
        <v>CORRECT</v>
      </c>
      <c r="AF46" s="122" t="str">
        <f>IF(AND('Prioritized Approach Milestones'!C47="No",'Prioritized Approach Milestones'!F47=""),IF('Prioritized Approach Milestones'!B47=5,"ERROR 2","N/A"),"CORRECT")</f>
        <v>CORRECT</v>
      </c>
      <c r="AG46" s="123" t="str">
        <f>IF(AND('Prioritized Approach Milestones'!C47="No",'Prioritized Approach Milestones'!F47=""),IF('Prioritized Approach Milestones'!B47=6,"ERROR 2","N/A"),"CORRECT")</f>
        <v>CORRECT</v>
      </c>
    </row>
    <row r="47" spans="1:33" x14ac:dyDescent="0.2">
      <c r="A47" s="27">
        <f>COUNTIFS('Prioritized Approach Milestones'!B48,"1",'Prioritized Approach Milestones'!C48,"yes")</f>
        <v>0</v>
      </c>
      <c r="B47" s="32">
        <f>COUNTIFS('Prioritized Approach Milestones'!B48,"2",'Prioritized Approach Milestones'!C48,"yes")</f>
        <v>0</v>
      </c>
      <c r="C47" s="28">
        <f>COUNTIFS('Prioritized Approach Milestones'!B48,"3",'Prioritized Approach Milestones'!C48,"yes")</f>
        <v>0</v>
      </c>
      <c r="D47" s="29">
        <f>COUNTIFS('Prioritized Approach Milestones'!B48,"4",'Prioritized Approach Milestones'!C48,"yes")</f>
        <v>0</v>
      </c>
      <c r="E47" s="30">
        <f>COUNTIFS('Prioritized Approach Milestones'!B48,"5",'Prioritized Approach Milestones'!C48,"yes")</f>
        <v>0</v>
      </c>
      <c r="F47" s="31">
        <f>COUNTIFS('Prioritized Approach Milestones'!B48,"6",'Prioritized Approach Milestones'!C48,"yes")</f>
        <v>0</v>
      </c>
      <c r="G47" s="59">
        <f t="shared" si="2"/>
        <v>0</v>
      </c>
      <c r="H47" s="53">
        <f>COUNTIFS('Prioritized Approach Milestones'!B48,"1",'Prioritized Approach Milestones'!C48,"N/A")</f>
        <v>0</v>
      </c>
      <c r="I47" s="53">
        <f>COUNTIFS('Prioritized Approach Milestones'!B48,"2",'Prioritized Approach Milestones'!C48,"N/A")</f>
        <v>0</v>
      </c>
      <c r="J47" s="53">
        <f>COUNTIFS('Prioritized Approach Milestones'!B48,"3",'Prioritized Approach Milestones'!C48,"N/A")</f>
        <v>0</v>
      </c>
      <c r="K47" s="53">
        <f>COUNTIFS('Prioritized Approach Milestones'!B48,"4",'Prioritized Approach Milestones'!C48,"N/A")</f>
        <v>0</v>
      </c>
      <c r="L47" s="53">
        <f>COUNTIFS('Prioritized Approach Milestones'!B48,"5",'Prioritized Approach Milestones'!C48,"N/A")</f>
        <v>0</v>
      </c>
      <c r="M47" s="53">
        <f>COUNTIFS('Prioritized Approach Milestones'!B48,"6",'Prioritized Approach Milestones'!C48,"N/A")</f>
        <v>0</v>
      </c>
      <c r="N47">
        <f t="shared" si="3"/>
        <v>0</v>
      </c>
      <c r="O47" s="119"/>
      <c r="P47" s="120">
        <f>IF('Prioritized Approach Milestones'!$B48=1,'Prioritized Approach Milestones'!$F48,"")</f>
        <v>0</v>
      </c>
      <c r="Q47" s="120" t="str">
        <f>IF('Prioritized Approach Milestones'!$B48=2,'Prioritized Approach Milestones'!$F48,"")</f>
        <v/>
      </c>
      <c r="R47" s="120" t="str">
        <f>IF('Prioritized Approach Milestones'!$B48=3,'Prioritized Approach Milestones'!$F48,"")</f>
        <v/>
      </c>
      <c r="S47" s="120" t="str">
        <f>IF('Prioritized Approach Milestones'!$B48=4,'Prioritized Approach Milestones'!$F48,"")</f>
        <v/>
      </c>
      <c r="T47" s="120" t="str">
        <f>IF('Prioritized Approach Milestones'!$B48=5,'Prioritized Approach Milestones'!$F48,"")</f>
        <v/>
      </c>
      <c r="U47" s="120" t="str">
        <f>IF('Prioritized Approach Milestones'!$B48=6,'Prioritized Approach Milestones'!$F48,"")</f>
        <v/>
      </c>
      <c r="V47" s="121" t="str">
        <f>IF(AND('Prioritized Approach Milestones'!C48="Yes",'Prioritized Approach Milestones'!F48=""),"CORRECT",IF('Prioritized Approach Milestones'!C48="No","CORRECT",IF('Prioritized Approach Milestones'!B48=1,"ERROR 1","N/A")))</f>
        <v>ERROR 1</v>
      </c>
      <c r="W47" s="121" t="str">
        <f>IF(AND('Prioritized Approach Milestones'!C48="Yes",'Prioritized Approach Milestones'!F48=""),"CORRECT",IF('Prioritized Approach Milestones'!C48="No","CORRECT",IF('Prioritized Approach Milestones'!B48=2,"ERROR 1","N/A")))</f>
        <v>N/A</v>
      </c>
      <c r="X47" s="121" t="str">
        <f>IF(AND('Prioritized Approach Milestones'!C48="Yes",'Prioritized Approach Milestones'!F48=""),"CORRECT",IF('Prioritized Approach Milestones'!C48="No","CORRECT",IF('Prioritized Approach Milestones'!B48=3,"ERROR 1","N/A")))</f>
        <v>N/A</v>
      </c>
      <c r="Y47" s="121" t="str">
        <f>IF(AND('Prioritized Approach Milestones'!C48="Yes",'Prioritized Approach Milestones'!F48=""),"CORRECT",IF('Prioritized Approach Milestones'!C48="No","CORRECT",IF('Prioritized Approach Milestones'!B48=4,"ERROR 1","N/A")))</f>
        <v>N/A</v>
      </c>
      <c r="Z47" s="121" t="str">
        <f>IF(AND('Prioritized Approach Milestones'!C48="Yes",'Prioritized Approach Milestones'!F48=""),"CORRECT",IF('Prioritized Approach Milestones'!C48="No","CORRECT",IF('Prioritized Approach Milestones'!B48=5,"ERROR 1","N/A")))</f>
        <v>N/A</v>
      </c>
      <c r="AA47" s="121" t="str">
        <f>IF(AND('Prioritized Approach Milestones'!C48="Yes",'Prioritized Approach Milestones'!F48=""),"CORRECT",IF('Prioritized Approach Milestones'!C48="No","CORRECT",IF('Prioritized Approach Milestones'!B48=6,"ERROR 1","N/A")))</f>
        <v>N/A</v>
      </c>
      <c r="AB47" s="122" t="str">
        <f>IF(AND('Prioritized Approach Milestones'!C48="No",'Prioritized Approach Milestones'!F48=""),IF('Prioritized Approach Milestones'!B48=1,"ERROR 2","N/A"),"CORRECT")</f>
        <v>CORRECT</v>
      </c>
      <c r="AC47" s="122" t="str">
        <f>IF(AND('Prioritized Approach Milestones'!C48="No",'Prioritized Approach Milestones'!F48=""),IF('Prioritized Approach Milestones'!B48=2,"ERROR 2","N/A"),"CORRECT")</f>
        <v>CORRECT</v>
      </c>
      <c r="AD47" s="122" t="str">
        <f>IF(AND('Prioritized Approach Milestones'!C48="No",'Prioritized Approach Milestones'!F48=""),IF('Prioritized Approach Milestones'!B48=3,"ERROR 2","N/A"),"CORRECT")</f>
        <v>CORRECT</v>
      </c>
      <c r="AE47" s="122" t="str">
        <f>IF(AND('Prioritized Approach Milestones'!C48="No",'Prioritized Approach Milestones'!F48=""),IF('Prioritized Approach Milestones'!B48=4,"ERROR 2","N/A"),"CORRECT")</f>
        <v>CORRECT</v>
      </c>
      <c r="AF47" s="122" t="str">
        <f>IF(AND('Prioritized Approach Milestones'!C48="No",'Prioritized Approach Milestones'!F48=""),IF('Prioritized Approach Milestones'!B48=5,"ERROR 2","N/A"),"CORRECT")</f>
        <v>CORRECT</v>
      </c>
      <c r="AG47" s="123" t="str">
        <f>IF(AND('Prioritized Approach Milestones'!C48="No",'Prioritized Approach Milestones'!F48=""),IF('Prioritized Approach Milestones'!B48=6,"ERROR 2","N/A"),"CORRECT")</f>
        <v>CORRECT</v>
      </c>
    </row>
    <row r="48" spans="1:33" x14ac:dyDescent="0.2">
      <c r="A48" s="27">
        <f>COUNTIFS('Prioritized Approach Milestones'!B49,"1",'Prioritized Approach Milestones'!C49,"yes")</f>
        <v>0</v>
      </c>
      <c r="B48" s="32">
        <f>COUNTIFS('Prioritized Approach Milestones'!B49,"2",'Prioritized Approach Milestones'!C49,"yes")</f>
        <v>0</v>
      </c>
      <c r="C48" s="28">
        <f>COUNTIFS('Prioritized Approach Milestones'!B49,"3",'Prioritized Approach Milestones'!C49,"yes")</f>
        <v>0</v>
      </c>
      <c r="D48" s="29">
        <f>COUNTIFS('Prioritized Approach Milestones'!B49,"4",'Prioritized Approach Milestones'!C49,"yes")</f>
        <v>0</v>
      </c>
      <c r="E48" s="30">
        <f>COUNTIFS('Prioritized Approach Milestones'!B49,"5",'Prioritized Approach Milestones'!C49,"yes")</f>
        <v>0</v>
      </c>
      <c r="F48" s="31">
        <f>COUNTIFS('Prioritized Approach Milestones'!B49,"6",'Prioritized Approach Milestones'!C49,"yes")</f>
        <v>0</v>
      </c>
      <c r="G48" s="59">
        <f t="shared" si="2"/>
        <v>0</v>
      </c>
      <c r="H48" s="53">
        <f>COUNTIFS('Prioritized Approach Milestones'!B49,"1",'Prioritized Approach Milestones'!C49,"N/A")</f>
        <v>0</v>
      </c>
      <c r="I48" s="53">
        <f>COUNTIFS('Prioritized Approach Milestones'!B49,"2",'Prioritized Approach Milestones'!C49,"N/A")</f>
        <v>0</v>
      </c>
      <c r="J48" s="53">
        <f>COUNTIFS('Prioritized Approach Milestones'!B49,"3",'Prioritized Approach Milestones'!C49,"N/A")</f>
        <v>0</v>
      </c>
      <c r="K48" s="53">
        <f>COUNTIFS('Prioritized Approach Milestones'!B49,"4",'Prioritized Approach Milestones'!C49,"N/A")</f>
        <v>0</v>
      </c>
      <c r="L48" s="53">
        <f>COUNTIFS('Prioritized Approach Milestones'!B49,"5",'Prioritized Approach Milestones'!C49,"N/A")</f>
        <v>0</v>
      </c>
      <c r="M48" s="53">
        <f>COUNTIFS('Prioritized Approach Milestones'!B49,"6",'Prioritized Approach Milestones'!C49,"N/A")</f>
        <v>0</v>
      </c>
      <c r="N48">
        <f t="shared" si="3"/>
        <v>0</v>
      </c>
      <c r="O48" s="119"/>
      <c r="P48" s="120" t="str">
        <f>IF('Prioritized Approach Milestones'!$B49=1,'Prioritized Approach Milestones'!$F49,"")</f>
        <v/>
      </c>
      <c r="Q48" s="120" t="str">
        <f>IF('Prioritized Approach Milestones'!$B49=2,'Prioritized Approach Milestones'!$F49,"")</f>
        <v/>
      </c>
      <c r="R48" s="120" t="str">
        <f>IF('Prioritized Approach Milestones'!$B49=3,'Prioritized Approach Milestones'!$F49,"")</f>
        <v/>
      </c>
      <c r="S48" s="120" t="str">
        <f>IF('Prioritized Approach Milestones'!$B49=4,'Prioritized Approach Milestones'!$F49,"")</f>
        <v/>
      </c>
      <c r="T48" s="120" t="str">
        <f>IF('Prioritized Approach Milestones'!$B49=5,'Prioritized Approach Milestones'!$F49,"")</f>
        <v/>
      </c>
      <c r="U48" s="120" t="str">
        <f>IF('Prioritized Approach Milestones'!$B49=6,'Prioritized Approach Milestones'!$F49,"")</f>
        <v/>
      </c>
      <c r="V48" s="121" t="str">
        <f>IF(AND('Prioritized Approach Milestones'!C49="Yes",'Prioritized Approach Milestones'!F49=""),"CORRECT",IF('Prioritized Approach Milestones'!C49="No","CORRECT",IF('Prioritized Approach Milestones'!B49=1,"ERROR 1","N/A")))</f>
        <v>N/A</v>
      </c>
      <c r="W48" s="121" t="str">
        <f>IF(AND('Prioritized Approach Milestones'!C49="Yes",'Prioritized Approach Milestones'!F49=""),"CORRECT",IF('Prioritized Approach Milestones'!C49="No","CORRECT",IF('Prioritized Approach Milestones'!B49=2,"ERROR 1","N/A")))</f>
        <v>N/A</v>
      </c>
      <c r="X48" s="121" t="str">
        <f>IF(AND('Prioritized Approach Milestones'!C49="Yes",'Prioritized Approach Milestones'!F49=""),"CORRECT",IF('Prioritized Approach Milestones'!C49="No","CORRECT",IF('Prioritized Approach Milestones'!B49=3,"ERROR 1","N/A")))</f>
        <v>N/A</v>
      </c>
      <c r="Y48" s="121" t="str">
        <f>IF(AND('Prioritized Approach Milestones'!C49="Yes",'Prioritized Approach Milestones'!F49=""),"CORRECT",IF('Prioritized Approach Milestones'!C49="No","CORRECT",IF('Prioritized Approach Milestones'!B49=4,"ERROR 1","N/A")))</f>
        <v>N/A</v>
      </c>
      <c r="Z48" s="121" t="str">
        <f>IF(AND('Prioritized Approach Milestones'!C49="Yes",'Prioritized Approach Milestones'!F49=""),"CORRECT",IF('Prioritized Approach Milestones'!C49="No","CORRECT",IF('Prioritized Approach Milestones'!B49=5,"ERROR 1","N/A")))</f>
        <v>N/A</v>
      </c>
      <c r="AA48" s="121" t="str">
        <f>IF(AND('Prioritized Approach Milestones'!C49="Yes",'Prioritized Approach Milestones'!F49=""),"CORRECT",IF('Prioritized Approach Milestones'!C49="No","CORRECT",IF('Prioritized Approach Milestones'!B49=6,"ERROR 1","N/A")))</f>
        <v>N/A</v>
      </c>
      <c r="AB48" s="122" t="str">
        <f>IF(AND('Prioritized Approach Milestones'!C49="No",'Prioritized Approach Milestones'!F49=""),IF('Prioritized Approach Milestones'!B49=1,"ERROR 2","N/A"),"CORRECT")</f>
        <v>CORRECT</v>
      </c>
      <c r="AC48" s="122" t="str">
        <f>IF(AND('Prioritized Approach Milestones'!C49="No",'Prioritized Approach Milestones'!F49=""),IF('Prioritized Approach Milestones'!B49=2,"ERROR 2","N/A"),"CORRECT")</f>
        <v>CORRECT</v>
      </c>
      <c r="AD48" s="122" t="str">
        <f>IF(AND('Prioritized Approach Milestones'!C49="No",'Prioritized Approach Milestones'!F49=""),IF('Prioritized Approach Milestones'!B49=3,"ERROR 2","N/A"),"CORRECT")</f>
        <v>CORRECT</v>
      </c>
      <c r="AE48" s="122" t="str">
        <f>IF(AND('Prioritized Approach Milestones'!C49="No",'Prioritized Approach Milestones'!F49=""),IF('Prioritized Approach Milestones'!B49=4,"ERROR 2","N/A"),"CORRECT")</f>
        <v>CORRECT</v>
      </c>
      <c r="AF48" s="122" t="str">
        <f>IF(AND('Prioritized Approach Milestones'!C49="No",'Prioritized Approach Milestones'!F49=""),IF('Prioritized Approach Milestones'!B49=5,"ERROR 2","N/A"),"CORRECT")</f>
        <v>CORRECT</v>
      </c>
      <c r="AG48" s="123" t="str">
        <f>IF(AND('Prioritized Approach Milestones'!C49="No",'Prioritized Approach Milestones'!F49=""),IF('Prioritized Approach Milestones'!B49=6,"ERROR 2","N/A"),"CORRECT")</f>
        <v>CORRECT</v>
      </c>
    </row>
    <row r="49" spans="1:33" x14ac:dyDescent="0.2">
      <c r="A49" s="27">
        <f>COUNTIFS('Prioritized Approach Milestones'!B50,"1",'Prioritized Approach Milestones'!C50,"yes")</f>
        <v>0</v>
      </c>
      <c r="B49" s="32">
        <f>COUNTIFS('Prioritized Approach Milestones'!B50,"2",'Prioritized Approach Milestones'!C50,"yes")</f>
        <v>0</v>
      </c>
      <c r="C49" s="28">
        <f>COUNTIFS('Prioritized Approach Milestones'!B50,"3",'Prioritized Approach Milestones'!C50,"yes")</f>
        <v>0</v>
      </c>
      <c r="D49" s="29">
        <f>COUNTIFS('Prioritized Approach Milestones'!B50,"4",'Prioritized Approach Milestones'!C50,"yes")</f>
        <v>0</v>
      </c>
      <c r="E49" s="30">
        <f>COUNTIFS('Prioritized Approach Milestones'!B50,"5",'Prioritized Approach Milestones'!C50,"yes")</f>
        <v>0</v>
      </c>
      <c r="F49" s="31">
        <f>COUNTIFS('Prioritized Approach Milestones'!B50,"6",'Prioritized Approach Milestones'!C50,"yes")</f>
        <v>0</v>
      </c>
      <c r="G49" s="59">
        <f t="shared" si="2"/>
        <v>0</v>
      </c>
      <c r="H49" s="53">
        <f>COUNTIFS('Prioritized Approach Milestones'!B50,"1",'Prioritized Approach Milestones'!C50,"N/A")</f>
        <v>0</v>
      </c>
      <c r="I49" s="53">
        <f>COUNTIFS('Prioritized Approach Milestones'!B50,"2",'Prioritized Approach Milestones'!C50,"N/A")</f>
        <v>0</v>
      </c>
      <c r="J49" s="53">
        <f>COUNTIFS('Prioritized Approach Milestones'!B50,"3",'Prioritized Approach Milestones'!C50,"N/A")</f>
        <v>0</v>
      </c>
      <c r="K49" s="53">
        <f>COUNTIFS('Prioritized Approach Milestones'!B50,"4",'Prioritized Approach Milestones'!C50,"N/A")</f>
        <v>0</v>
      </c>
      <c r="L49" s="53">
        <f>COUNTIFS('Prioritized Approach Milestones'!B50,"5",'Prioritized Approach Milestones'!C50,"N/A")</f>
        <v>0</v>
      </c>
      <c r="M49" s="53">
        <f>COUNTIFS('Prioritized Approach Milestones'!B50,"6",'Prioritized Approach Milestones'!C50,"N/A")</f>
        <v>0</v>
      </c>
      <c r="N49">
        <f t="shared" si="3"/>
        <v>0</v>
      </c>
      <c r="O49" s="119"/>
      <c r="P49" s="120">
        <f>IF('Prioritized Approach Milestones'!$B50=1,'Prioritized Approach Milestones'!$F50,"")</f>
        <v>0</v>
      </c>
      <c r="Q49" s="120" t="str">
        <f>IF('Prioritized Approach Milestones'!$B50=2,'Prioritized Approach Milestones'!$F50,"")</f>
        <v/>
      </c>
      <c r="R49" s="120" t="str">
        <f>IF('Prioritized Approach Milestones'!$B50=3,'Prioritized Approach Milestones'!$F50,"")</f>
        <v/>
      </c>
      <c r="S49" s="120" t="str">
        <f>IF('Prioritized Approach Milestones'!$B50=4,'Prioritized Approach Milestones'!$F50,"")</f>
        <v/>
      </c>
      <c r="T49" s="120" t="str">
        <f>IF('Prioritized Approach Milestones'!$B50=5,'Prioritized Approach Milestones'!$F50,"")</f>
        <v/>
      </c>
      <c r="U49" s="120" t="str">
        <f>IF('Prioritized Approach Milestones'!$B50=6,'Prioritized Approach Milestones'!$F50,"")</f>
        <v/>
      </c>
      <c r="V49" s="121" t="str">
        <f>IF(AND('Prioritized Approach Milestones'!C50="Yes",'Prioritized Approach Milestones'!F50=""),"CORRECT",IF('Prioritized Approach Milestones'!C50="No","CORRECT",IF('Prioritized Approach Milestones'!B50=1,"ERROR 1","N/A")))</f>
        <v>ERROR 1</v>
      </c>
      <c r="W49" s="121" t="str">
        <f>IF(AND('Prioritized Approach Milestones'!C50="Yes",'Prioritized Approach Milestones'!F50=""),"CORRECT",IF('Prioritized Approach Milestones'!C50="No","CORRECT",IF('Prioritized Approach Milestones'!B50=2,"ERROR 1","N/A")))</f>
        <v>N/A</v>
      </c>
      <c r="X49" s="121" t="str">
        <f>IF(AND('Prioritized Approach Milestones'!C50="Yes",'Prioritized Approach Milestones'!F50=""),"CORRECT",IF('Prioritized Approach Milestones'!C50="No","CORRECT",IF('Prioritized Approach Milestones'!B50=3,"ERROR 1","N/A")))</f>
        <v>N/A</v>
      </c>
      <c r="Y49" s="121" t="str">
        <f>IF(AND('Prioritized Approach Milestones'!C50="Yes",'Prioritized Approach Milestones'!F50=""),"CORRECT",IF('Prioritized Approach Milestones'!C50="No","CORRECT",IF('Prioritized Approach Milestones'!B50=4,"ERROR 1","N/A")))</f>
        <v>N/A</v>
      </c>
      <c r="Z49" s="121" t="str">
        <f>IF(AND('Prioritized Approach Milestones'!C50="Yes",'Prioritized Approach Milestones'!F50=""),"CORRECT",IF('Prioritized Approach Milestones'!C50="No","CORRECT",IF('Prioritized Approach Milestones'!B50=5,"ERROR 1","N/A")))</f>
        <v>N/A</v>
      </c>
      <c r="AA49" s="121" t="str">
        <f>IF(AND('Prioritized Approach Milestones'!C50="Yes",'Prioritized Approach Milestones'!F50=""),"CORRECT",IF('Prioritized Approach Milestones'!C50="No","CORRECT",IF('Prioritized Approach Milestones'!B50=6,"ERROR 1","N/A")))</f>
        <v>N/A</v>
      </c>
      <c r="AB49" s="122" t="str">
        <f>IF(AND('Prioritized Approach Milestones'!C50="No",'Prioritized Approach Milestones'!F50=""),IF('Prioritized Approach Milestones'!B50=1,"ERROR 2","N/A"),"CORRECT")</f>
        <v>CORRECT</v>
      </c>
      <c r="AC49" s="122" t="str">
        <f>IF(AND('Prioritized Approach Milestones'!C50="No",'Prioritized Approach Milestones'!F50=""),IF('Prioritized Approach Milestones'!B50=2,"ERROR 2","N/A"),"CORRECT")</f>
        <v>CORRECT</v>
      </c>
      <c r="AD49" s="122" t="str">
        <f>IF(AND('Prioritized Approach Milestones'!C50="No",'Prioritized Approach Milestones'!F50=""),IF('Prioritized Approach Milestones'!B50=3,"ERROR 2","N/A"),"CORRECT")</f>
        <v>CORRECT</v>
      </c>
      <c r="AE49" s="122" t="str">
        <f>IF(AND('Prioritized Approach Milestones'!C50="No",'Prioritized Approach Milestones'!F50=""),IF('Prioritized Approach Milestones'!B50=4,"ERROR 2","N/A"),"CORRECT")</f>
        <v>CORRECT</v>
      </c>
      <c r="AF49" s="122" t="str">
        <f>IF(AND('Prioritized Approach Milestones'!C50="No",'Prioritized Approach Milestones'!F50=""),IF('Prioritized Approach Milestones'!B50=5,"ERROR 2","N/A"),"CORRECT")</f>
        <v>CORRECT</v>
      </c>
      <c r="AG49" s="123" t="str">
        <f>IF(AND('Prioritized Approach Milestones'!C50="No",'Prioritized Approach Milestones'!F50=""),IF('Prioritized Approach Milestones'!B50=6,"ERROR 2","N/A"),"CORRECT")</f>
        <v>CORRECT</v>
      </c>
    </row>
    <row r="50" spans="1:33" x14ac:dyDescent="0.2">
      <c r="A50" s="27">
        <f>COUNTIFS('Prioritized Approach Milestones'!B51,"1",'Prioritized Approach Milestones'!C51,"yes")</f>
        <v>0</v>
      </c>
      <c r="B50" s="32">
        <f>COUNTIFS('Prioritized Approach Milestones'!B51,"2",'Prioritized Approach Milestones'!C51,"yes")</f>
        <v>0</v>
      </c>
      <c r="C50" s="28">
        <f>COUNTIFS('Prioritized Approach Milestones'!B51,"3",'Prioritized Approach Milestones'!C51,"yes")</f>
        <v>0</v>
      </c>
      <c r="D50" s="29">
        <f>COUNTIFS('Prioritized Approach Milestones'!B51,"4",'Prioritized Approach Milestones'!C51,"yes")</f>
        <v>0</v>
      </c>
      <c r="E50" s="30">
        <f>COUNTIFS('Prioritized Approach Milestones'!B51,"5",'Prioritized Approach Milestones'!C51,"yes")</f>
        <v>0</v>
      </c>
      <c r="F50" s="31">
        <f>COUNTIFS('Prioritized Approach Milestones'!B51,"6",'Prioritized Approach Milestones'!C51,"yes")</f>
        <v>0</v>
      </c>
      <c r="G50" s="59">
        <f t="shared" si="2"/>
        <v>0</v>
      </c>
      <c r="H50" s="53">
        <f>COUNTIFS('Prioritized Approach Milestones'!B51,"1",'Prioritized Approach Milestones'!C51,"N/A")</f>
        <v>0</v>
      </c>
      <c r="I50" s="53">
        <f>COUNTIFS('Prioritized Approach Milestones'!B51,"2",'Prioritized Approach Milestones'!C51,"N/A")</f>
        <v>0</v>
      </c>
      <c r="J50" s="53">
        <f>COUNTIFS('Prioritized Approach Milestones'!B51,"3",'Prioritized Approach Milestones'!C51,"N/A")</f>
        <v>0</v>
      </c>
      <c r="K50" s="53">
        <f>COUNTIFS('Prioritized Approach Milestones'!B51,"4",'Prioritized Approach Milestones'!C51,"N/A")</f>
        <v>0</v>
      </c>
      <c r="L50" s="53">
        <f>COUNTIFS('Prioritized Approach Milestones'!B51,"5",'Prioritized Approach Milestones'!C51,"N/A")</f>
        <v>0</v>
      </c>
      <c r="M50" s="53">
        <f>COUNTIFS('Prioritized Approach Milestones'!B51,"6",'Prioritized Approach Milestones'!C51,"N/A")</f>
        <v>0</v>
      </c>
      <c r="N50">
        <f t="shared" si="3"/>
        <v>0</v>
      </c>
      <c r="O50" s="119"/>
      <c r="P50" s="120">
        <f>IF('Prioritized Approach Milestones'!$B51=1,'Prioritized Approach Milestones'!$F51,"")</f>
        <v>0</v>
      </c>
      <c r="Q50" s="120" t="str">
        <f>IF('Prioritized Approach Milestones'!$B51=2,'Prioritized Approach Milestones'!$F51,"")</f>
        <v/>
      </c>
      <c r="R50" s="120" t="str">
        <f>IF('Prioritized Approach Milestones'!$B51=3,'Prioritized Approach Milestones'!$F51,"")</f>
        <v/>
      </c>
      <c r="S50" s="120" t="str">
        <f>IF('Prioritized Approach Milestones'!$B51=4,'Prioritized Approach Milestones'!$F51,"")</f>
        <v/>
      </c>
      <c r="T50" s="120" t="str">
        <f>IF('Prioritized Approach Milestones'!$B51=5,'Prioritized Approach Milestones'!$F51,"")</f>
        <v/>
      </c>
      <c r="U50" s="120" t="str">
        <f>IF('Prioritized Approach Milestones'!$B51=6,'Prioritized Approach Milestones'!$F51,"")</f>
        <v/>
      </c>
      <c r="V50" s="121" t="str">
        <f>IF(AND('Prioritized Approach Milestones'!C51="Yes",'Prioritized Approach Milestones'!F51=""),"CORRECT",IF('Prioritized Approach Milestones'!C51="No","CORRECT",IF('Prioritized Approach Milestones'!B51=1,"ERROR 1","N/A")))</f>
        <v>ERROR 1</v>
      </c>
      <c r="W50" s="121" t="str">
        <f>IF(AND('Prioritized Approach Milestones'!C51="Yes",'Prioritized Approach Milestones'!F51=""),"CORRECT",IF('Prioritized Approach Milestones'!C51="No","CORRECT",IF('Prioritized Approach Milestones'!B51=2,"ERROR 1","N/A")))</f>
        <v>N/A</v>
      </c>
      <c r="X50" s="121" t="str">
        <f>IF(AND('Prioritized Approach Milestones'!C51="Yes",'Prioritized Approach Milestones'!F51=""),"CORRECT",IF('Prioritized Approach Milestones'!C51="No","CORRECT",IF('Prioritized Approach Milestones'!B51=3,"ERROR 1","N/A")))</f>
        <v>N/A</v>
      </c>
      <c r="Y50" s="121" t="str">
        <f>IF(AND('Prioritized Approach Milestones'!C51="Yes",'Prioritized Approach Milestones'!F51=""),"CORRECT",IF('Prioritized Approach Milestones'!C51="No","CORRECT",IF('Prioritized Approach Milestones'!B51=4,"ERROR 1","N/A")))</f>
        <v>N/A</v>
      </c>
      <c r="Z50" s="121" t="str">
        <f>IF(AND('Prioritized Approach Milestones'!C51="Yes",'Prioritized Approach Milestones'!F51=""),"CORRECT",IF('Prioritized Approach Milestones'!C51="No","CORRECT",IF('Prioritized Approach Milestones'!B51=5,"ERROR 1","N/A")))</f>
        <v>N/A</v>
      </c>
      <c r="AA50" s="121" t="str">
        <f>IF(AND('Prioritized Approach Milestones'!C51="Yes",'Prioritized Approach Milestones'!F51=""),"CORRECT",IF('Prioritized Approach Milestones'!C51="No","CORRECT",IF('Prioritized Approach Milestones'!B51=6,"ERROR 1","N/A")))</f>
        <v>N/A</v>
      </c>
      <c r="AB50" s="122" t="str">
        <f>IF(AND('Prioritized Approach Milestones'!C51="No",'Prioritized Approach Milestones'!F51=""),IF('Prioritized Approach Milestones'!B51=1,"ERROR 2","N/A"),"CORRECT")</f>
        <v>CORRECT</v>
      </c>
      <c r="AC50" s="122" t="str">
        <f>IF(AND('Prioritized Approach Milestones'!C51="No",'Prioritized Approach Milestones'!F51=""),IF('Prioritized Approach Milestones'!B51=2,"ERROR 2","N/A"),"CORRECT")</f>
        <v>CORRECT</v>
      </c>
      <c r="AD50" s="122" t="str">
        <f>IF(AND('Prioritized Approach Milestones'!C51="No",'Prioritized Approach Milestones'!F51=""),IF('Prioritized Approach Milestones'!B51=3,"ERROR 2","N/A"),"CORRECT")</f>
        <v>CORRECT</v>
      </c>
      <c r="AE50" s="122" t="str">
        <f>IF(AND('Prioritized Approach Milestones'!C51="No",'Prioritized Approach Milestones'!F51=""),IF('Prioritized Approach Milestones'!B51=4,"ERROR 2","N/A"),"CORRECT")</f>
        <v>CORRECT</v>
      </c>
      <c r="AF50" s="122" t="str">
        <f>IF(AND('Prioritized Approach Milestones'!C51="No",'Prioritized Approach Milestones'!F51=""),IF('Prioritized Approach Milestones'!B51=5,"ERROR 2","N/A"),"CORRECT")</f>
        <v>CORRECT</v>
      </c>
      <c r="AG50" s="123" t="str">
        <f>IF(AND('Prioritized Approach Milestones'!C51="No",'Prioritized Approach Milestones'!F51=""),IF('Prioritized Approach Milestones'!B51=6,"ERROR 2","N/A"),"CORRECT")</f>
        <v>CORRECT</v>
      </c>
    </row>
    <row r="51" spans="1:33" x14ac:dyDescent="0.2">
      <c r="A51" s="27">
        <f>COUNTIFS('Prioritized Approach Milestones'!B52,"1",'Prioritized Approach Milestones'!C52,"yes")</f>
        <v>0</v>
      </c>
      <c r="B51" s="32">
        <f>COUNTIFS('Prioritized Approach Milestones'!B52,"2",'Prioritized Approach Milestones'!C52,"yes")</f>
        <v>0</v>
      </c>
      <c r="C51" s="28">
        <f>COUNTIFS('Prioritized Approach Milestones'!B52,"3",'Prioritized Approach Milestones'!C52,"yes")</f>
        <v>0</v>
      </c>
      <c r="D51" s="29">
        <f>COUNTIFS('Prioritized Approach Milestones'!B52,"4",'Prioritized Approach Milestones'!C52,"yes")</f>
        <v>0</v>
      </c>
      <c r="E51" s="30">
        <f>COUNTIFS('Prioritized Approach Milestones'!B52,"5",'Prioritized Approach Milestones'!C52,"yes")</f>
        <v>0</v>
      </c>
      <c r="F51" s="31">
        <f>COUNTIFS('Prioritized Approach Milestones'!B52,"6",'Prioritized Approach Milestones'!C52,"yes")</f>
        <v>0</v>
      </c>
      <c r="G51" s="59">
        <f t="shared" si="2"/>
        <v>0</v>
      </c>
      <c r="H51" s="53">
        <f>COUNTIFS('Prioritized Approach Milestones'!B52,"1",'Prioritized Approach Milestones'!C52,"N/A")</f>
        <v>0</v>
      </c>
      <c r="I51" s="53">
        <f>COUNTIFS('Prioritized Approach Milestones'!B52,"2",'Prioritized Approach Milestones'!C52,"N/A")</f>
        <v>0</v>
      </c>
      <c r="J51" s="53">
        <f>COUNTIFS('Prioritized Approach Milestones'!B52,"3",'Prioritized Approach Milestones'!C52,"N/A")</f>
        <v>0</v>
      </c>
      <c r="K51" s="53">
        <f>COUNTIFS('Prioritized Approach Milestones'!B52,"4",'Prioritized Approach Milestones'!C52,"N/A")</f>
        <v>0</v>
      </c>
      <c r="L51" s="53">
        <f>COUNTIFS('Prioritized Approach Milestones'!B52,"5",'Prioritized Approach Milestones'!C52,"N/A")</f>
        <v>0</v>
      </c>
      <c r="M51" s="53">
        <f>COUNTIFS('Prioritized Approach Milestones'!B52,"6",'Prioritized Approach Milestones'!C52,"N/A")</f>
        <v>0</v>
      </c>
      <c r="N51">
        <f t="shared" si="3"/>
        <v>0</v>
      </c>
      <c r="O51" s="119"/>
      <c r="P51" s="120">
        <f>IF('Prioritized Approach Milestones'!$B52=1,'Prioritized Approach Milestones'!$F52,"")</f>
        <v>0</v>
      </c>
      <c r="Q51" s="120" t="str">
        <f>IF('Prioritized Approach Milestones'!$B52=2,'Prioritized Approach Milestones'!$F52,"")</f>
        <v/>
      </c>
      <c r="R51" s="120" t="str">
        <f>IF('Prioritized Approach Milestones'!$B52=3,'Prioritized Approach Milestones'!$F52,"")</f>
        <v/>
      </c>
      <c r="S51" s="120" t="str">
        <f>IF('Prioritized Approach Milestones'!$B52=4,'Prioritized Approach Milestones'!$F52,"")</f>
        <v/>
      </c>
      <c r="T51" s="120" t="str">
        <f>IF('Prioritized Approach Milestones'!$B52=5,'Prioritized Approach Milestones'!$F52,"")</f>
        <v/>
      </c>
      <c r="U51" s="120" t="str">
        <f>IF('Prioritized Approach Milestones'!$B52=6,'Prioritized Approach Milestones'!$F52,"")</f>
        <v/>
      </c>
      <c r="V51" s="121" t="str">
        <f>IF(AND('Prioritized Approach Milestones'!C52="Yes",'Prioritized Approach Milestones'!F52=""),"CORRECT",IF('Prioritized Approach Milestones'!C52="No","CORRECT",IF('Prioritized Approach Milestones'!B52=1,"ERROR 1","N/A")))</f>
        <v>ERROR 1</v>
      </c>
      <c r="W51" s="121" t="str">
        <f>IF(AND('Prioritized Approach Milestones'!C52="Yes",'Prioritized Approach Milestones'!F52=""),"CORRECT",IF('Prioritized Approach Milestones'!C52="No","CORRECT",IF('Prioritized Approach Milestones'!B52=2,"ERROR 1","N/A")))</f>
        <v>N/A</v>
      </c>
      <c r="X51" s="121" t="str">
        <f>IF(AND('Prioritized Approach Milestones'!C52="Yes",'Prioritized Approach Milestones'!F52=""),"CORRECT",IF('Prioritized Approach Milestones'!C52="No","CORRECT",IF('Prioritized Approach Milestones'!B52=3,"ERROR 1","N/A")))</f>
        <v>N/A</v>
      </c>
      <c r="Y51" s="121" t="str">
        <f>IF(AND('Prioritized Approach Milestones'!C52="Yes",'Prioritized Approach Milestones'!F52=""),"CORRECT",IF('Prioritized Approach Milestones'!C52="No","CORRECT",IF('Prioritized Approach Milestones'!B52=4,"ERROR 1","N/A")))</f>
        <v>N/A</v>
      </c>
      <c r="Z51" s="121" t="str">
        <f>IF(AND('Prioritized Approach Milestones'!C52="Yes",'Prioritized Approach Milestones'!F52=""),"CORRECT",IF('Prioritized Approach Milestones'!C52="No","CORRECT",IF('Prioritized Approach Milestones'!B52=5,"ERROR 1","N/A")))</f>
        <v>N/A</v>
      </c>
      <c r="AA51" s="121" t="str">
        <f>IF(AND('Prioritized Approach Milestones'!C52="Yes",'Prioritized Approach Milestones'!F52=""),"CORRECT",IF('Prioritized Approach Milestones'!C52="No","CORRECT",IF('Prioritized Approach Milestones'!B52=6,"ERROR 1","N/A")))</f>
        <v>N/A</v>
      </c>
      <c r="AB51" s="122" t="str">
        <f>IF(AND('Prioritized Approach Milestones'!C52="No",'Prioritized Approach Milestones'!F52=""),IF('Prioritized Approach Milestones'!B52=1,"ERROR 2","N/A"),"CORRECT")</f>
        <v>CORRECT</v>
      </c>
      <c r="AC51" s="122" t="str">
        <f>IF(AND('Prioritized Approach Milestones'!C52="No",'Prioritized Approach Milestones'!F52=""),IF('Prioritized Approach Milestones'!B52=2,"ERROR 2","N/A"),"CORRECT")</f>
        <v>CORRECT</v>
      </c>
      <c r="AD51" s="122" t="str">
        <f>IF(AND('Prioritized Approach Milestones'!C52="No",'Prioritized Approach Milestones'!F52=""),IF('Prioritized Approach Milestones'!B52=3,"ERROR 2","N/A"),"CORRECT")</f>
        <v>CORRECT</v>
      </c>
      <c r="AE51" s="122" t="str">
        <f>IF(AND('Prioritized Approach Milestones'!C52="No",'Prioritized Approach Milestones'!F52=""),IF('Prioritized Approach Milestones'!B52=4,"ERROR 2","N/A"),"CORRECT")</f>
        <v>CORRECT</v>
      </c>
      <c r="AF51" s="122" t="str">
        <f>IF(AND('Prioritized Approach Milestones'!C52="No",'Prioritized Approach Milestones'!F52=""),IF('Prioritized Approach Milestones'!B52=5,"ERROR 2","N/A"),"CORRECT")</f>
        <v>CORRECT</v>
      </c>
      <c r="AG51" s="123" t="str">
        <f>IF(AND('Prioritized Approach Milestones'!C52="No",'Prioritized Approach Milestones'!F52=""),IF('Prioritized Approach Milestones'!B52=6,"ERROR 2","N/A"),"CORRECT")</f>
        <v>CORRECT</v>
      </c>
    </row>
    <row r="52" spans="1:33" x14ac:dyDescent="0.2">
      <c r="A52" s="27">
        <f>COUNTIFS('Prioritized Approach Milestones'!B53,"1",'Prioritized Approach Milestones'!C53,"yes")</f>
        <v>0</v>
      </c>
      <c r="B52" s="32">
        <f>COUNTIFS('Prioritized Approach Milestones'!B53,"2",'Prioritized Approach Milestones'!C53,"yes")</f>
        <v>0</v>
      </c>
      <c r="C52" s="28">
        <f>COUNTIFS('Prioritized Approach Milestones'!B53,"3",'Prioritized Approach Milestones'!C53,"yes")</f>
        <v>0</v>
      </c>
      <c r="D52" s="29">
        <f>COUNTIFS('Prioritized Approach Milestones'!B53,"4",'Prioritized Approach Milestones'!C53,"yes")</f>
        <v>0</v>
      </c>
      <c r="E52" s="30">
        <f>COUNTIFS('Prioritized Approach Milestones'!B53,"5",'Prioritized Approach Milestones'!C53,"yes")</f>
        <v>0</v>
      </c>
      <c r="F52" s="31">
        <f>COUNTIFS('Prioritized Approach Milestones'!B53,"6",'Prioritized Approach Milestones'!C53,"yes")</f>
        <v>0</v>
      </c>
      <c r="G52" s="59">
        <f t="shared" si="2"/>
        <v>0</v>
      </c>
      <c r="H52" s="53">
        <f>COUNTIFS('Prioritized Approach Milestones'!B53,"1",'Prioritized Approach Milestones'!C53,"N/A")</f>
        <v>0</v>
      </c>
      <c r="I52" s="53">
        <f>COUNTIFS('Prioritized Approach Milestones'!B53,"2",'Prioritized Approach Milestones'!C53,"N/A")</f>
        <v>0</v>
      </c>
      <c r="J52" s="53">
        <f>COUNTIFS('Prioritized Approach Milestones'!B53,"3",'Prioritized Approach Milestones'!C53,"N/A")</f>
        <v>0</v>
      </c>
      <c r="K52" s="53">
        <f>COUNTIFS('Prioritized Approach Milestones'!B53,"4",'Prioritized Approach Milestones'!C53,"N/A")</f>
        <v>0</v>
      </c>
      <c r="L52" s="53">
        <f>COUNTIFS('Prioritized Approach Milestones'!B53,"5",'Prioritized Approach Milestones'!C53,"N/A")</f>
        <v>0</v>
      </c>
      <c r="M52" s="53">
        <f>COUNTIFS('Prioritized Approach Milestones'!B53,"6",'Prioritized Approach Milestones'!C53,"N/A")</f>
        <v>0</v>
      </c>
      <c r="N52">
        <f t="shared" si="3"/>
        <v>0</v>
      </c>
      <c r="O52" s="119"/>
      <c r="P52" s="120">
        <f>IF('Prioritized Approach Milestones'!$B53=1,'Prioritized Approach Milestones'!$F53,"")</f>
        <v>0</v>
      </c>
      <c r="Q52" s="120" t="str">
        <f>IF('Prioritized Approach Milestones'!$B53=2,'Prioritized Approach Milestones'!$F53,"")</f>
        <v/>
      </c>
      <c r="R52" s="120" t="str">
        <f>IF('Prioritized Approach Milestones'!$B53=3,'Prioritized Approach Milestones'!$F53,"")</f>
        <v/>
      </c>
      <c r="S52" s="120" t="str">
        <f>IF('Prioritized Approach Milestones'!$B53=4,'Prioritized Approach Milestones'!$F53,"")</f>
        <v/>
      </c>
      <c r="T52" s="120" t="str">
        <f>IF('Prioritized Approach Milestones'!$B53=5,'Prioritized Approach Milestones'!$F53,"")</f>
        <v/>
      </c>
      <c r="U52" s="120" t="str">
        <f>IF('Prioritized Approach Milestones'!$B53=6,'Prioritized Approach Milestones'!$F53,"")</f>
        <v/>
      </c>
      <c r="V52" s="121" t="str">
        <f>IF(AND('Prioritized Approach Milestones'!C53="Yes",'Prioritized Approach Milestones'!F53=""),"CORRECT",IF('Prioritized Approach Milestones'!C53="No","CORRECT",IF('Prioritized Approach Milestones'!B53=1,"ERROR 1","N/A")))</f>
        <v>ERROR 1</v>
      </c>
      <c r="W52" s="121" t="str">
        <f>IF(AND('Prioritized Approach Milestones'!C53="Yes",'Prioritized Approach Milestones'!F53=""),"CORRECT",IF('Prioritized Approach Milestones'!C53="No","CORRECT",IF('Prioritized Approach Milestones'!B53=2,"ERROR 1","N/A")))</f>
        <v>N/A</v>
      </c>
      <c r="X52" s="121" t="str">
        <f>IF(AND('Prioritized Approach Milestones'!C53="Yes",'Prioritized Approach Milestones'!F53=""),"CORRECT",IF('Prioritized Approach Milestones'!C53="No","CORRECT",IF('Prioritized Approach Milestones'!B53=3,"ERROR 1","N/A")))</f>
        <v>N/A</v>
      </c>
      <c r="Y52" s="121" t="str">
        <f>IF(AND('Prioritized Approach Milestones'!C53="Yes",'Prioritized Approach Milestones'!F53=""),"CORRECT",IF('Prioritized Approach Milestones'!C53="No","CORRECT",IF('Prioritized Approach Milestones'!B53=4,"ERROR 1","N/A")))</f>
        <v>N/A</v>
      </c>
      <c r="Z52" s="121" t="str">
        <f>IF(AND('Prioritized Approach Milestones'!C53="Yes",'Prioritized Approach Milestones'!F53=""),"CORRECT",IF('Prioritized Approach Milestones'!C53="No","CORRECT",IF('Prioritized Approach Milestones'!B53=5,"ERROR 1","N/A")))</f>
        <v>N/A</v>
      </c>
      <c r="AA52" s="121" t="str">
        <f>IF(AND('Prioritized Approach Milestones'!C53="Yes",'Prioritized Approach Milestones'!F53=""),"CORRECT",IF('Prioritized Approach Milestones'!C53="No","CORRECT",IF('Prioritized Approach Milestones'!B53=6,"ERROR 1","N/A")))</f>
        <v>N/A</v>
      </c>
      <c r="AB52" s="122" t="str">
        <f>IF(AND('Prioritized Approach Milestones'!C53="No",'Prioritized Approach Milestones'!F53=""),IF('Prioritized Approach Milestones'!B53=1,"ERROR 2","N/A"),"CORRECT")</f>
        <v>CORRECT</v>
      </c>
      <c r="AC52" s="122" t="str">
        <f>IF(AND('Prioritized Approach Milestones'!C53="No",'Prioritized Approach Milestones'!F53=""),IF('Prioritized Approach Milestones'!B53=2,"ERROR 2","N/A"),"CORRECT")</f>
        <v>CORRECT</v>
      </c>
      <c r="AD52" s="122" t="str">
        <f>IF(AND('Prioritized Approach Milestones'!C53="No",'Prioritized Approach Milestones'!F53=""),IF('Prioritized Approach Milestones'!B53=3,"ERROR 2","N/A"),"CORRECT")</f>
        <v>CORRECT</v>
      </c>
      <c r="AE52" s="122" t="str">
        <f>IF(AND('Prioritized Approach Milestones'!C53="No",'Prioritized Approach Milestones'!F53=""),IF('Prioritized Approach Milestones'!B53=4,"ERROR 2","N/A"),"CORRECT")</f>
        <v>CORRECT</v>
      </c>
      <c r="AF52" s="122" t="str">
        <f>IF(AND('Prioritized Approach Milestones'!C53="No",'Prioritized Approach Milestones'!F53=""),IF('Prioritized Approach Milestones'!B53=5,"ERROR 2","N/A"),"CORRECT")</f>
        <v>CORRECT</v>
      </c>
      <c r="AG52" s="123" t="str">
        <f>IF(AND('Prioritized Approach Milestones'!C53="No",'Prioritized Approach Milestones'!F53=""),IF('Prioritized Approach Milestones'!B53=6,"ERROR 2","N/A"),"CORRECT")</f>
        <v>CORRECT</v>
      </c>
    </row>
    <row r="53" spans="1:33" x14ac:dyDescent="0.2">
      <c r="A53" s="27">
        <f>COUNTIFS('Prioritized Approach Milestones'!B54,"1",'Prioritized Approach Milestones'!C54,"yes")</f>
        <v>0</v>
      </c>
      <c r="B53" s="32">
        <f>COUNTIFS('Prioritized Approach Milestones'!B54,"2",'Prioritized Approach Milestones'!C54,"yes")</f>
        <v>0</v>
      </c>
      <c r="C53" s="28">
        <f>COUNTIFS('Prioritized Approach Milestones'!B54,"3",'Prioritized Approach Milestones'!C54,"yes")</f>
        <v>0</v>
      </c>
      <c r="D53" s="29">
        <f>COUNTIFS('Prioritized Approach Milestones'!B54,"4",'Prioritized Approach Milestones'!C54,"yes")</f>
        <v>0</v>
      </c>
      <c r="E53" s="30">
        <f>COUNTIFS('Prioritized Approach Milestones'!B54,"5",'Prioritized Approach Milestones'!C54,"yes")</f>
        <v>0</v>
      </c>
      <c r="F53" s="31">
        <f>COUNTIFS('Prioritized Approach Milestones'!B54,"6",'Prioritized Approach Milestones'!C54,"yes")</f>
        <v>0</v>
      </c>
      <c r="G53" s="59">
        <f t="shared" si="2"/>
        <v>0</v>
      </c>
      <c r="H53" s="53">
        <f>COUNTIFS('Prioritized Approach Milestones'!B54,"1",'Prioritized Approach Milestones'!C54,"N/A")</f>
        <v>0</v>
      </c>
      <c r="I53" s="53">
        <f>COUNTIFS('Prioritized Approach Milestones'!B54,"2",'Prioritized Approach Milestones'!C54,"N/A")</f>
        <v>0</v>
      </c>
      <c r="J53" s="53">
        <f>COUNTIFS('Prioritized Approach Milestones'!B54,"3",'Prioritized Approach Milestones'!C54,"N/A")</f>
        <v>0</v>
      </c>
      <c r="K53" s="53">
        <f>COUNTIFS('Prioritized Approach Milestones'!B54,"4",'Prioritized Approach Milestones'!C54,"N/A")</f>
        <v>0</v>
      </c>
      <c r="L53" s="53">
        <f>COUNTIFS('Prioritized Approach Milestones'!B54,"5",'Prioritized Approach Milestones'!C54,"N/A")</f>
        <v>0</v>
      </c>
      <c r="M53" s="53">
        <f>COUNTIFS('Prioritized Approach Milestones'!B54,"6",'Prioritized Approach Milestones'!C54,"N/A")</f>
        <v>0</v>
      </c>
      <c r="N53">
        <f t="shared" si="3"/>
        <v>0</v>
      </c>
      <c r="O53" s="119"/>
      <c r="P53" s="120">
        <f>IF('Prioritized Approach Milestones'!$B54=1,'Prioritized Approach Milestones'!$F54,"")</f>
        <v>0</v>
      </c>
      <c r="Q53" s="120" t="str">
        <f>IF('Prioritized Approach Milestones'!$B54=2,'Prioritized Approach Milestones'!$F54,"")</f>
        <v/>
      </c>
      <c r="R53" s="120" t="str">
        <f>IF('Prioritized Approach Milestones'!$B54=3,'Prioritized Approach Milestones'!$F54,"")</f>
        <v/>
      </c>
      <c r="S53" s="120" t="str">
        <f>IF('Prioritized Approach Milestones'!$B54=4,'Prioritized Approach Milestones'!$F54,"")</f>
        <v/>
      </c>
      <c r="T53" s="120" t="str">
        <f>IF('Prioritized Approach Milestones'!$B54=5,'Prioritized Approach Milestones'!$F54,"")</f>
        <v/>
      </c>
      <c r="U53" s="120" t="str">
        <f>IF('Prioritized Approach Milestones'!$B54=6,'Prioritized Approach Milestones'!$F54,"")</f>
        <v/>
      </c>
      <c r="V53" s="121" t="str">
        <f>IF(AND('Prioritized Approach Milestones'!C54="Yes",'Prioritized Approach Milestones'!F54=""),"CORRECT",IF('Prioritized Approach Milestones'!C54="No","CORRECT",IF('Prioritized Approach Milestones'!B54=1,"ERROR 1","N/A")))</f>
        <v>ERROR 1</v>
      </c>
      <c r="W53" s="121" t="str">
        <f>IF(AND('Prioritized Approach Milestones'!C54="Yes",'Prioritized Approach Milestones'!F54=""),"CORRECT",IF('Prioritized Approach Milestones'!C54="No","CORRECT",IF('Prioritized Approach Milestones'!B54=2,"ERROR 1","N/A")))</f>
        <v>N/A</v>
      </c>
      <c r="X53" s="121" t="str">
        <f>IF(AND('Prioritized Approach Milestones'!C54="Yes",'Prioritized Approach Milestones'!F54=""),"CORRECT",IF('Prioritized Approach Milestones'!C54="No","CORRECT",IF('Prioritized Approach Milestones'!B54=3,"ERROR 1","N/A")))</f>
        <v>N/A</v>
      </c>
      <c r="Y53" s="121" t="str">
        <f>IF(AND('Prioritized Approach Milestones'!C54="Yes",'Prioritized Approach Milestones'!F54=""),"CORRECT",IF('Prioritized Approach Milestones'!C54="No","CORRECT",IF('Prioritized Approach Milestones'!B54=4,"ERROR 1","N/A")))</f>
        <v>N/A</v>
      </c>
      <c r="Z53" s="121" t="str">
        <f>IF(AND('Prioritized Approach Milestones'!C54="Yes",'Prioritized Approach Milestones'!F54=""),"CORRECT",IF('Prioritized Approach Milestones'!C54="No","CORRECT",IF('Prioritized Approach Milestones'!B54=5,"ERROR 1","N/A")))</f>
        <v>N/A</v>
      </c>
      <c r="AA53" s="121" t="str">
        <f>IF(AND('Prioritized Approach Milestones'!C54="Yes",'Prioritized Approach Milestones'!F54=""),"CORRECT",IF('Prioritized Approach Milestones'!C54="No","CORRECT",IF('Prioritized Approach Milestones'!B54=6,"ERROR 1","N/A")))</f>
        <v>N/A</v>
      </c>
      <c r="AB53" s="122" t="str">
        <f>IF(AND('Prioritized Approach Milestones'!C54="No",'Prioritized Approach Milestones'!F54=""),IF('Prioritized Approach Milestones'!B54=1,"ERROR 2","N/A"),"CORRECT")</f>
        <v>CORRECT</v>
      </c>
      <c r="AC53" s="122" t="str">
        <f>IF(AND('Prioritized Approach Milestones'!C54="No",'Prioritized Approach Milestones'!F54=""),IF('Prioritized Approach Milestones'!B54=2,"ERROR 2","N/A"),"CORRECT")</f>
        <v>CORRECT</v>
      </c>
      <c r="AD53" s="122" t="str">
        <f>IF(AND('Prioritized Approach Milestones'!C54="No",'Prioritized Approach Milestones'!F54=""),IF('Prioritized Approach Milestones'!B54=3,"ERROR 2","N/A"),"CORRECT")</f>
        <v>CORRECT</v>
      </c>
      <c r="AE53" s="122" t="str">
        <f>IF(AND('Prioritized Approach Milestones'!C54="No",'Prioritized Approach Milestones'!F54=""),IF('Prioritized Approach Milestones'!B54=4,"ERROR 2","N/A"),"CORRECT")</f>
        <v>CORRECT</v>
      </c>
      <c r="AF53" s="122" t="str">
        <f>IF(AND('Prioritized Approach Milestones'!C54="No",'Prioritized Approach Milestones'!F54=""),IF('Prioritized Approach Milestones'!B54=5,"ERROR 2","N/A"),"CORRECT")</f>
        <v>CORRECT</v>
      </c>
      <c r="AG53" s="123" t="str">
        <f>IF(AND('Prioritized Approach Milestones'!C54="No",'Prioritized Approach Milestones'!F54=""),IF('Prioritized Approach Milestones'!B54=6,"ERROR 2","N/A"),"CORRECT")</f>
        <v>CORRECT</v>
      </c>
    </row>
    <row r="54" spans="1:33" x14ac:dyDescent="0.2">
      <c r="A54" s="27">
        <f>COUNTIFS('Prioritized Approach Milestones'!B55,"1",'Prioritized Approach Milestones'!C55,"yes")</f>
        <v>0</v>
      </c>
      <c r="B54" s="32">
        <f>COUNTIFS('Prioritized Approach Milestones'!B55,"2",'Prioritized Approach Milestones'!C55,"yes")</f>
        <v>0</v>
      </c>
      <c r="C54" s="28">
        <f>COUNTIFS('Prioritized Approach Milestones'!B55,"3",'Prioritized Approach Milestones'!C55,"yes")</f>
        <v>0</v>
      </c>
      <c r="D54" s="29">
        <f>COUNTIFS('Prioritized Approach Milestones'!B55,"4",'Prioritized Approach Milestones'!C55,"yes")</f>
        <v>0</v>
      </c>
      <c r="E54" s="30">
        <f>COUNTIFS('Prioritized Approach Milestones'!B55,"5",'Prioritized Approach Milestones'!C55,"yes")</f>
        <v>0</v>
      </c>
      <c r="F54" s="31">
        <f>COUNTIFS('Prioritized Approach Milestones'!B55,"6",'Prioritized Approach Milestones'!C55,"yes")</f>
        <v>0</v>
      </c>
      <c r="G54" s="59">
        <f t="shared" si="2"/>
        <v>0</v>
      </c>
      <c r="H54" s="53">
        <f>COUNTIFS('Prioritized Approach Milestones'!B55,"1",'Prioritized Approach Milestones'!C55,"N/A")</f>
        <v>0</v>
      </c>
      <c r="I54" s="53">
        <f>COUNTIFS('Prioritized Approach Milestones'!B55,"2",'Prioritized Approach Milestones'!C55,"N/A")</f>
        <v>0</v>
      </c>
      <c r="J54" s="53">
        <f>COUNTIFS('Prioritized Approach Milestones'!B55,"3",'Prioritized Approach Milestones'!C55,"N/A")</f>
        <v>0</v>
      </c>
      <c r="K54" s="53">
        <f>COUNTIFS('Prioritized Approach Milestones'!B55,"4",'Prioritized Approach Milestones'!C55,"N/A")</f>
        <v>0</v>
      </c>
      <c r="L54" s="53">
        <f>COUNTIFS('Prioritized Approach Milestones'!B55,"5",'Prioritized Approach Milestones'!C55,"N/A")</f>
        <v>0</v>
      </c>
      <c r="M54" s="53">
        <f>COUNTIFS('Prioritized Approach Milestones'!B55,"6",'Prioritized Approach Milestones'!C55,"N/A")</f>
        <v>0</v>
      </c>
      <c r="N54">
        <f t="shared" si="3"/>
        <v>0</v>
      </c>
      <c r="O54" s="119"/>
      <c r="P54" s="120">
        <f>IF('Prioritized Approach Milestones'!$B55=1,'Prioritized Approach Milestones'!$F55,"")</f>
        <v>0</v>
      </c>
      <c r="Q54" s="120" t="str">
        <f>IF('Prioritized Approach Milestones'!$B55=2,'Prioritized Approach Milestones'!$F55,"")</f>
        <v/>
      </c>
      <c r="R54" s="120" t="str">
        <f>IF('Prioritized Approach Milestones'!$B55=3,'Prioritized Approach Milestones'!$F55,"")</f>
        <v/>
      </c>
      <c r="S54" s="120" t="str">
        <f>IF('Prioritized Approach Milestones'!$B55=4,'Prioritized Approach Milestones'!$F55,"")</f>
        <v/>
      </c>
      <c r="T54" s="120" t="str">
        <f>IF('Prioritized Approach Milestones'!$B55=5,'Prioritized Approach Milestones'!$F55,"")</f>
        <v/>
      </c>
      <c r="U54" s="120" t="str">
        <f>IF('Prioritized Approach Milestones'!$B55=6,'Prioritized Approach Milestones'!$F55,"")</f>
        <v/>
      </c>
      <c r="V54" s="121" t="str">
        <f>IF(AND('Prioritized Approach Milestones'!C55="Yes",'Prioritized Approach Milestones'!F55=""),"CORRECT",IF('Prioritized Approach Milestones'!C55="No","CORRECT",IF('Prioritized Approach Milestones'!B55=1,"ERROR 1","N/A")))</f>
        <v>ERROR 1</v>
      </c>
      <c r="W54" s="121" t="str">
        <f>IF(AND('Prioritized Approach Milestones'!C55="Yes",'Prioritized Approach Milestones'!F55=""),"CORRECT",IF('Prioritized Approach Milestones'!C55="No","CORRECT",IF('Prioritized Approach Milestones'!B55=2,"ERROR 1","N/A")))</f>
        <v>N/A</v>
      </c>
      <c r="X54" s="121" t="str">
        <f>IF(AND('Prioritized Approach Milestones'!C55="Yes",'Prioritized Approach Milestones'!F55=""),"CORRECT",IF('Prioritized Approach Milestones'!C55="No","CORRECT",IF('Prioritized Approach Milestones'!B55=3,"ERROR 1","N/A")))</f>
        <v>N/A</v>
      </c>
      <c r="Y54" s="121" t="str">
        <f>IF(AND('Prioritized Approach Milestones'!C55="Yes",'Prioritized Approach Milestones'!F55=""),"CORRECT",IF('Prioritized Approach Milestones'!C55="No","CORRECT",IF('Prioritized Approach Milestones'!B55=4,"ERROR 1","N/A")))</f>
        <v>N/A</v>
      </c>
      <c r="Z54" s="121" t="str">
        <f>IF(AND('Prioritized Approach Milestones'!C55="Yes",'Prioritized Approach Milestones'!F55=""),"CORRECT",IF('Prioritized Approach Milestones'!C55="No","CORRECT",IF('Prioritized Approach Milestones'!B55=5,"ERROR 1","N/A")))</f>
        <v>N/A</v>
      </c>
      <c r="AA54" s="121" t="str">
        <f>IF(AND('Prioritized Approach Milestones'!C55="Yes",'Prioritized Approach Milestones'!F55=""),"CORRECT",IF('Prioritized Approach Milestones'!C55="No","CORRECT",IF('Prioritized Approach Milestones'!B55=6,"ERROR 1","N/A")))</f>
        <v>N/A</v>
      </c>
      <c r="AB54" s="122" t="str">
        <f>IF(AND('Prioritized Approach Milestones'!C55="No",'Prioritized Approach Milestones'!F55=""),IF('Prioritized Approach Milestones'!B55=1,"ERROR 2","N/A"),"CORRECT")</f>
        <v>CORRECT</v>
      </c>
      <c r="AC54" s="122" t="str">
        <f>IF(AND('Prioritized Approach Milestones'!C55="No",'Prioritized Approach Milestones'!F55=""),IF('Prioritized Approach Milestones'!B55=2,"ERROR 2","N/A"),"CORRECT")</f>
        <v>CORRECT</v>
      </c>
      <c r="AD54" s="122" t="str">
        <f>IF(AND('Prioritized Approach Milestones'!C55="No",'Prioritized Approach Milestones'!F55=""),IF('Prioritized Approach Milestones'!B55=3,"ERROR 2","N/A"),"CORRECT")</f>
        <v>CORRECT</v>
      </c>
      <c r="AE54" s="122" t="str">
        <f>IF(AND('Prioritized Approach Milestones'!C55="No",'Prioritized Approach Milestones'!F55=""),IF('Prioritized Approach Milestones'!B55=4,"ERROR 2","N/A"),"CORRECT")</f>
        <v>CORRECT</v>
      </c>
      <c r="AF54" s="122" t="str">
        <f>IF(AND('Prioritized Approach Milestones'!C55="No",'Prioritized Approach Milestones'!F55=""),IF('Prioritized Approach Milestones'!B55=5,"ERROR 2","N/A"),"CORRECT")</f>
        <v>CORRECT</v>
      </c>
      <c r="AG54" s="123" t="str">
        <f>IF(AND('Prioritized Approach Milestones'!C55="No",'Prioritized Approach Milestones'!F55=""),IF('Prioritized Approach Milestones'!B55=6,"ERROR 2","N/A"),"CORRECT")</f>
        <v>CORRECT</v>
      </c>
    </row>
    <row r="55" spans="1:33" x14ac:dyDescent="0.2">
      <c r="A55" s="27">
        <f>COUNTIFS('Prioritized Approach Milestones'!B56,"1",'Prioritized Approach Milestones'!C56,"yes")</f>
        <v>0</v>
      </c>
      <c r="B55" s="32">
        <f>COUNTIFS('Prioritized Approach Milestones'!B56,"2",'Prioritized Approach Milestones'!C56,"yes")</f>
        <v>0</v>
      </c>
      <c r="C55" s="28">
        <f>COUNTIFS('Prioritized Approach Milestones'!B56,"3",'Prioritized Approach Milestones'!C56,"yes")</f>
        <v>0</v>
      </c>
      <c r="D55" s="29">
        <f>COUNTIFS('Prioritized Approach Milestones'!B56,"4",'Prioritized Approach Milestones'!C56,"yes")</f>
        <v>0</v>
      </c>
      <c r="E55" s="30">
        <f>COUNTIFS('Prioritized Approach Milestones'!B56,"5",'Prioritized Approach Milestones'!C56,"yes")</f>
        <v>0</v>
      </c>
      <c r="F55" s="31">
        <f>COUNTIFS('Prioritized Approach Milestones'!B56,"6",'Prioritized Approach Milestones'!C56,"yes")</f>
        <v>0</v>
      </c>
      <c r="G55" s="59">
        <f t="shared" si="2"/>
        <v>0</v>
      </c>
      <c r="H55" s="53">
        <f>COUNTIFS('Prioritized Approach Milestones'!B56,"1",'Prioritized Approach Milestones'!C56,"N/A")</f>
        <v>0</v>
      </c>
      <c r="I55" s="53">
        <f>COUNTIFS('Prioritized Approach Milestones'!B56,"2",'Prioritized Approach Milestones'!C56,"N/A")</f>
        <v>0</v>
      </c>
      <c r="J55" s="53">
        <f>COUNTIFS('Prioritized Approach Milestones'!B56,"3",'Prioritized Approach Milestones'!C56,"N/A")</f>
        <v>0</v>
      </c>
      <c r="K55" s="53">
        <f>COUNTIFS('Prioritized Approach Milestones'!B56,"4",'Prioritized Approach Milestones'!C56,"N/A")</f>
        <v>0</v>
      </c>
      <c r="L55" s="53">
        <f>COUNTIFS('Prioritized Approach Milestones'!B56,"5",'Prioritized Approach Milestones'!C56,"N/A")</f>
        <v>0</v>
      </c>
      <c r="M55" s="53">
        <f>COUNTIFS('Prioritized Approach Milestones'!B56,"6",'Prioritized Approach Milestones'!C56,"N/A")</f>
        <v>0</v>
      </c>
      <c r="N55">
        <f t="shared" si="3"/>
        <v>0</v>
      </c>
      <c r="O55" s="119"/>
      <c r="P55" s="120" t="str">
        <f>IF('Prioritized Approach Milestones'!$B56=1,'Prioritized Approach Milestones'!$F56,"")</f>
        <v/>
      </c>
      <c r="Q55" s="120" t="str">
        <f>IF('Prioritized Approach Milestones'!$B56=2,'Prioritized Approach Milestones'!$F56,"")</f>
        <v/>
      </c>
      <c r="R55" s="120" t="str">
        <f>IF('Prioritized Approach Milestones'!$B56=3,'Prioritized Approach Milestones'!$F56,"")</f>
        <v/>
      </c>
      <c r="S55" s="120" t="str">
        <f>IF('Prioritized Approach Milestones'!$B56=4,'Prioritized Approach Milestones'!$F56,"")</f>
        <v/>
      </c>
      <c r="T55" s="120" t="str">
        <f>IF('Prioritized Approach Milestones'!$B56=5,'Prioritized Approach Milestones'!$F56,"")</f>
        <v/>
      </c>
      <c r="U55" s="120" t="str">
        <f>IF('Prioritized Approach Milestones'!$B56=6,'Prioritized Approach Milestones'!$F56,"")</f>
        <v/>
      </c>
      <c r="V55" s="121" t="str">
        <f>IF(AND('Prioritized Approach Milestones'!C56="Yes",'Prioritized Approach Milestones'!F56=""),"CORRECT",IF('Prioritized Approach Milestones'!C56="No","CORRECT",IF('Prioritized Approach Milestones'!B56=1,"ERROR 1","N/A")))</f>
        <v>N/A</v>
      </c>
      <c r="W55" s="121" t="str">
        <f>IF(AND('Prioritized Approach Milestones'!C56="Yes",'Prioritized Approach Milestones'!F56=""),"CORRECT",IF('Prioritized Approach Milestones'!C56="No","CORRECT",IF('Prioritized Approach Milestones'!B56=2,"ERROR 1","N/A")))</f>
        <v>N/A</v>
      </c>
      <c r="X55" s="121" t="str">
        <f>IF(AND('Prioritized Approach Milestones'!C56="Yes",'Prioritized Approach Milestones'!F56=""),"CORRECT",IF('Prioritized Approach Milestones'!C56="No","CORRECT",IF('Prioritized Approach Milestones'!B56=3,"ERROR 1","N/A")))</f>
        <v>N/A</v>
      </c>
      <c r="Y55" s="121" t="str">
        <f>IF(AND('Prioritized Approach Milestones'!C56="Yes",'Prioritized Approach Milestones'!F56=""),"CORRECT",IF('Prioritized Approach Milestones'!C56="No","CORRECT",IF('Prioritized Approach Milestones'!B56=4,"ERROR 1","N/A")))</f>
        <v>N/A</v>
      </c>
      <c r="Z55" s="121" t="str">
        <f>IF(AND('Prioritized Approach Milestones'!C56="Yes",'Prioritized Approach Milestones'!F56=""),"CORRECT",IF('Prioritized Approach Milestones'!C56="No","CORRECT",IF('Prioritized Approach Milestones'!B56=5,"ERROR 1","N/A")))</f>
        <v>N/A</v>
      </c>
      <c r="AA55" s="121" t="str">
        <f>IF(AND('Prioritized Approach Milestones'!C56="Yes",'Prioritized Approach Milestones'!F56=""),"CORRECT",IF('Prioritized Approach Milestones'!C56="No","CORRECT",IF('Prioritized Approach Milestones'!B56=6,"ERROR 1","N/A")))</f>
        <v>N/A</v>
      </c>
      <c r="AB55" s="122" t="str">
        <f>IF(AND('Prioritized Approach Milestones'!C56="No",'Prioritized Approach Milestones'!F56=""),IF('Prioritized Approach Milestones'!B56=1,"ERROR 2","N/A"),"CORRECT")</f>
        <v>CORRECT</v>
      </c>
      <c r="AC55" s="122" t="str">
        <f>IF(AND('Prioritized Approach Milestones'!C56="No",'Prioritized Approach Milestones'!F56=""),IF('Prioritized Approach Milestones'!B56=2,"ERROR 2","N/A"),"CORRECT")</f>
        <v>CORRECT</v>
      </c>
      <c r="AD55" s="122" t="str">
        <f>IF(AND('Prioritized Approach Milestones'!C56="No",'Prioritized Approach Milestones'!F56=""),IF('Prioritized Approach Milestones'!B56=3,"ERROR 2","N/A"),"CORRECT")</f>
        <v>CORRECT</v>
      </c>
      <c r="AE55" s="122" t="str">
        <f>IF(AND('Prioritized Approach Milestones'!C56="No",'Prioritized Approach Milestones'!F56=""),IF('Prioritized Approach Milestones'!B56=4,"ERROR 2","N/A"),"CORRECT")</f>
        <v>CORRECT</v>
      </c>
      <c r="AF55" s="122" t="str">
        <f>IF(AND('Prioritized Approach Milestones'!C56="No",'Prioritized Approach Milestones'!F56=""),IF('Prioritized Approach Milestones'!B56=5,"ERROR 2","N/A"),"CORRECT")</f>
        <v>CORRECT</v>
      </c>
      <c r="AG55" s="123" t="str">
        <f>IF(AND('Prioritized Approach Milestones'!C56="No",'Prioritized Approach Milestones'!F56=""),IF('Prioritized Approach Milestones'!B56=6,"ERROR 2","N/A"),"CORRECT")</f>
        <v>CORRECT</v>
      </c>
    </row>
    <row r="56" spans="1:33" x14ac:dyDescent="0.2">
      <c r="A56" s="27">
        <f>COUNTIFS('Prioritized Approach Milestones'!B57,"1",'Prioritized Approach Milestones'!C57,"yes")</f>
        <v>0</v>
      </c>
      <c r="B56" s="32">
        <f>COUNTIFS('Prioritized Approach Milestones'!B57,"2",'Prioritized Approach Milestones'!C57,"yes")</f>
        <v>0</v>
      </c>
      <c r="C56" s="28">
        <f>COUNTIFS('Prioritized Approach Milestones'!B57,"3",'Prioritized Approach Milestones'!C57,"yes")</f>
        <v>0</v>
      </c>
      <c r="D56" s="29">
        <f>COUNTIFS('Prioritized Approach Milestones'!B57,"4",'Prioritized Approach Milestones'!C57,"yes")</f>
        <v>0</v>
      </c>
      <c r="E56" s="30">
        <f>COUNTIFS('Prioritized Approach Milestones'!B57,"5",'Prioritized Approach Milestones'!C57,"yes")</f>
        <v>0</v>
      </c>
      <c r="F56" s="31">
        <f>COUNTIFS('Prioritized Approach Milestones'!B57,"6",'Prioritized Approach Milestones'!C57,"yes")</f>
        <v>0</v>
      </c>
      <c r="G56" s="59">
        <f t="shared" si="2"/>
        <v>0</v>
      </c>
      <c r="H56" s="53">
        <f>COUNTIFS('Prioritized Approach Milestones'!B57,"1",'Prioritized Approach Milestones'!C57,"N/A")</f>
        <v>0</v>
      </c>
      <c r="I56" s="53">
        <f>COUNTIFS('Prioritized Approach Milestones'!B57,"2",'Prioritized Approach Milestones'!C57,"N/A")</f>
        <v>0</v>
      </c>
      <c r="J56" s="53">
        <f>COUNTIFS('Prioritized Approach Milestones'!B57,"3",'Prioritized Approach Milestones'!C57,"N/A")</f>
        <v>0</v>
      </c>
      <c r="K56" s="53">
        <f>COUNTIFS('Prioritized Approach Milestones'!B57,"4",'Prioritized Approach Milestones'!C57,"N/A")</f>
        <v>0</v>
      </c>
      <c r="L56" s="53">
        <f>COUNTIFS('Prioritized Approach Milestones'!B57,"5",'Prioritized Approach Milestones'!C57,"N/A")</f>
        <v>0</v>
      </c>
      <c r="M56" s="53">
        <f>COUNTIFS('Prioritized Approach Milestones'!B57,"6",'Prioritized Approach Milestones'!C57,"N/A")</f>
        <v>0</v>
      </c>
      <c r="N56">
        <f t="shared" si="3"/>
        <v>0</v>
      </c>
      <c r="O56" s="119"/>
      <c r="P56" s="120" t="str">
        <f>IF('Prioritized Approach Milestones'!$B57=1,'Prioritized Approach Milestones'!$F57,"")</f>
        <v/>
      </c>
      <c r="Q56" s="120" t="str">
        <f>IF('Prioritized Approach Milestones'!$B57=2,'Prioritized Approach Milestones'!$F57,"")</f>
        <v/>
      </c>
      <c r="R56" s="120" t="str">
        <f>IF('Prioritized Approach Milestones'!$B57=3,'Prioritized Approach Milestones'!$F57,"")</f>
        <v/>
      </c>
      <c r="S56" s="120" t="str">
        <f>IF('Prioritized Approach Milestones'!$B57=4,'Prioritized Approach Milestones'!$F57,"")</f>
        <v/>
      </c>
      <c r="T56" s="120">
        <f>IF('Prioritized Approach Milestones'!$B57=5,'Prioritized Approach Milestones'!$F57,"")</f>
        <v>0</v>
      </c>
      <c r="U56" s="120" t="str">
        <f>IF('Prioritized Approach Milestones'!$B57=6,'Prioritized Approach Milestones'!$F57,"")</f>
        <v/>
      </c>
      <c r="V56" s="121" t="str">
        <f>IF(AND('Prioritized Approach Milestones'!C57="Yes",'Prioritized Approach Milestones'!F57=""),"CORRECT",IF('Prioritized Approach Milestones'!C57="No","CORRECT",IF('Prioritized Approach Milestones'!B57=1,"ERROR 1","N/A")))</f>
        <v>N/A</v>
      </c>
      <c r="W56" s="121" t="str">
        <f>IF(AND('Prioritized Approach Milestones'!C57="Yes",'Prioritized Approach Milestones'!F57=""),"CORRECT",IF('Prioritized Approach Milestones'!C57="No","CORRECT",IF('Prioritized Approach Milestones'!B57=2,"ERROR 1","N/A")))</f>
        <v>N/A</v>
      </c>
      <c r="X56" s="121" t="str">
        <f>IF(AND('Prioritized Approach Milestones'!C57="Yes",'Prioritized Approach Milestones'!F57=""),"CORRECT",IF('Prioritized Approach Milestones'!C57="No","CORRECT",IF('Prioritized Approach Milestones'!B57=3,"ERROR 1","N/A")))</f>
        <v>N/A</v>
      </c>
      <c r="Y56" s="121" t="str">
        <f>IF(AND('Prioritized Approach Milestones'!C57="Yes",'Prioritized Approach Milestones'!F57=""),"CORRECT",IF('Prioritized Approach Milestones'!C57="No","CORRECT",IF('Prioritized Approach Milestones'!B57=4,"ERROR 1","N/A")))</f>
        <v>N/A</v>
      </c>
      <c r="Z56" s="121" t="str">
        <f>IF(AND('Prioritized Approach Milestones'!C57="Yes",'Prioritized Approach Milestones'!F57=""),"CORRECT",IF('Prioritized Approach Milestones'!C57="No","CORRECT",IF('Prioritized Approach Milestones'!B57=5,"ERROR 1","N/A")))</f>
        <v>ERROR 1</v>
      </c>
      <c r="AA56" s="121" t="str">
        <f>IF(AND('Prioritized Approach Milestones'!C57="Yes",'Prioritized Approach Milestones'!F57=""),"CORRECT",IF('Prioritized Approach Milestones'!C57="No","CORRECT",IF('Prioritized Approach Milestones'!B57=6,"ERROR 1","N/A")))</f>
        <v>N/A</v>
      </c>
      <c r="AB56" s="122" t="str">
        <f>IF(AND('Prioritized Approach Milestones'!C57="No",'Prioritized Approach Milestones'!F57=""),IF('Prioritized Approach Milestones'!B57=1,"ERROR 2","N/A"),"CORRECT")</f>
        <v>CORRECT</v>
      </c>
      <c r="AC56" s="122" t="str">
        <f>IF(AND('Prioritized Approach Milestones'!C57="No",'Prioritized Approach Milestones'!F57=""),IF('Prioritized Approach Milestones'!B57=2,"ERROR 2","N/A"),"CORRECT")</f>
        <v>CORRECT</v>
      </c>
      <c r="AD56" s="122" t="str">
        <f>IF(AND('Prioritized Approach Milestones'!C57="No",'Prioritized Approach Milestones'!F57=""),IF('Prioritized Approach Milestones'!B57=3,"ERROR 2","N/A"),"CORRECT")</f>
        <v>CORRECT</v>
      </c>
      <c r="AE56" s="122" t="str">
        <f>IF(AND('Prioritized Approach Milestones'!C57="No",'Prioritized Approach Milestones'!F57=""),IF('Prioritized Approach Milestones'!B57=4,"ERROR 2","N/A"),"CORRECT")</f>
        <v>CORRECT</v>
      </c>
      <c r="AF56" s="122" t="str">
        <f>IF(AND('Prioritized Approach Milestones'!C57="No",'Prioritized Approach Milestones'!F57=""),IF('Prioritized Approach Milestones'!B57=5,"ERROR 2","N/A"),"CORRECT")</f>
        <v>CORRECT</v>
      </c>
      <c r="AG56" s="123" t="str">
        <f>IF(AND('Prioritized Approach Milestones'!C57="No",'Prioritized Approach Milestones'!F57=""),IF('Prioritized Approach Milestones'!B57=6,"ERROR 2","N/A"),"CORRECT")</f>
        <v>CORRECT</v>
      </c>
    </row>
    <row r="57" spans="1:33" x14ac:dyDescent="0.2">
      <c r="A57" s="27">
        <f>COUNTIFS('Prioritized Approach Milestones'!B58,"1",'Prioritized Approach Milestones'!C58,"yes")</f>
        <v>0</v>
      </c>
      <c r="B57" s="32">
        <f>COUNTIFS('Prioritized Approach Milestones'!B58,"2",'Prioritized Approach Milestones'!C58,"yes")</f>
        <v>0</v>
      </c>
      <c r="C57" s="28">
        <f>COUNTIFS('Prioritized Approach Milestones'!B58,"3",'Prioritized Approach Milestones'!C58,"yes")</f>
        <v>0</v>
      </c>
      <c r="D57" s="29">
        <f>COUNTIFS('Prioritized Approach Milestones'!B58,"4",'Prioritized Approach Milestones'!C58,"yes")</f>
        <v>0</v>
      </c>
      <c r="E57" s="30">
        <f>COUNTIFS('Prioritized Approach Milestones'!B58,"5",'Prioritized Approach Milestones'!C58,"yes")</f>
        <v>0</v>
      </c>
      <c r="F57" s="31">
        <f>COUNTIFS('Prioritized Approach Milestones'!B58,"6",'Prioritized Approach Milestones'!C58,"yes")</f>
        <v>0</v>
      </c>
      <c r="G57" s="59">
        <f t="shared" si="2"/>
        <v>0</v>
      </c>
      <c r="H57" s="53">
        <f>COUNTIFS('Prioritized Approach Milestones'!B58,"1",'Prioritized Approach Milestones'!C58,"N/A")</f>
        <v>0</v>
      </c>
      <c r="I57" s="53">
        <f>COUNTIFS('Prioritized Approach Milestones'!B58,"2",'Prioritized Approach Milestones'!C58,"N/A")</f>
        <v>0</v>
      </c>
      <c r="J57" s="53">
        <f>COUNTIFS('Prioritized Approach Milestones'!B58,"3",'Prioritized Approach Milestones'!C58,"N/A")</f>
        <v>0</v>
      </c>
      <c r="K57" s="53">
        <f>COUNTIFS('Prioritized Approach Milestones'!B58,"4",'Prioritized Approach Milestones'!C58,"N/A")</f>
        <v>0</v>
      </c>
      <c r="L57" s="53">
        <f>COUNTIFS('Prioritized Approach Milestones'!B58,"5",'Prioritized Approach Milestones'!C58,"N/A")</f>
        <v>0</v>
      </c>
      <c r="M57" s="53">
        <f>COUNTIFS('Prioritized Approach Milestones'!B58,"6",'Prioritized Approach Milestones'!C58,"N/A")</f>
        <v>0</v>
      </c>
      <c r="N57">
        <f t="shared" si="3"/>
        <v>0</v>
      </c>
      <c r="O57" s="119"/>
      <c r="P57" s="120" t="str">
        <f>IF('Prioritized Approach Milestones'!$B58=1,'Prioritized Approach Milestones'!$F58,"")</f>
        <v/>
      </c>
      <c r="Q57" s="120" t="str">
        <f>IF('Prioritized Approach Milestones'!$B58=2,'Prioritized Approach Milestones'!$F58,"")</f>
        <v/>
      </c>
      <c r="R57" s="120" t="str">
        <f>IF('Prioritized Approach Milestones'!$B58=3,'Prioritized Approach Milestones'!$F58,"")</f>
        <v/>
      </c>
      <c r="S57" s="120" t="str">
        <f>IF('Prioritized Approach Milestones'!$B58=4,'Prioritized Approach Milestones'!$F58,"")</f>
        <v/>
      </c>
      <c r="T57" s="120">
        <f>IF('Prioritized Approach Milestones'!$B58=5,'Prioritized Approach Milestones'!$F58,"")</f>
        <v>0</v>
      </c>
      <c r="U57" s="120" t="str">
        <f>IF('Prioritized Approach Milestones'!$B58=6,'Prioritized Approach Milestones'!$F58,"")</f>
        <v/>
      </c>
      <c r="V57" s="121" t="str">
        <f>IF(AND('Prioritized Approach Milestones'!C58="Yes",'Prioritized Approach Milestones'!F58=""),"CORRECT",IF('Prioritized Approach Milestones'!C58="No","CORRECT",IF('Prioritized Approach Milestones'!B58=1,"ERROR 1","N/A")))</f>
        <v>N/A</v>
      </c>
      <c r="W57" s="121" t="str">
        <f>IF(AND('Prioritized Approach Milestones'!C58="Yes",'Prioritized Approach Milestones'!F58=""),"CORRECT",IF('Prioritized Approach Milestones'!C58="No","CORRECT",IF('Prioritized Approach Milestones'!B58=2,"ERROR 1","N/A")))</f>
        <v>N/A</v>
      </c>
      <c r="X57" s="121" t="str">
        <f>IF(AND('Prioritized Approach Milestones'!C58="Yes",'Prioritized Approach Milestones'!F58=""),"CORRECT",IF('Prioritized Approach Milestones'!C58="No","CORRECT",IF('Prioritized Approach Milestones'!B58=3,"ERROR 1","N/A")))</f>
        <v>N/A</v>
      </c>
      <c r="Y57" s="121" t="str">
        <f>IF(AND('Prioritized Approach Milestones'!C58="Yes",'Prioritized Approach Milestones'!F58=""),"CORRECT",IF('Prioritized Approach Milestones'!C58="No","CORRECT",IF('Prioritized Approach Milestones'!B58=4,"ERROR 1","N/A")))</f>
        <v>N/A</v>
      </c>
      <c r="Z57" s="121" t="str">
        <f>IF(AND('Prioritized Approach Milestones'!C58="Yes",'Prioritized Approach Milestones'!F58=""),"CORRECT",IF('Prioritized Approach Milestones'!C58="No","CORRECT",IF('Prioritized Approach Milestones'!B58=5,"ERROR 1","N/A")))</f>
        <v>ERROR 1</v>
      </c>
      <c r="AA57" s="121" t="str">
        <f>IF(AND('Prioritized Approach Milestones'!C58="Yes",'Prioritized Approach Milestones'!F58=""),"CORRECT",IF('Prioritized Approach Milestones'!C58="No","CORRECT",IF('Prioritized Approach Milestones'!B58=6,"ERROR 1","N/A")))</f>
        <v>N/A</v>
      </c>
      <c r="AB57" s="122" t="str">
        <f>IF(AND('Prioritized Approach Milestones'!C58="No",'Prioritized Approach Milestones'!F58=""),IF('Prioritized Approach Milestones'!B58=1,"ERROR 2","N/A"),"CORRECT")</f>
        <v>CORRECT</v>
      </c>
      <c r="AC57" s="122" t="str">
        <f>IF(AND('Prioritized Approach Milestones'!C58="No",'Prioritized Approach Milestones'!F58=""),IF('Prioritized Approach Milestones'!B58=2,"ERROR 2","N/A"),"CORRECT")</f>
        <v>CORRECT</v>
      </c>
      <c r="AD57" s="122" t="str">
        <f>IF(AND('Prioritized Approach Milestones'!C58="No",'Prioritized Approach Milestones'!F58=""),IF('Prioritized Approach Milestones'!B58=3,"ERROR 2","N/A"),"CORRECT")</f>
        <v>CORRECT</v>
      </c>
      <c r="AE57" s="122" t="str">
        <f>IF(AND('Prioritized Approach Milestones'!C58="No",'Prioritized Approach Milestones'!F58=""),IF('Prioritized Approach Milestones'!B58=4,"ERROR 2","N/A"),"CORRECT")</f>
        <v>CORRECT</v>
      </c>
      <c r="AF57" s="122" t="str">
        <f>IF(AND('Prioritized Approach Milestones'!C58="No",'Prioritized Approach Milestones'!F58=""),IF('Prioritized Approach Milestones'!B58=5,"ERROR 2","N/A"),"CORRECT")</f>
        <v>CORRECT</v>
      </c>
      <c r="AG57" s="123" t="str">
        <f>IF(AND('Prioritized Approach Milestones'!C58="No",'Prioritized Approach Milestones'!F58=""),IF('Prioritized Approach Milestones'!B58=6,"ERROR 2","N/A"),"CORRECT")</f>
        <v>CORRECT</v>
      </c>
    </row>
    <row r="58" spans="1:33" x14ac:dyDescent="0.2">
      <c r="A58" s="27">
        <f>COUNTIFS('Prioritized Approach Milestones'!B59,"1",'Prioritized Approach Milestones'!C59,"yes")</f>
        <v>0</v>
      </c>
      <c r="B58" s="32">
        <f>COUNTIFS('Prioritized Approach Milestones'!B59,"2",'Prioritized Approach Milestones'!C59,"yes")</f>
        <v>0</v>
      </c>
      <c r="C58" s="28">
        <f>COUNTIFS('Prioritized Approach Milestones'!B59,"3",'Prioritized Approach Milestones'!C59,"yes")</f>
        <v>0</v>
      </c>
      <c r="D58" s="29">
        <f>COUNTIFS('Prioritized Approach Milestones'!B59,"4",'Prioritized Approach Milestones'!C59,"yes")</f>
        <v>0</v>
      </c>
      <c r="E58" s="30">
        <f>COUNTIFS('Prioritized Approach Milestones'!B59,"5",'Prioritized Approach Milestones'!C59,"yes")</f>
        <v>0</v>
      </c>
      <c r="F58" s="31">
        <f>COUNTIFS('Prioritized Approach Milestones'!B59,"6",'Prioritized Approach Milestones'!C59,"yes")</f>
        <v>0</v>
      </c>
      <c r="G58" s="59">
        <f t="shared" si="2"/>
        <v>0</v>
      </c>
      <c r="H58" s="53">
        <f>COUNTIFS('Prioritized Approach Milestones'!B59,"1",'Prioritized Approach Milestones'!C59,"N/A")</f>
        <v>0</v>
      </c>
      <c r="I58" s="53">
        <f>COUNTIFS('Prioritized Approach Milestones'!B59,"2",'Prioritized Approach Milestones'!C59,"N/A")</f>
        <v>0</v>
      </c>
      <c r="J58" s="53">
        <f>COUNTIFS('Prioritized Approach Milestones'!B59,"3",'Prioritized Approach Milestones'!C59,"N/A")</f>
        <v>0</v>
      </c>
      <c r="K58" s="53">
        <f>COUNTIFS('Prioritized Approach Milestones'!B59,"4",'Prioritized Approach Milestones'!C59,"N/A")</f>
        <v>0</v>
      </c>
      <c r="L58" s="53">
        <f>COUNTIFS('Prioritized Approach Milestones'!B59,"5",'Prioritized Approach Milestones'!C59,"N/A")</f>
        <v>0</v>
      </c>
      <c r="M58" s="53">
        <f>COUNTIFS('Prioritized Approach Milestones'!B59,"6",'Prioritized Approach Milestones'!C59,"N/A")</f>
        <v>0</v>
      </c>
      <c r="N58">
        <f t="shared" si="3"/>
        <v>0</v>
      </c>
      <c r="O58" s="119"/>
      <c r="P58" s="120" t="str">
        <f>IF('Prioritized Approach Milestones'!$B59=1,'Prioritized Approach Milestones'!$F59,"")</f>
        <v/>
      </c>
      <c r="Q58" s="120" t="str">
        <f>IF('Prioritized Approach Milestones'!$B59=2,'Prioritized Approach Milestones'!$F59,"")</f>
        <v/>
      </c>
      <c r="R58" s="120" t="str">
        <f>IF('Prioritized Approach Milestones'!$B59=3,'Prioritized Approach Milestones'!$F59,"")</f>
        <v/>
      </c>
      <c r="S58" s="120" t="str">
        <f>IF('Prioritized Approach Milestones'!$B59=4,'Prioritized Approach Milestones'!$F59,"")</f>
        <v/>
      </c>
      <c r="T58" s="120" t="str">
        <f>IF('Prioritized Approach Milestones'!$B59=5,'Prioritized Approach Milestones'!$F59,"")</f>
        <v/>
      </c>
      <c r="U58" s="120" t="str">
        <f>IF('Prioritized Approach Milestones'!$B59=6,'Prioritized Approach Milestones'!$F59,"")</f>
        <v/>
      </c>
      <c r="V58" s="121" t="str">
        <f>IF(AND('Prioritized Approach Milestones'!C59="Yes",'Prioritized Approach Milestones'!F59=""),"CORRECT",IF('Prioritized Approach Milestones'!C59="No","CORRECT",IF('Prioritized Approach Milestones'!B59=1,"ERROR 1","N/A")))</f>
        <v>N/A</v>
      </c>
      <c r="W58" s="121" t="str">
        <f>IF(AND('Prioritized Approach Milestones'!C59="Yes",'Prioritized Approach Milestones'!F59=""),"CORRECT",IF('Prioritized Approach Milestones'!C59="No","CORRECT",IF('Prioritized Approach Milestones'!B59=2,"ERROR 1","N/A")))</f>
        <v>N/A</v>
      </c>
      <c r="X58" s="121" t="str">
        <f>IF(AND('Prioritized Approach Milestones'!C59="Yes",'Prioritized Approach Milestones'!F59=""),"CORRECT",IF('Prioritized Approach Milestones'!C59="No","CORRECT",IF('Prioritized Approach Milestones'!B59=3,"ERROR 1","N/A")))</f>
        <v>N/A</v>
      </c>
      <c r="Y58" s="121" t="str">
        <f>IF(AND('Prioritized Approach Milestones'!C59="Yes",'Prioritized Approach Milestones'!F59=""),"CORRECT",IF('Prioritized Approach Milestones'!C59="No","CORRECT",IF('Prioritized Approach Milestones'!B59=4,"ERROR 1","N/A")))</f>
        <v>N/A</v>
      </c>
      <c r="Z58" s="121" t="str">
        <f>IF(AND('Prioritized Approach Milestones'!C59="Yes",'Prioritized Approach Milestones'!F59=""),"CORRECT",IF('Prioritized Approach Milestones'!C59="No","CORRECT",IF('Prioritized Approach Milestones'!B59=5,"ERROR 1","N/A")))</f>
        <v>N/A</v>
      </c>
      <c r="AA58" s="121" t="str">
        <f>IF(AND('Prioritized Approach Milestones'!C59="Yes",'Prioritized Approach Milestones'!F59=""),"CORRECT",IF('Prioritized Approach Milestones'!C59="No","CORRECT",IF('Prioritized Approach Milestones'!B59=6,"ERROR 1","N/A")))</f>
        <v>N/A</v>
      </c>
      <c r="AB58" s="122" t="str">
        <f>IF(AND('Prioritized Approach Milestones'!C59="No",'Prioritized Approach Milestones'!F59=""),IF('Prioritized Approach Milestones'!B59=1,"ERROR 2","N/A"),"CORRECT")</f>
        <v>CORRECT</v>
      </c>
      <c r="AC58" s="122" t="str">
        <f>IF(AND('Prioritized Approach Milestones'!C59="No",'Prioritized Approach Milestones'!F59=""),IF('Prioritized Approach Milestones'!B59=2,"ERROR 2","N/A"),"CORRECT")</f>
        <v>CORRECT</v>
      </c>
      <c r="AD58" s="122" t="str">
        <f>IF(AND('Prioritized Approach Milestones'!C59="No",'Prioritized Approach Milestones'!F59=""),IF('Prioritized Approach Milestones'!B59=3,"ERROR 2","N/A"),"CORRECT")</f>
        <v>CORRECT</v>
      </c>
      <c r="AE58" s="122" t="str">
        <f>IF(AND('Prioritized Approach Milestones'!C59="No",'Prioritized Approach Milestones'!F59=""),IF('Prioritized Approach Milestones'!B59=4,"ERROR 2","N/A"),"CORRECT")</f>
        <v>CORRECT</v>
      </c>
      <c r="AF58" s="122" t="str">
        <f>IF(AND('Prioritized Approach Milestones'!C59="No",'Prioritized Approach Milestones'!F59=""),IF('Prioritized Approach Milestones'!B59=5,"ERROR 2","N/A"),"CORRECT")</f>
        <v>CORRECT</v>
      </c>
      <c r="AG58" s="123" t="str">
        <f>IF(AND('Prioritized Approach Milestones'!C59="No",'Prioritized Approach Milestones'!F59=""),IF('Prioritized Approach Milestones'!B59=6,"ERROR 2","N/A"),"CORRECT")</f>
        <v>CORRECT</v>
      </c>
    </row>
    <row r="59" spans="1:33" x14ac:dyDescent="0.2">
      <c r="A59" s="27">
        <f>COUNTIFS('Prioritized Approach Milestones'!B60,"1",'Prioritized Approach Milestones'!C60,"yes")</f>
        <v>0</v>
      </c>
      <c r="B59" s="32">
        <f>COUNTIFS('Prioritized Approach Milestones'!B60,"2",'Prioritized Approach Milestones'!C60,"yes")</f>
        <v>0</v>
      </c>
      <c r="C59" s="28">
        <f>COUNTIFS('Prioritized Approach Milestones'!B60,"3",'Prioritized Approach Milestones'!C60,"yes")</f>
        <v>0</v>
      </c>
      <c r="D59" s="29">
        <f>COUNTIFS('Prioritized Approach Milestones'!B60,"4",'Prioritized Approach Milestones'!C60,"yes")</f>
        <v>0</v>
      </c>
      <c r="E59" s="30">
        <f>COUNTIFS('Prioritized Approach Milestones'!B60,"5",'Prioritized Approach Milestones'!C60,"yes")</f>
        <v>0</v>
      </c>
      <c r="F59" s="31">
        <f>COUNTIFS('Prioritized Approach Milestones'!B60,"6",'Prioritized Approach Milestones'!C60,"yes")</f>
        <v>0</v>
      </c>
      <c r="G59" s="59">
        <f t="shared" si="2"/>
        <v>0</v>
      </c>
      <c r="H59" s="53">
        <f>COUNTIFS('Prioritized Approach Milestones'!B60,"1",'Prioritized Approach Milestones'!C60,"N/A")</f>
        <v>0</v>
      </c>
      <c r="I59" s="53">
        <f>COUNTIFS('Prioritized Approach Milestones'!B60,"2",'Prioritized Approach Milestones'!C60,"N/A")</f>
        <v>0</v>
      </c>
      <c r="J59" s="53">
        <f>COUNTIFS('Prioritized Approach Milestones'!B60,"3",'Prioritized Approach Milestones'!C60,"N/A")</f>
        <v>0</v>
      </c>
      <c r="K59" s="53">
        <f>COUNTIFS('Prioritized Approach Milestones'!B60,"4",'Prioritized Approach Milestones'!C60,"N/A")</f>
        <v>0</v>
      </c>
      <c r="L59" s="53">
        <f>COUNTIFS('Prioritized Approach Milestones'!B60,"5",'Prioritized Approach Milestones'!C60,"N/A")</f>
        <v>0</v>
      </c>
      <c r="M59" s="53">
        <f>COUNTIFS('Prioritized Approach Milestones'!B60,"6",'Prioritized Approach Milestones'!C60,"N/A")</f>
        <v>0</v>
      </c>
      <c r="N59">
        <f t="shared" si="3"/>
        <v>0</v>
      </c>
      <c r="O59" s="119"/>
      <c r="P59" s="120" t="str">
        <f>IF('Prioritized Approach Milestones'!$B60=1,'Prioritized Approach Milestones'!$F60,"")</f>
        <v/>
      </c>
      <c r="Q59" s="120" t="str">
        <f>IF('Prioritized Approach Milestones'!$B60=2,'Prioritized Approach Milestones'!$F60,"")</f>
        <v/>
      </c>
      <c r="R59" s="120" t="str">
        <f>IF('Prioritized Approach Milestones'!$B60=3,'Prioritized Approach Milestones'!$F60,"")</f>
        <v/>
      </c>
      <c r="S59" s="120" t="str">
        <f>IF('Prioritized Approach Milestones'!$B60=4,'Prioritized Approach Milestones'!$F60,"")</f>
        <v/>
      </c>
      <c r="T59" s="120">
        <f>IF('Prioritized Approach Milestones'!$B60=5,'Prioritized Approach Milestones'!$F60,"")</f>
        <v>0</v>
      </c>
      <c r="U59" s="120" t="str">
        <f>IF('Prioritized Approach Milestones'!$B60=6,'Prioritized Approach Milestones'!$F60,"")</f>
        <v/>
      </c>
      <c r="V59" s="121" t="str">
        <f>IF(AND('Prioritized Approach Milestones'!C60="Yes",'Prioritized Approach Milestones'!F60=""),"CORRECT",IF('Prioritized Approach Milestones'!C60="No","CORRECT",IF('Prioritized Approach Milestones'!B60=1,"ERROR 1","N/A")))</f>
        <v>N/A</v>
      </c>
      <c r="W59" s="121" t="str">
        <f>IF(AND('Prioritized Approach Milestones'!C60="Yes",'Prioritized Approach Milestones'!F60=""),"CORRECT",IF('Prioritized Approach Milestones'!C60="No","CORRECT",IF('Prioritized Approach Milestones'!B60=2,"ERROR 1","N/A")))</f>
        <v>N/A</v>
      </c>
      <c r="X59" s="121" t="str">
        <f>IF(AND('Prioritized Approach Milestones'!C60="Yes",'Prioritized Approach Milestones'!F60=""),"CORRECT",IF('Prioritized Approach Milestones'!C60="No","CORRECT",IF('Prioritized Approach Milestones'!B60=3,"ERROR 1","N/A")))</f>
        <v>N/A</v>
      </c>
      <c r="Y59" s="121" t="str">
        <f>IF(AND('Prioritized Approach Milestones'!C60="Yes",'Prioritized Approach Milestones'!F60=""),"CORRECT",IF('Prioritized Approach Milestones'!C60="No","CORRECT",IF('Prioritized Approach Milestones'!B60=4,"ERROR 1","N/A")))</f>
        <v>N/A</v>
      </c>
      <c r="Z59" s="121" t="str">
        <f>IF(AND('Prioritized Approach Milestones'!C60="Yes",'Prioritized Approach Milestones'!F60=""),"CORRECT",IF('Prioritized Approach Milestones'!C60="No","CORRECT",IF('Prioritized Approach Milestones'!B60=5,"ERROR 1","N/A")))</f>
        <v>ERROR 1</v>
      </c>
      <c r="AA59" s="121" t="str">
        <f>IF(AND('Prioritized Approach Milestones'!C60="Yes",'Prioritized Approach Milestones'!F60=""),"CORRECT",IF('Prioritized Approach Milestones'!C60="No","CORRECT",IF('Prioritized Approach Milestones'!B60=6,"ERROR 1","N/A")))</f>
        <v>N/A</v>
      </c>
      <c r="AB59" s="122" t="str">
        <f>IF(AND('Prioritized Approach Milestones'!C60="No",'Prioritized Approach Milestones'!F60=""),IF('Prioritized Approach Milestones'!B60=1,"ERROR 2","N/A"),"CORRECT")</f>
        <v>CORRECT</v>
      </c>
      <c r="AC59" s="122" t="str">
        <f>IF(AND('Prioritized Approach Milestones'!C60="No",'Prioritized Approach Milestones'!F60=""),IF('Prioritized Approach Milestones'!B60=2,"ERROR 2","N/A"),"CORRECT")</f>
        <v>CORRECT</v>
      </c>
      <c r="AD59" s="122" t="str">
        <f>IF(AND('Prioritized Approach Milestones'!C60="No",'Prioritized Approach Milestones'!F60=""),IF('Prioritized Approach Milestones'!B60=3,"ERROR 2","N/A"),"CORRECT")</f>
        <v>CORRECT</v>
      </c>
      <c r="AE59" s="122" t="str">
        <f>IF(AND('Prioritized Approach Milestones'!C60="No",'Prioritized Approach Milestones'!F60=""),IF('Prioritized Approach Milestones'!B60=4,"ERROR 2","N/A"),"CORRECT")</f>
        <v>CORRECT</v>
      </c>
      <c r="AF59" s="122" t="str">
        <f>IF(AND('Prioritized Approach Milestones'!C60="No",'Prioritized Approach Milestones'!F60=""),IF('Prioritized Approach Milestones'!B60=5,"ERROR 2","N/A"),"CORRECT")</f>
        <v>CORRECT</v>
      </c>
      <c r="AG59" s="123" t="str">
        <f>IF(AND('Prioritized Approach Milestones'!C60="No",'Prioritized Approach Milestones'!F60=""),IF('Prioritized Approach Milestones'!B60=6,"ERROR 2","N/A"),"CORRECT")</f>
        <v>CORRECT</v>
      </c>
    </row>
    <row r="60" spans="1:33" x14ac:dyDescent="0.2">
      <c r="A60" s="27">
        <f>COUNTIFS('Prioritized Approach Milestones'!B61,"1",'Prioritized Approach Milestones'!C61,"yes")</f>
        <v>0</v>
      </c>
      <c r="B60" s="32">
        <f>COUNTIFS('Prioritized Approach Milestones'!B61,"2",'Prioritized Approach Milestones'!C61,"yes")</f>
        <v>0</v>
      </c>
      <c r="C60" s="28">
        <f>COUNTIFS('Prioritized Approach Milestones'!B61,"3",'Prioritized Approach Milestones'!C61,"yes")</f>
        <v>0</v>
      </c>
      <c r="D60" s="29">
        <f>COUNTIFS('Prioritized Approach Milestones'!B61,"4",'Prioritized Approach Milestones'!C61,"yes")</f>
        <v>0</v>
      </c>
      <c r="E60" s="30">
        <f>COUNTIFS('Prioritized Approach Milestones'!B61,"5",'Prioritized Approach Milestones'!C61,"yes")</f>
        <v>0</v>
      </c>
      <c r="F60" s="31">
        <f>COUNTIFS('Prioritized Approach Milestones'!B61,"6",'Prioritized Approach Milestones'!C61,"yes")</f>
        <v>0</v>
      </c>
      <c r="G60" s="59">
        <f t="shared" si="2"/>
        <v>0</v>
      </c>
      <c r="H60" s="53">
        <f>COUNTIFS('Prioritized Approach Milestones'!B61,"1",'Prioritized Approach Milestones'!C61,"N/A")</f>
        <v>0</v>
      </c>
      <c r="I60" s="53">
        <f>COUNTIFS('Prioritized Approach Milestones'!B61,"2",'Prioritized Approach Milestones'!C61,"N/A")</f>
        <v>0</v>
      </c>
      <c r="J60" s="53">
        <f>COUNTIFS('Prioritized Approach Milestones'!B61,"3",'Prioritized Approach Milestones'!C61,"N/A")</f>
        <v>0</v>
      </c>
      <c r="K60" s="53">
        <f>COUNTIFS('Prioritized Approach Milestones'!B61,"4",'Prioritized Approach Milestones'!C61,"N/A")</f>
        <v>0</v>
      </c>
      <c r="L60" s="53">
        <f>COUNTIFS('Prioritized Approach Milestones'!B61,"5",'Prioritized Approach Milestones'!C61,"N/A")</f>
        <v>0</v>
      </c>
      <c r="M60" s="53">
        <f>COUNTIFS('Prioritized Approach Milestones'!B61,"6",'Prioritized Approach Milestones'!C61,"N/A")</f>
        <v>0</v>
      </c>
      <c r="N60">
        <f t="shared" si="3"/>
        <v>0</v>
      </c>
      <c r="O60" s="119"/>
      <c r="P60" s="120" t="str">
        <f>IF('Prioritized Approach Milestones'!$B61=1,'Prioritized Approach Milestones'!$F61,"")</f>
        <v/>
      </c>
      <c r="Q60" s="120" t="str">
        <f>IF('Prioritized Approach Milestones'!$B61=2,'Prioritized Approach Milestones'!$F61,"")</f>
        <v/>
      </c>
      <c r="R60" s="120" t="str">
        <f>IF('Prioritized Approach Milestones'!$B61=3,'Prioritized Approach Milestones'!$F61,"")</f>
        <v/>
      </c>
      <c r="S60" s="120" t="str">
        <f>IF('Prioritized Approach Milestones'!$B61=4,'Prioritized Approach Milestones'!$F61,"")</f>
        <v/>
      </c>
      <c r="T60" s="120">
        <f>IF('Prioritized Approach Milestones'!$B61=5,'Prioritized Approach Milestones'!$F61,"")</f>
        <v>0</v>
      </c>
      <c r="U60" s="120" t="str">
        <f>IF('Prioritized Approach Milestones'!$B61=6,'Prioritized Approach Milestones'!$F61,"")</f>
        <v/>
      </c>
      <c r="V60" s="121" t="str">
        <f>IF(AND('Prioritized Approach Milestones'!C61="Yes",'Prioritized Approach Milestones'!F61=""),"CORRECT",IF('Prioritized Approach Milestones'!C61="No","CORRECT",IF('Prioritized Approach Milestones'!B61=1,"ERROR 1","N/A")))</f>
        <v>N/A</v>
      </c>
      <c r="W60" s="121" t="str">
        <f>IF(AND('Prioritized Approach Milestones'!C61="Yes",'Prioritized Approach Milestones'!F61=""),"CORRECT",IF('Prioritized Approach Milestones'!C61="No","CORRECT",IF('Prioritized Approach Milestones'!B61=2,"ERROR 1","N/A")))</f>
        <v>N/A</v>
      </c>
      <c r="X60" s="121" t="str">
        <f>IF(AND('Prioritized Approach Milestones'!C61="Yes",'Prioritized Approach Milestones'!F61=""),"CORRECT",IF('Prioritized Approach Milestones'!C61="No","CORRECT",IF('Prioritized Approach Milestones'!B61=3,"ERROR 1","N/A")))</f>
        <v>N/A</v>
      </c>
      <c r="Y60" s="121" t="str">
        <f>IF(AND('Prioritized Approach Milestones'!C61="Yes",'Prioritized Approach Milestones'!F61=""),"CORRECT",IF('Prioritized Approach Milestones'!C61="No","CORRECT",IF('Prioritized Approach Milestones'!B61=4,"ERROR 1","N/A")))</f>
        <v>N/A</v>
      </c>
      <c r="Z60" s="121" t="str">
        <f>IF(AND('Prioritized Approach Milestones'!C61="Yes",'Prioritized Approach Milestones'!F61=""),"CORRECT",IF('Prioritized Approach Milestones'!C61="No","CORRECT",IF('Prioritized Approach Milestones'!B61=5,"ERROR 1","N/A")))</f>
        <v>ERROR 1</v>
      </c>
      <c r="AA60" s="121" t="str">
        <f>IF(AND('Prioritized Approach Milestones'!C61="Yes",'Prioritized Approach Milestones'!F61=""),"CORRECT",IF('Prioritized Approach Milestones'!C61="No","CORRECT",IF('Prioritized Approach Milestones'!B61=6,"ERROR 1","N/A")))</f>
        <v>N/A</v>
      </c>
      <c r="AB60" s="122" t="str">
        <f>IF(AND('Prioritized Approach Milestones'!C61="No",'Prioritized Approach Milestones'!F61=""),IF('Prioritized Approach Milestones'!B61=1,"ERROR 2","N/A"),"CORRECT")</f>
        <v>CORRECT</v>
      </c>
      <c r="AC60" s="122" t="str">
        <f>IF(AND('Prioritized Approach Milestones'!C61="No",'Prioritized Approach Milestones'!F61=""),IF('Prioritized Approach Milestones'!B61=2,"ERROR 2","N/A"),"CORRECT")</f>
        <v>CORRECT</v>
      </c>
      <c r="AD60" s="122" t="str">
        <f>IF(AND('Prioritized Approach Milestones'!C61="No",'Prioritized Approach Milestones'!F61=""),IF('Prioritized Approach Milestones'!B61=3,"ERROR 2","N/A"),"CORRECT")</f>
        <v>CORRECT</v>
      </c>
      <c r="AE60" s="122" t="str">
        <f>IF(AND('Prioritized Approach Milestones'!C61="No",'Prioritized Approach Milestones'!F61=""),IF('Prioritized Approach Milestones'!B61=4,"ERROR 2","N/A"),"CORRECT")</f>
        <v>CORRECT</v>
      </c>
      <c r="AF60" s="122" t="str">
        <f>IF(AND('Prioritized Approach Milestones'!C61="No",'Prioritized Approach Milestones'!F61=""),IF('Prioritized Approach Milestones'!B61=5,"ERROR 2","N/A"),"CORRECT")</f>
        <v>CORRECT</v>
      </c>
      <c r="AG60" s="123" t="str">
        <f>IF(AND('Prioritized Approach Milestones'!C61="No",'Prioritized Approach Milestones'!F61=""),IF('Prioritized Approach Milestones'!B61=6,"ERROR 2","N/A"),"CORRECT")</f>
        <v>CORRECT</v>
      </c>
    </row>
    <row r="61" spans="1:33" x14ac:dyDescent="0.2">
      <c r="A61" s="27">
        <f>COUNTIFS('Prioritized Approach Milestones'!B62,"1",'Prioritized Approach Milestones'!C62,"yes")</f>
        <v>0</v>
      </c>
      <c r="B61" s="32">
        <f>COUNTIFS('Prioritized Approach Milestones'!B62,"2",'Prioritized Approach Milestones'!C62,"yes")</f>
        <v>0</v>
      </c>
      <c r="C61" s="28">
        <f>COUNTIFS('Prioritized Approach Milestones'!B62,"3",'Prioritized Approach Milestones'!C62,"yes")</f>
        <v>0</v>
      </c>
      <c r="D61" s="29">
        <f>COUNTIFS('Prioritized Approach Milestones'!B62,"4",'Prioritized Approach Milestones'!C62,"yes")</f>
        <v>0</v>
      </c>
      <c r="E61" s="30">
        <f>COUNTIFS('Prioritized Approach Milestones'!B62,"5",'Prioritized Approach Milestones'!C62,"yes")</f>
        <v>0</v>
      </c>
      <c r="F61" s="31">
        <f>COUNTIFS('Prioritized Approach Milestones'!B62,"6",'Prioritized Approach Milestones'!C62,"yes")</f>
        <v>0</v>
      </c>
      <c r="G61" s="59">
        <f t="shared" si="2"/>
        <v>0</v>
      </c>
      <c r="H61" s="53">
        <f>COUNTIFS('Prioritized Approach Milestones'!B62,"1",'Prioritized Approach Milestones'!C62,"N/A")</f>
        <v>0</v>
      </c>
      <c r="I61" s="53">
        <f>COUNTIFS('Prioritized Approach Milestones'!B62,"2",'Prioritized Approach Milestones'!C62,"N/A")</f>
        <v>0</v>
      </c>
      <c r="J61" s="53">
        <f>COUNTIFS('Prioritized Approach Milestones'!B62,"3",'Prioritized Approach Milestones'!C62,"N/A")</f>
        <v>0</v>
      </c>
      <c r="K61" s="53">
        <f>COUNTIFS('Prioritized Approach Milestones'!B62,"4",'Prioritized Approach Milestones'!C62,"N/A")</f>
        <v>0</v>
      </c>
      <c r="L61" s="53">
        <f>COUNTIFS('Prioritized Approach Milestones'!B62,"5",'Prioritized Approach Milestones'!C62,"N/A")</f>
        <v>0</v>
      </c>
      <c r="M61" s="53">
        <f>COUNTIFS('Prioritized Approach Milestones'!B62,"6",'Prioritized Approach Milestones'!C62,"N/A")</f>
        <v>0</v>
      </c>
      <c r="N61">
        <f t="shared" si="3"/>
        <v>0</v>
      </c>
      <c r="O61" s="119"/>
      <c r="P61" s="120" t="str">
        <f>IF('Prioritized Approach Milestones'!$B62=1,'Prioritized Approach Milestones'!$F62,"")</f>
        <v/>
      </c>
      <c r="Q61" s="120" t="str">
        <f>IF('Prioritized Approach Milestones'!$B62=2,'Prioritized Approach Milestones'!$F62,"")</f>
        <v/>
      </c>
      <c r="R61" s="120" t="str">
        <f>IF('Prioritized Approach Milestones'!$B62=3,'Prioritized Approach Milestones'!$F62,"")</f>
        <v/>
      </c>
      <c r="S61" s="120" t="str">
        <f>IF('Prioritized Approach Milestones'!$B62=4,'Prioritized Approach Milestones'!$F62,"")</f>
        <v/>
      </c>
      <c r="T61" s="120">
        <f>IF('Prioritized Approach Milestones'!$B62=5,'Prioritized Approach Milestones'!$F62,"")</f>
        <v>0</v>
      </c>
      <c r="U61" s="120" t="str">
        <f>IF('Prioritized Approach Milestones'!$B62=6,'Prioritized Approach Milestones'!$F62,"")</f>
        <v/>
      </c>
      <c r="V61" s="121" t="str">
        <f>IF(AND('Prioritized Approach Milestones'!C62="Yes",'Prioritized Approach Milestones'!F62=""),"CORRECT",IF('Prioritized Approach Milestones'!C62="No","CORRECT",IF('Prioritized Approach Milestones'!B62=1,"ERROR 1","N/A")))</f>
        <v>N/A</v>
      </c>
      <c r="W61" s="121" t="str">
        <f>IF(AND('Prioritized Approach Milestones'!C62="Yes",'Prioritized Approach Milestones'!F62=""),"CORRECT",IF('Prioritized Approach Milestones'!C62="No","CORRECT",IF('Prioritized Approach Milestones'!B62=2,"ERROR 1","N/A")))</f>
        <v>N/A</v>
      </c>
      <c r="X61" s="121" t="str">
        <f>IF(AND('Prioritized Approach Milestones'!C62="Yes",'Prioritized Approach Milestones'!F62=""),"CORRECT",IF('Prioritized Approach Milestones'!C62="No","CORRECT",IF('Prioritized Approach Milestones'!B62=3,"ERROR 1","N/A")))</f>
        <v>N/A</v>
      </c>
      <c r="Y61" s="121" t="str">
        <f>IF(AND('Prioritized Approach Milestones'!C62="Yes",'Prioritized Approach Milestones'!F62=""),"CORRECT",IF('Prioritized Approach Milestones'!C62="No","CORRECT",IF('Prioritized Approach Milestones'!B62=4,"ERROR 1","N/A")))</f>
        <v>N/A</v>
      </c>
      <c r="Z61" s="121" t="str">
        <f>IF(AND('Prioritized Approach Milestones'!C62="Yes",'Prioritized Approach Milestones'!F62=""),"CORRECT",IF('Prioritized Approach Milestones'!C62="No","CORRECT",IF('Prioritized Approach Milestones'!B62=5,"ERROR 1","N/A")))</f>
        <v>ERROR 1</v>
      </c>
      <c r="AA61" s="121" t="str">
        <f>IF(AND('Prioritized Approach Milestones'!C62="Yes",'Prioritized Approach Milestones'!F62=""),"CORRECT",IF('Prioritized Approach Milestones'!C62="No","CORRECT",IF('Prioritized Approach Milestones'!B62=6,"ERROR 1","N/A")))</f>
        <v>N/A</v>
      </c>
      <c r="AB61" s="122" t="str">
        <f>IF(AND('Prioritized Approach Milestones'!C62="No",'Prioritized Approach Milestones'!F62=""),IF('Prioritized Approach Milestones'!B62=1,"ERROR 2","N/A"),"CORRECT")</f>
        <v>CORRECT</v>
      </c>
      <c r="AC61" s="122" t="str">
        <f>IF(AND('Prioritized Approach Milestones'!C62="No",'Prioritized Approach Milestones'!F62=""),IF('Prioritized Approach Milestones'!B62=2,"ERROR 2","N/A"),"CORRECT")</f>
        <v>CORRECT</v>
      </c>
      <c r="AD61" s="122" t="str">
        <f>IF(AND('Prioritized Approach Milestones'!C62="No",'Prioritized Approach Milestones'!F62=""),IF('Prioritized Approach Milestones'!B62=3,"ERROR 2","N/A"),"CORRECT")</f>
        <v>CORRECT</v>
      </c>
      <c r="AE61" s="122" t="str">
        <f>IF(AND('Prioritized Approach Milestones'!C62="No",'Prioritized Approach Milestones'!F62=""),IF('Prioritized Approach Milestones'!B62=4,"ERROR 2","N/A"),"CORRECT")</f>
        <v>CORRECT</v>
      </c>
      <c r="AF61" s="122" t="str">
        <f>IF(AND('Prioritized Approach Milestones'!C62="No",'Prioritized Approach Milestones'!F62=""),IF('Prioritized Approach Milestones'!B62=5,"ERROR 2","N/A"),"CORRECT")</f>
        <v>CORRECT</v>
      </c>
      <c r="AG61" s="123" t="str">
        <f>IF(AND('Prioritized Approach Milestones'!C62="No",'Prioritized Approach Milestones'!F62=""),IF('Prioritized Approach Milestones'!B62=6,"ERROR 2","N/A"),"CORRECT")</f>
        <v>CORRECT</v>
      </c>
    </row>
    <row r="62" spans="1:33" x14ac:dyDescent="0.2">
      <c r="A62" s="27">
        <f>COUNTIFS('Prioritized Approach Milestones'!B63,"1",'Prioritized Approach Milestones'!C63,"yes")</f>
        <v>0</v>
      </c>
      <c r="B62" s="32">
        <f>COUNTIFS('Prioritized Approach Milestones'!B63,"2",'Prioritized Approach Milestones'!C63,"yes")</f>
        <v>0</v>
      </c>
      <c r="C62" s="28">
        <f>COUNTIFS('Prioritized Approach Milestones'!B63,"3",'Prioritized Approach Milestones'!C63,"yes")</f>
        <v>0</v>
      </c>
      <c r="D62" s="29">
        <f>COUNTIFS('Prioritized Approach Milestones'!B63,"4",'Prioritized Approach Milestones'!C63,"yes")</f>
        <v>0</v>
      </c>
      <c r="E62" s="30">
        <f>COUNTIFS('Prioritized Approach Milestones'!B63,"5",'Prioritized Approach Milestones'!C63,"yes")</f>
        <v>0</v>
      </c>
      <c r="F62" s="31">
        <f>COUNTIFS('Prioritized Approach Milestones'!B63,"6",'Prioritized Approach Milestones'!C63,"yes")</f>
        <v>0</v>
      </c>
      <c r="G62" s="59">
        <f t="shared" si="2"/>
        <v>0</v>
      </c>
      <c r="H62" s="53">
        <f>COUNTIFS('Prioritized Approach Milestones'!B63,"1",'Prioritized Approach Milestones'!C63,"N/A")</f>
        <v>0</v>
      </c>
      <c r="I62" s="53">
        <f>COUNTIFS('Prioritized Approach Milestones'!B63,"2",'Prioritized Approach Milestones'!C63,"N/A")</f>
        <v>0</v>
      </c>
      <c r="J62" s="53">
        <f>COUNTIFS('Prioritized Approach Milestones'!B63,"3",'Prioritized Approach Milestones'!C63,"N/A")</f>
        <v>0</v>
      </c>
      <c r="K62" s="53">
        <f>COUNTIFS('Prioritized Approach Milestones'!B63,"4",'Prioritized Approach Milestones'!C63,"N/A")</f>
        <v>0</v>
      </c>
      <c r="L62" s="53">
        <f>COUNTIFS('Prioritized Approach Milestones'!B63,"5",'Prioritized Approach Milestones'!C63,"N/A")</f>
        <v>0</v>
      </c>
      <c r="M62" s="53">
        <f>COUNTIFS('Prioritized Approach Milestones'!B63,"6",'Prioritized Approach Milestones'!C63,"N/A")</f>
        <v>0</v>
      </c>
      <c r="N62">
        <f t="shared" si="3"/>
        <v>0</v>
      </c>
      <c r="O62" s="119"/>
      <c r="P62" s="120" t="str">
        <f>IF('Prioritized Approach Milestones'!$B63=1,'Prioritized Approach Milestones'!$F63,"")</f>
        <v/>
      </c>
      <c r="Q62" s="120" t="str">
        <f>IF('Prioritized Approach Milestones'!$B63=2,'Prioritized Approach Milestones'!$F63,"")</f>
        <v/>
      </c>
      <c r="R62" s="120" t="str">
        <f>IF('Prioritized Approach Milestones'!$B63=3,'Prioritized Approach Milestones'!$F63,"")</f>
        <v/>
      </c>
      <c r="S62" s="120" t="str">
        <f>IF('Prioritized Approach Milestones'!$B63=4,'Prioritized Approach Milestones'!$F63,"")</f>
        <v/>
      </c>
      <c r="T62" s="120">
        <f>IF('Prioritized Approach Milestones'!$B63=5,'Prioritized Approach Milestones'!$F63,"")</f>
        <v>0</v>
      </c>
      <c r="U62" s="120" t="str">
        <f>IF('Prioritized Approach Milestones'!$B63=6,'Prioritized Approach Milestones'!$F63,"")</f>
        <v/>
      </c>
      <c r="V62" s="121" t="str">
        <f>IF(AND('Prioritized Approach Milestones'!C63="Yes",'Prioritized Approach Milestones'!F63=""),"CORRECT",IF('Prioritized Approach Milestones'!C63="No","CORRECT",IF('Prioritized Approach Milestones'!B63=1,"ERROR 1","N/A")))</f>
        <v>N/A</v>
      </c>
      <c r="W62" s="121" t="str">
        <f>IF(AND('Prioritized Approach Milestones'!C63="Yes",'Prioritized Approach Milestones'!F63=""),"CORRECT",IF('Prioritized Approach Milestones'!C63="No","CORRECT",IF('Prioritized Approach Milestones'!B63=2,"ERROR 1","N/A")))</f>
        <v>N/A</v>
      </c>
      <c r="X62" s="121" t="str">
        <f>IF(AND('Prioritized Approach Milestones'!C63="Yes",'Prioritized Approach Milestones'!F63=""),"CORRECT",IF('Prioritized Approach Milestones'!C63="No","CORRECT",IF('Prioritized Approach Milestones'!B63=3,"ERROR 1","N/A")))</f>
        <v>N/A</v>
      </c>
      <c r="Y62" s="121" t="str">
        <f>IF(AND('Prioritized Approach Milestones'!C63="Yes",'Prioritized Approach Milestones'!F63=""),"CORRECT",IF('Prioritized Approach Milestones'!C63="No","CORRECT",IF('Prioritized Approach Milestones'!B63=4,"ERROR 1","N/A")))</f>
        <v>N/A</v>
      </c>
      <c r="Z62" s="121" t="str">
        <f>IF(AND('Prioritized Approach Milestones'!C63="Yes",'Prioritized Approach Milestones'!F63=""),"CORRECT",IF('Prioritized Approach Milestones'!C63="No","CORRECT",IF('Prioritized Approach Milestones'!B63=5,"ERROR 1","N/A")))</f>
        <v>ERROR 1</v>
      </c>
      <c r="AA62" s="121" t="str">
        <f>IF(AND('Prioritized Approach Milestones'!C63="Yes",'Prioritized Approach Milestones'!F63=""),"CORRECT",IF('Prioritized Approach Milestones'!C63="No","CORRECT",IF('Prioritized Approach Milestones'!B63=6,"ERROR 1","N/A")))</f>
        <v>N/A</v>
      </c>
      <c r="AB62" s="122" t="str">
        <f>IF(AND('Prioritized Approach Milestones'!C63="No",'Prioritized Approach Milestones'!F63=""),IF('Prioritized Approach Milestones'!B63=1,"ERROR 2","N/A"),"CORRECT")</f>
        <v>CORRECT</v>
      </c>
      <c r="AC62" s="122" t="str">
        <f>IF(AND('Prioritized Approach Milestones'!C63="No",'Prioritized Approach Milestones'!F63=""),IF('Prioritized Approach Milestones'!B63=2,"ERROR 2","N/A"),"CORRECT")</f>
        <v>CORRECT</v>
      </c>
      <c r="AD62" s="122" t="str">
        <f>IF(AND('Prioritized Approach Milestones'!C63="No",'Prioritized Approach Milestones'!F63=""),IF('Prioritized Approach Milestones'!B63=3,"ERROR 2","N/A"),"CORRECT")</f>
        <v>CORRECT</v>
      </c>
      <c r="AE62" s="122" t="str">
        <f>IF(AND('Prioritized Approach Milestones'!C63="No",'Prioritized Approach Milestones'!F63=""),IF('Prioritized Approach Milestones'!B63=4,"ERROR 2","N/A"),"CORRECT")</f>
        <v>CORRECT</v>
      </c>
      <c r="AF62" s="122" t="str">
        <f>IF(AND('Prioritized Approach Milestones'!C63="No",'Prioritized Approach Milestones'!F63=""),IF('Prioritized Approach Milestones'!B63=5,"ERROR 2","N/A"),"CORRECT")</f>
        <v>CORRECT</v>
      </c>
      <c r="AG62" s="123" t="str">
        <f>IF(AND('Prioritized Approach Milestones'!C63="No",'Prioritized Approach Milestones'!F63=""),IF('Prioritized Approach Milestones'!B63=6,"ERROR 2","N/A"),"CORRECT")</f>
        <v>CORRECT</v>
      </c>
    </row>
    <row r="63" spans="1:33" x14ac:dyDescent="0.2">
      <c r="A63" s="27">
        <f>COUNTIFS('Prioritized Approach Milestones'!B64,"1",'Prioritized Approach Milestones'!C64,"yes")</f>
        <v>0</v>
      </c>
      <c r="B63" s="32">
        <f>COUNTIFS('Prioritized Approach Milestones'!B64,"2",'Prioritized Approach Milestones'!C64,"yes")</f>
        <v>0</v>
      </c>
      <c r="C63" s="28">
        <f>COUNTIFS('Prioritized Approach Milestones'!B64,"3",'Prioritized Approach Milestones'!C64,"yes")</f>
        <v>0</v>
      </c>
      <c r="D63" s="29">
        <f>COUNTIFS('Prioritized Approach Milestones'!B64,"4",'Prioritized Approach Milestones'!C64,"yes")</f>
        <v>0</v>
      </c>
      <c r="E63" s="30">
        <f>COUNTIFS('Prioritized Approach Milestones'!B64,"5",'Prioritized Approach Milestones'!C64,"yes")</f>
        <v>0</v>
      </c>
      <c r="F63" s="31">
        <f>COUNTIFS('Prioritized Approach Milestones'!B64,"6",'Prioritized Approach Milestones'!C64,"yes")</f>
        <v>0</v>
      </c>
      <c r="G63" s="59">
        <f t="shared" si="2"/>
        <v>0</v>
      </c>
      <c r="H63" s="53">
        <f>COUNTIFS('Prioritized Approach Milestones'!B64,"1",'Prioritized Approach Milestones'!C64,"N/A")</f>
        <v>0</v>
      </c>
      <c r="I63" s="53">
        <f>COUNTIFS('Prioritized Approach Milestones'!B64,"2",'Prioritized Approach Milestones'!C64,"N/A")</f>
        <v>0</v>
      </c>
      <c r="J63" s="53">
        <f>COUNTIFS('Prioritized Approach Milestones'!B64,"3",'Prioritized Approach Milestones'!C64,"N/A")</f>
        <v>0</v>
      </c>
      <c r="K63" s="53">
        <f>COUNTIFS('Prioritized Approach Milestones'!B64,"4",'Prioritized Approach Milestones'!C64,"N/A")</f>
        <v>0</v>
      </c>
      <c r="L63" s="53">
        <f>COUNTIFS('Prioritized Approach Milestones'!B64,"5",'Prioritized Approach Milestones'!C64,"N/A")</f>
        <v>0</v>
      </c>
      <c r="M63" s="53">
        <f>COUNTIFS('Prioritized Approach Milestones'!B64,"6",'Prioritized Approach Milestones'!C64,"N/A")</f>
        <v>0</v>
      </c>
      <c r="N63">
        <f t="shared" si="3"/>
        <v>0</v>
      </c>
      <c r="O63" s="119"/>
      <c r="P63" s="120" t="str">
        <f>IF('Prioritized Approach Milestones'!$B64=1,'Prioritized Approach Milestones'!$F64,"")</f>
        <v/>
      </c>
      <c r="Q63" s="120" t="str">
        <f>IF('Prioritized Approach Milestones'!$B64=2,'Prioritized Approach Milestones'!$F64,"")</f>
        <v/>
      </c>
      <c r="R63" s="120" t="str">
        <f>IF('Prioritized Approach Milestones'!$B64=3,'Prioritized Approach Milestones'!$F64,"")</f>
        <v/>
      </c>
      <c r="S63" s="120" t="str">
        <f>IF('Prioritized Approach Milestones'!$B64=4,'Prioritized Approach Milestones'!$F64,"")</f>
        <v/>
      </c>
      <c r="T63" s="120" t="str">
        <f>IF('Prioritized Approach Milestones'!$B64=5,'Prioritized Approach Milestones'!$F64,"")</f>
        <v/>
      </c>
      <c r="U63" s="120" t="str">
        <f>IF('Prioritized Approach Milestones'!$B64=6,'Prioritized Approach Milestones'!$F64,"")</f>
        <v/>
      </c>
      <c r="V63" s="121" t="str">
        <f>IF(AND('Prioritized Approach Milestones'!C64="Yes",'Prioritized Approach Milestones'!F64=""),"CORRECT",IF('Prioritized Approach Milestones'!C64="No","CORRECT",IF('Prioritized Approach Milestones'!B64=1,"ERROR 1","N/A")))</f>
        <v>N/A</v>
      </c>
      <c r="W63" s="121" t="str">
        <f>IF(AND('Prioritized Approach Milestones'!C64="Yes",'Prioritized Approach Milestones'!F64=""),"CORRECT",IF('Prioritized Approach Milestones'!C64="No","CORRECT",IF('Prioritized Approach Milestones'!B64=2,"ERROR 1","N/A")))</f>
        <v>N/A</v>
      </c>
      <c r="X63" s="121" t="str">
        <f>IF(AND('Prioritized Approach Milestones'!C64="Yes",'Prioritized Approach Milestones'!F64=""),"CORRECT",IF('Prioritized Approach Milestones'!C64="No","CORRECT",IF('Prioritized Approach Milestones'!B64=3,"ERROR 1","N/A")))</f>
        <v>N/A</v>
      </c>
      <c r="Y63" s="121" t="str">
        <f>IF(AND('Prioritized Approach Milestones'!C64="Yes",'Prioritized Approach Milestones'!F64=""),"CORRECT",IF('Prioritized Approach Milestones'!C64="No","CORRECT",IF('Prioritized Approach Milestones'!B64=4,"ERROR 1","N/A")))</f>
        <v>N/A</v>
      </c>
      <c r="Z63" s="121" t="str">
        <f>IF(AND('Prioritized Approach Milestones'!C64="Yes",'Prioritized Approach Milestones'!F64=""),"CORRECT",IF('Prioritized Approach Milestones'!C64="No","CORRECT",IF('Prioritized Approach Milestones'!B64=5,"ERROR 1","N/A")))</f>
        <v>N/A</v>
      </c>
      <c r="AA63" s="121" t="str">
        <f>IF(AND('Prioritized Approach Milestones'!C64="Yes",'Prioritized Approach Milestones'!F64=""),"CORRECT",IF('Prioritized Approach Milestones'!C64="No","CORRECT",IF('Prioritized Approach Milestones'!B64=6,"ERROR 1","N/A")))</f>
        <v>N/A</v>
      </c>
      <c r="AB63" s="122" t="str">
        <f>IF(AND('Prioritized Approach Milestones'!C64="No",'Prioritized Approach Milestones'!F64=""),IF('Prioritized Approach Milestones'!B64=1,"ERROR 2","N/A"),"CORRECT")</f>
        <v>CORRECT</v>
      </c>
      <c r="AC63" s="122" t="str">
        <f>IF(AND('Prioritized Approach Milestones'!C64="No",'Prioritized Approach Milestones'!F64=""),IF('Prioritized Approach Milestones'!B64=2,"ERROR 2","N/A"),"CORRECT")</f>
        <v>CORRECT</v>
      </c>
      <c r="AD63" s="122" t="str">
        <f>IF(AND('Prioritized Approach Milestones'!C64="No",'Prioritized Approach Milestones'!F64=""),IF('Prioritized Approach Milestones'!B64=3,"ERROR 2","N/A"),"CORRECT")</f>
        <v>CORRECT</v>
      </c>
      <c r="AE63" s="122" t="str">
        <f>IF(AND('Prioritized Approach Milestones'!C64="No",'Prioritized Approach Milestones'!F64=""),IF('Prioritized Approach Milestones'!B64=4,"ERROR 2","N/A"),"CORRECT")</f>
        <v>CORRECT</v>
      </c>
      <c r="AF63" s="122" t="str">
        <f>IF(AND('Prioritized Approach Milestones'!C64="No",'Prioritized Approach Milestones'!F64=""),IF('Prioritized Approach Milestones'!B64=5,"ERROR 2","N/A"),"CORRECT")</f>
        <v>CORRECT</v>
      </c>
      <c r="AG63" s="123" t="str">
        <f>IF(AND('Prioritized Approach Milestones'!C64="No",'Prioritized Approach Milestones'!F64=""),IF('Prioritized Approach Milestones'!B64=6,"ERROR 2","N/A"),"CORRECT")</f>
        <v>CORRECT</v>
      </c>
    </row>
    <row r="64" spans="1:33" x14ac:dyDescent="0.2">
      <c r="A64" s="27">
        <f>COUNTIFS('Prioritized Approach Milestones'!B65,"1",'Prioritized Approach Milestones'!C65,"yes")</f>
        <v>0</v>
      </c>
      <c r="B64" s="32">
        <f>COUNTIFS('Prioritized Approach Milestones'!B65,"2",'Prioritized Approach Milestones'!C65,"yes")</f>
        <v>0</v>
      </c>
      <c r="C64" s="28">
        <f>COUNTIFS('Prioritized Approach Milestones'!B65,"3",'Prioritized Approach Milestones'!C65,"yes")</f>
        <v>0</v>
      </c>
      <c r="D64" s="29">
        <f>COUNTIFS('Prioritized Approach Milestones'!B65,"4",'Prioritized Approach Milestones'!C65,"yes")</f>
        <v>0</v>
      </c>
      <c r="E64" s="30">
        <f>COUNTIFS('Prioritized Approach Milestones'!B65,"5",'Prioritized Approach Milestones'!C65,"yes")</f>
        <v>0</v>
      </c>
      <c r="F64" s="31">
        <f>COUNTIFS('Prioritized Approach Milestones'!B65,"6",'Prioritized Approach Milestones'!C65,"yes")</f>
        <v>0</v>
      </c>
      <c r="G64" s="59">
        <f t="shared" si="2"/>
        <v>0</v>
      </c>
      <c r="H64" s="53">
        <f>COUNTIFS('Prioritized Approach Milestones'!B65,"1",'Prioritized Approach Milestones'!C65,"N/A")</f>
        <v>0</v>
      </c>
      <c r="I64" s="53">
        <f>COUNTIFS('Prioritized Approach Milestones'!B65,"2",'Prioritized Approach Milestones'!C65,"N/A")</f>
        <v>0</v>
      </c>
      <c r="J64" s="53">
        <f>COUNTIFS('Prioritized Approach Milestones'!B65,"3",'Prioritized Approach Milestones'!C65,"N/A")</f>
        <v>0</v>
      </c>
      <c r="K64" s="53">
        <f>COUNTIFS('Prioritized Approach Milestones'!B65,"4",'Prioritized Approach Milestones'!C65,"N/A")</f>
        <v>0</v>
      </c>
      <c r="L64" s="53">
        <f>COUNTIFS('Prioritized Approach Milestones'!B65,"5",'Prioritized Approach Milestones'!C65,"N/A")</f>
        <v>0</v>
      </c>
      <c r="M64" s="53">
        <f>COUNTIFS('Prioritized Approach Milestones'!B65,"6",'Prioritized Approach Milestones'!C65,"N/A")</f>
        <v>0</v>
      </c>
      <c r="N64">
        <f t="shared" si="3"/>
        <v>0</v>
      </c>
      <c r="O64" s="119"/>
      <c r="P64" s="120" t="str">
        <f>IF('Prioritized Approach Milestones'!$B65=1,'Prioritized Approach Milestones'!$F65,"")</f>
        <v/>
      </c>
      <c r="Q64" s="120" t="str">
        <f>IF('Prioritized Approach Milestones'!$B65=2,'Prioritized Approach Milestones'!$F65,"")</f>
        <v/>
      </c>
      <c r="R64" s="120" t="str">
        <f>IF('Prioritized Approach Milestones'!$B65=3,'Prioritized Approach Milestones'!$F65,"")</f>
        <v/>
      </c>
      <c r="S64" s="120" t="str">
        <f>IF('Prioritized Approach Milestones'!$B65=4,'Prioritized Approach Milestones'!$F65,"")</f>
        <v/>
      </c>
      <c r="T64" s="120">
        <f>IF('Prioritized Approach Milestones'!$B65=5,'Prioritized Approach Milestones'!$F65,"")</f>
        <v>0</v>
      </c>
      <c r="U64" s="120" t="str">
        <f>IF('Prioritized Approach Milestones'!$B65=6,'Prioritized Approach Milestones'!$F65,"")</f>
        <v/>
      </c>
      <c r="V64" s="121" t="str">
        <f>IF(AND('Prioritized Approach Milestones'!C65="Yes",'Prioritized Approach Milestones'!F65=""),"CORRECT",IF('Prioritized Approach Milestones'!C65="No","CORRECT",IF('Prioritized Approach Milestones'!B65=1,"ERROR 1","N/A")))</f>
        <v>N/A</v>
      </c>
      <c r="W64" s="121" t="str">
        <f>IF(AND('Prioritized Approach Milestones'!C65="Yes",'Prioritized Approach Milestones'!F65=""),"CORRECT",IF('Prioritized Approach Milestones'!C65="No","CORRECT",IF('Prioritized Approach Milestones'!B65=2,"ERROR 1","N/A")))</f>
        <v>N/A</v>
      </c>
      <c r="X64" s="121" t="str">
        <f>IF(AND('Prioritized Approach Milestones'!C65="Yes",'Prioritized Approach Milestones'!F65=""),"CORRECT",IF('Prioritized Approach Milestones'!C65="No","CORRECT",IF('Prioritized Approach Milestones'!B65=3,"ERROR 1","N/A")))</f>
        <v>N/A</v>
      </c>
      <c r="Y64" s="121" t="str">
        <f>IF(AND('Prioritized Approach Milestones'!C65="Yes",'Prioritized Approach Milestones'!F65=""),"CORRECT",IF('Prioritized Approach Milestones'!C65="No","CORRECT",IF('Prioritized Approach Milestones'!B65=4,"ERROR 1","N/A")))</f>
        <v>N/A</v>
      </c>
      <c r="Z64" s="121" t="str">
        <f>IF(AND('Prioritized Approach Milestones'!C65="Yes",'Prioritized Approach Milestones'!F65=""),"CORRECT",IF('Prioritized Approach Milestones'!C65="No","CORRECT",IF('Prioritized Approach Milestones'!B65=5,"ERROR 1","N/A")))</f>
        <v>ERROR 1</v>
      </c>
      <c r="AA64" s="121" t="str">
        <f>IF(AND('Prioritized Approach Milestones'!C65="Yes",'Prioritized Approach Milestones'!F65=""),"CORRECT",IF('Prioritized Approach Milestones'!C65="No","CORRECT",IF('Prioritized Approach Milestones'!B65=6,"ERROR 1","N/A")))</f>
        <v>N/A</v>
      </c>
      <c r="AB64" s="122" t="str">
        <f>IF(AND('Prioritized Approach Milestones'!C65="No",'Prioritized Approach Milestones'!F65=""),IF('Prioritized Approach Milestones'!B65=1,"ERROR 2","N/A"),"CORRECT")</f>
        <v>CORRECT</v>
      </c>
      <c r="AC64" s="122" t="str">
        <f>IF(AND('Prioritized Approach Milestones'!C65="No",'Prioritized Approach Milestones'!F65=""),IF('Prioritized Approach Milestones'!B65=2,"ERROR 2","N/A"),"CORRECT")</f>
        <v>CORRECT</v>
      </c>
      <c r="AD64" s="122" t="str">
        <f>IF(AND('Prioritized Approach Milestones'!C65="No",'Prioritized Approach Milestones'!F65=""),IF('Prioritized Approach Milestones'!B65=3,"ERROR 2","N/A"),"CORRECT")</f>
        <v>CORRECT</v>
      </c>
      <c r="AE64" s="122" t="str">
        <f>IF(AND('Prioritized Approach Milestones'!C65="No",'Prioritized Approach Milestones'!F65=""),IF('Prioritized Approach Milestones'!B65=4,"ERROR 2","N/A"),"CORRECT")</f>
        <v>CORRECT</v>
      </c>
      <c r="AF64" s="122" t="str">
        <f>IF(AND('Prioritized Approach Milestones'!C65="No",'Prioritized Approach Milestones'!F65=""),IF('Prioritized Approach Milestones'!B65=5,"ERROR 2","N/A"),"CORRECT")</f>
        <v>CORRECT</v>
      </c>
      <c r="AG64" s="123" t="str">
        <f>IF(AND('Prioritized Approach Milestones'!C65="No",'Prioritized Approach Milestones'!F65=""),IF('Prioritized Approach Milestones'!B65=6,"ERROR 2","N/A"),"CORRECT")</f>
        <v>CORRECT</v>
      </c>
    </row>
    <row r="65" spans="1:33" x14ac:dyDescent="0.2">
      <c r="A65" s="27">
        <f>COUNTIFS('Prioritized Approach Milestones'!B66,"1",'Prioritized Approach Milestones'!C66,"yes")</f>
        <v>0</v>
      </c>
      <c r="B65" s="32">
        <f>COUNTIFS('Prioritized Approach Milestones'!B66,"2",'Prioritized Approach Milestones'!C66,"yes")</f>
        <v>0</v>
      </c>
      <c r="C65" s="28">
        <f>COUNTIFS('Prioritized Approach Milestones'!B66,"3",'Prioritized Approach Milestones'!C66,"yes")</f>
        <v>0</v>
      </c>
      <c r="D65" s="29">
        <f>COUNTIFS('Prioritized Approach Milestones'!B66,"4",'Prioritized Approach Milestones'!C66,"yes")</f>
        <v>0</v>
      </c>
      <c r="E65" s="30">
        <f>COUNTIFS('Prioritized Approach Milestones'!B66,"5",'Prioritized Approach Milestones'!C66,"yes")</f>
        <v>0</v>
      </c>
      <c r="F65" s="31">
        <f>COUNTIFS('Prioritized Approach Milestones'!B66,"6",'Prioritized Approach Milestones'!C66,"yes")</f>
        <v>0</v>
      </c>
      <c r="G65" s="59">
        <f t="shared" si="2"/>
        <v>0</v>
      </c>
      <c r="H65" s="53">
        <f>COUNTIFS('Prioritized Approach Milestones'!B66,"1",'Prioritized Approach Milestones'!C66,"N/A")</f>
        <v>0</v>
      </c>
      <c r="I65" s="53">
        <f>COUNTIFS('Prioritized Approach Milestones'!B66,"2",'Prioritized Approach Milestones'!C66,"N/A")</f>
        <v>0</v>
      </c>
      <c r="J65" s="53">
        <f>COUNTIFS('Prioritized Approach Milestones'!B66,"3",'Prioritized Approach Milestones'!C66,"N/A")</f>
        <v>0</v>
      </c>
      <c r="K65" s="53">
        <f>COUNTIFS('Prioritized Approach Milestones'!B66,"4",'Prioritized Approach Milestones'!C66,"N/A")</f>
        <v>0</v>
      </c>
      <c r="L65" s="53">
        <f>COUNTIFS('Prioritized Approach Milestones'!B66,"5",'Prioritized Approach Milestones'!C66,"N/A")</f>
        <v>0</v>
      </c>
      <c r="M65" s="53">
        <f>COUNTIFS('Prioritized Approach Milestones'!B66,"6",'Prioritized Approach Milestones'!C66,"N/A")</f>
        <v>0</v>
      </c>
      <c r="N65">
        <f t="shared" si="3"/>
        <v>0</v>
      </c>
      <c r="O65" s="119"/>
      <c r="P65" s="120" t="str">
        <f>IF('Prioritized Approach Milestones'!$B66=1,'Prioritized Approach Milestones'!$F66,"")</f>
        <v/>
      </c>
      <c r="Q65" s="120" t="str">
        <f>IF('Prioritized Approach Milestones'!$B66=2,'Prioritized Approach Milestones'!$F66,"")</f>
        <v/>
      </c>
      <c r="R65" s="120" t="str">
        <f>IF('Prioritized Approach Milestones'!$B66=3,'Prioritized Approach Milestones'!$F66,"")</f>
        <v/>
      </c>
      <c r="S65" s="120" t="str">
        <f>IF('Prioritized Approach Milestones'!$B66=4,'Prioritized Approach Milestones'!$F66,"")</f>
        <v/>
      </c>
      <c r="T65" s="120">
        <f>IF('Prioritized Approach Milestones'!$B66=5,'Prioritized Approach Milestones'!$F66,"")</f>
        <v>0</v>
      </c>
      <c r="U65" s="120" t="str">
        <f>IF('Prioritized Approach Milestones'!$B66=6,'Prioritized Approach Milestones'!$F66,"")</f>
        <v/>
      </c>
      <c r="V65" s="121" t="str">
        <f>IF(AND('Prioritized Approach Milestones'!C66="Yes",'Prioritized Approach Milestones'!F66=""),"CORRECT",IF('Prioritized Approach Milestones'!C66="No","CORRECT",IF('Prioritized Approach Milestones'!B66=1,"ERROR 1","N/A")))</f>
        <v>N/A</v>
      </c>
      <c r="W65" s="121" t="str">
        <f>IF(AND('Prioritized Approach Milestones'!C66="Yes",'Prioritized Approach Milestones'!F66=""),"CORRECT",IF('Prioritized Approach Milestones'!C66="No","CORRECT",IF('Prioritized Approach Milestones'!B66=2,"ERROR 1","N/A")))</f>
        <v>N/A</v>
      </c>
      <c r="X65" s="121" t="str">
        <f>IF(AND('Prioritized Approach Milestones'!C66="Yes",'Prioritized Approach Milestones'!F66=""),"CORRECT",IF('Prioritized Approach Milestones'!C66="No","CORRECT",IF('Prioritized Approach Milestones'!B66=3,"ERROR 1","N/A")))</f>
        <v>N/A</v>
      </c>
      <c r="Y65" s="121" t="str">
        <f>IF(AND('Prioritized Approach Milestones'!C66="Yes",'Prioritized Approach Milestones'!F66=""),"CORRECT",IF('Prioritized Approach Milestones'!C66="No","CORRECT",IF('Prioritized Approach Milestones'!B66=4,"ERROR 1","N/A")))</f>
        <v>N/A</v>
      </c>
      <c r="Z65" s="121" t="str">
        <f>IF(AND('Prioritized Approach Milestones'!C66="Yes",'Prioritized Approach Milestones'!F66=""),"CORRECT",IF('Prioritized Approach Milestones'!C66="No","CORRECT",IF('Prioritized Approach Milestones'!B66=5,"ERROR 1","N/A")))</f>
        <v>ERROR 1</v>
      </c>
      <c r="AA65" s="121" t="str">
        <f>IF(AND('Prioritized Approach Milestones'!C66="Yes",'Prioritized Approach Milestones'!F66=""),"CORRECT",IF('Prioritized Approach Milestones'!C66="No","CORRECT",IF('Prioritized Approach Milestones'!B66=6,"ERROR 1","N/A")))</f>
        <v>N/A</v>
      </c>
      <c r="AB65" s="122" t="str">
        <f>IF(AND('Prioritized Approach Milestones'!C66="No",'Prioritized Approach Milestones'!F66=""),IF('Prioritized Approach Milestones'!B66=1,"ERROR 2","N/A"),"CORRECT")</f>
        <v>CORRECT</v>
      </c>
      <c r="AC65" s="122" t="str">
        <f>IF(AND('Prioritized Approach Milestones'!C66="No",'Prioritized Approach Milestones'!F66=""),IF('Prioritized Approach Milestones'!B66=2,"ERROR 2","N/A"),"CORRECT")</f>
        <v>CORRECT</v>
      </c>
      <c r="AD65" s="122" t="str">
        <f>IF(AND('Prioritized Approach Milestones'!C66="No",'Prioritized Approach Milestones'!F66=""),IF('Prioritized Approach Milestones'!B66=3,"ERROR 2","N/A"),"CORRECT")</f>
        <v>CORRECT</v>
      </c>
      <c r="AE65" s="122" t="str">
        <f>IF(AND('Prioritized Approach Milestones'!C66="No",'Prioritized Approach Milestones'!F66=""),IF('Prioritized Approach Milestones'!B66=4,"ERROR 2","N/A"),"CORRECT")</f>
        <v>CORRECT</v>
      </c>
      <c r="AF65" s="122" t="str">
        <f>IF(AND('Prioritized Approach Milestones'!C66="No",'Prioritized Approach Milestones'!F66=""),IF('Prioritized Approach Milestones'!B66=5,"ERROR 2","N/A"),"CORRECT")</f>
        <v>CORRECT</v>
      </c>
      <c r="AG65" s="123" t="str">
        <f>IF(AND('Prioritized Approach Milestones'!C66="No",'Prioritized Approach Milestones'!F66=""),IF('Prioritized Approach Milestones'!B66=6,"ERROR 2","N/A"),"CORRECT")</f>
        <v>CORRECT</v>
      </c>
    </row>
    <row r="66" spans="1:33" x14ac:dyDescent="0.2">
      <c r="A66" s="27">
        <f>COUNTIFS('Prioritized Approach Milestones'!B67,"1",'Prioritized Approach Milestones'!C67,"yes")</f>
        <v>0</v>
      </c>
      <c r="B66" s="32">
        <f>COUNTIFS('Prioritized Approach Milestones'!B67,"2",'Prioritized Approach Milestones'!C67,"yes")</f>
        <v>0</v>
      </c>
      <c r="C66" s="28">
        <f>COUNTIFS('Prioritized Approach Milestones'!B67,"3",'Prioritized Approach Milestones'!C67,"yes")</f>
        <v>0</v>
      </c>
      <c r="D66" s="29">
        <f>COUNTIFS('Prioritized Approach Milestones'!B67,"4",'Prioritized Approach Milestones'!C67,"yes")</f>
        <v>0</v>
      </c>
      <c r="E66" s="30">
        <f>COUNTIFS('Prioritized Approach Milestones'!B67,"5",'Prioritized Approach Milestones'!C67,"yes")</f>
        <v>0</v>
      </c>
      <c r="F66" s="31">
        <f>COUNTIFS('Prioritized Approach Milestones'!B67,"6",'Prioritized Approach Milestones'!C67,"yes")</f>
        <v>0</v>
      </c>
      <c r="G66" s="59">
        <f t="shared" si="2"/>
        <v>0</v>
      </c>
      <c r="H66" s="53">
        <f>COUNTIFS('Prioritized Approach Milestones'!B67,"1",'Prioritized Approach Milestones'!C67,"N/A")</f>
        <v>0</v>
      </c>
      <c r="I66" s="53">
        <f>COUNTIFS('Prioritized Approach Milestones'!B67,"2",'Prioritized Approach Milestones'!C67,"N/A")</f>
        <v>0</v>
      </c>
      <c r="J66" s="53">
        <f>COUNTIFS('Prioritized Approach Milestones'!B67,"3",'Prioritized Approach Milestones'!C67,"N/A")</f>
        <v>0</v>
      </c>
      <c r="K66" s="53">
        <f>COUNTIFS('Prioritized Approach Milestones'!B67,"4",'Prioritized Approach Milestones'!C67,"N/A")</f>
        <v>0</v>
      </c>
      <c r="L66" s="53">
        <f>COUNTIFS('Prioritized Approach Milestones'!B67,"5",'Prioritized Approach Milestones'!C67,"N/A")</f>
        <v>0</v>
      </c>
      <c r="M66" s="53">
        <f>COUNTIFS('Prioritized Approach Milestones'!B67,"6",'Prioritized Approach Milestones'!C67,"N/A")</f>
        <v>0</v>
      </c>
      <c r="N66">
        <f t="shared" si="3"/>
        <v>0</v>
      </c>
      <c r="O66" s="119"/>
      <c r="P66" s="120" t="str">
        <f>IF('Prioritized Approach Milestones'!$B67=1,'Prioritized Approach Milestones'!$F67,"")</f>
        <v/>
      </c>
      <c r="Q66" s="120" t="str">
        <f>IF('Prioritized Approach Milestones'!$B67=2,'Prioritized Approach Milestones'!$F67,"")</f>
        <v/>
      </c>
      <c r="R66" s="120" t="str">
        <f>IF('Prioritized Approach Milestones'!$B67=3,'Prioritized Approach Milestones'!$F67,"")</f>
        <v/>
      </c>
      <c r="S66" s="120" t="str">
        <f>IF('Prioritized Approach Milestones'!$B67=4,'Prioritized Approach Milestones'!$F67,"")</f>
        <v/>
      </c>
      <c r="T66" s="120">
        <f>IF('Prioritized Approach Milestones'!$B67=5,'Prioritized Approach Milestones'!$F67,"")</f>
        <v>0</v>
      </c>
      <c r="U66" s="120" t="str">
        <f>IF('Prioritized Approach Milestones'!$B67=6,'Prioritized Approach Milestones'!$F67,"")</f>
        <v/>
      </c>
      <c r="V66" s="121" t="str">
        <f>IF(AND('Prioritized Approach Milestones'!C67="Yes",'Prioritized Approach Milestones'!F67=""),"CORRECT",IF('Prioritized Approach Milestones'!C67="No","CORRECT",IF('Prioritized Approach Milestones'!B67=1,"ERROR 1","N/A")))</f>
        <v>N/A</v>
      </c>
      <c r="W66" s="121" t="str">
        <f>IF(AND('Prioritized Approach Milestones'!C67="Yes",'Prioritized Approach Milestones'!F67=""),"CORRECT",IF('Prioritized Approach Milestones'!C67="No","CORRECT",IF('Prioritized Approach Milestones'!B67=2,"ERROR 1","N/A")))</f>
        <v>N/A</v>
      </c>
      <c r="X66" s="121" t="str">
        <f>IF(AND('Prioritized Approach Milestones'!C67="Yes",'Prioritized Approach Milestones'!F67=""),"CORRECT",IF('Prioritized Approach Milestones'!C67="No","CORRECT",IF('Prioritized Approach Milestones'!B67=3,"ERROR 1","N/A")))</f>
        <v>N/A</v>
      </c>
      <c r="Y66" s="121" t="str">
        <f>IF(AND('Prioritized Approach Milestones'!C67="Yes",'Prioritized Approach Milestones'!F67=""),"CORRECT",IF('Prioritized Approach Milestones'!C67="No","CORRECT",IF('Prioritized Approach Milestones'!B67=4,"ERROR 1","N/A")))</f>
        <v>N/A</v>
      </c>
      <c r="Z66" s="121" t="str">
        <f>IF(AND('Prioritized Approach Milestones'!C67="Yes",'Prioritized Approach Milestones'!F67=""),"CORRECT",IF('Prioritized Approach Milestones'!C67="No","CORRECT",IF('Prioritized Approach Milestones'!B67=5,"ERROR 1","N/A")))</f>
        <v>ERROR 1</v>
      </c>
      <c r="AA66" s="121" t="str">
        <f>IF(AND('Prioritized Approach Milestones'!C67="Yes",'Prioritized Approach Milestones'!F67=""),"CORRECT",IF('Prioritized Approach Milestones'!C67="No","CORRECT",IF('Prioritized Approach Milestones'!B67=6,"ERROR 1","N/A")))</f>
        <v>N/A</v>
      </c>
      <c r="AB66" s="122" t="str">
        <f>IF(AND('Prioritized Approach Milestones'!C67="No",'Prioritized Approach Milestones'!F67=""),IF('Prioritized Approach Milestones'!B67=1,"ERROR 2","N/A"),"CORRECT")</f>
        <v>CORRECT</v>
      </c>
      <c r="AC66" s="122" t="str">
        <f>IF(AND('Prioritized Approach Milestones'!C67="No",'Prioritized Approach Milestones'!F67=""),IF('Prioritized Approach Milestones'!B67=2,"ERROR 2","N/A"),"CORRECT")</f>
        <v>CORRECT</v>
      </c>
      <c r="AD66" s="122" t="str">
        <f>IF(AND('Prioritized Approach Milestones'!C67="No",'Prioritized Approach Milestones'!F67=""),IF('Prioritized Approach Milestones'!B67=3,"ERROR 2","N/A"),"CORRECT")</f>
        <v>CORRECT</v>
      </c>
      <c r="AE66" s="122" t="str">
        <f>IF(AND('Prioritized Approach Milestones'!C67="No",'Prioritized Approach Milestones'!F67=""),IF('Prioritized Approach Milestones'!B67=4,"ERROR 2","N/A"),"CORRECT")</f>
        <v>CORRECT</v>
      </c>
      <c r="AF66" s="122" t="str">
        <f>IF(AND('Prioritized Approach Milestones'!C67="No",'Prioritized Approach Milestones'!F67=""),IF('Prioritized Approach Milestones'!B67=5,"ERROR 2","N/A"),"CORRECT")</f>
        <v>CORRECT</v>
      </c>
      <c r="AG66" s="123" t="str">
        <f>IF(AND('Prioritized Approach Milestones'!C67="No",'Prioritized Approach Milestones'!F67=""),IF('Prioritized Approach Milestones'!B67=6,"ERROR 2","N/A"),"CORRECT")</f>
        <v>CORRECT</v>
      </c>
    </row>
    <row r="67" spans="1:33" x14ac:dyDescent="0.2">
      <c r="A67" s="27">
        <f>COUNTIFS('Prioritized Approach Milestones'!B68,"1",'Prioritized Approach Milestones'!C68,"yes")</f>
        <v>0</v>
      </c>
      <c r="B67" s="32">
        <f>COUNTIFS('Prioritized Approach Milestones'!B68,"2",'Prioritized Approach Milestones'!C68,"yes")</f>
        <v>0</v>
      </c>
      <c r="C67" s="28">
        <f>COUNTIFS('Prioritized Approach Milestones'!B68,"3",'Prioritized Approach Milestones'!C68,"yes")</f>
        <v>0</v>
      </c>
      <c r="D67" s="29">
        <f>COUNTIFS('Prioritized Approach Milestones'!B68,"4",'Prioritized Approach Milestones'!C68,"yes")</f>
        <v>0</v>
      </c>
      <c r="E67" s="30">
        <f>COUNTIFS('Prioritized Approach Milestones'!B68,"5",'Prioritized Approach Milestones'!C68,"yes")</f>
        <v>0</v>
      </c>
      <c r="F67" s="31">
        <f>COUNTIFS('Prioritized Approach Milestones'!B68,"6",'Prioritized Approach Milestones'!C68,"yes")</f>
        <v>0</v>
      </c>
      <c r="G67" s="59">
        <f t="shared" si="2"/>
        <v>0</v>
      </c>
      <c r="H67" s="53">
        <f>COUNTIFS('Prioritized Approach Milestones'!B68,"1",'Prioritized Approach Milestones'!C68,"N/A")</f>
        <v>0</v>
      </c>
      <c r="I67" s="53">
        <f>COUNTIFS('Prioritized Approach Milestones'!B68,"2",'Prioritized Approach Milestones'!C68,"N/A")</f>
        <v>0</v>
      </c>
      <c r="J67" s="53">
        <f>COUNTIFS('Prioritized Approach Milestones'!B68,"3",'Prioritized Approach Milestones'!C68,"N/A")</f>
        <v>0</v>
      </c>
      <c r="K67" s="53">
        <f>COUNTIFS('Prioritized Approach Milestones'!B68,"4",'Prioritized Approach Milestones'!C68,"N/A")</f>
        <v>0</v>
      </c>
      <c r="L67" s="53">
        <f>COUNTIFS('Prioritized Approach Milestones'!B68,"5",'Prioritized Approach Milestones'!C68,"N/A")</f>
        <v>0</v>
      </c>
      <c r="M67" s="53">
        <f>COUNTIFS('Prioritized Approach Milestones'!B68,"6",'Prioritized Approach Milestones'!C68,"N/A")</f>
        <v>0</v>
      </c>
      <c r="N67">
        <f t="shared" si="3"/>
        <v>0</v>
      </c>
      <c r="O67" s="119"/>
      <c r="P67" s="120" t="str">
        <f>IF('Prioritized Approach Milestones'!$B68=1,'Prioritized Approach Milestones'!$F68,"")</f>
        <v/>
      </c>
      <c r="Q67" s="120" t="str">
        <f>IF('Prioritized Approach Milestones'!$B68=2,'Prioritized Approach Milestones'!$F68,"")</f>
        <v/>
      </c>
      <c r="R67" s="120" t="str">
        <f>IF('Prioritized Approach Milestones'!$B68=3,'Prioritized Approach Milestones'!$F68,"")</f>
        <v/>
      </c>
      <c r="S67" s="120" t="str">
        <f>IF('Prioritized Approach Milestones'!$B68=4,'Prioritized Approach Milestones'!$F68,"")</f>
        <v/>
      </c>
      <c r="T67" s="120">
        <f>IF('Prioritized Approach Milestones'!$B68=5,'Prioritized Approach Milestones'!$F68,"")</f>
        <v>0</v>
      </c>
      <c r="U67" s="120" t="str">
        <f>IF('Prioritized Approach Milestones'!$B68=6,'Prioritized Approach Milestones'!$F68,"")</f>
        <v/>
      </c>
      <c r="V67" s="121" t="str">
        <f>IF(AND('Prioritized Approach Milestones'!C68="Yes",'Prioritized Approach Milestones'!F68=""),"CORRECT",IF('Prioritized Approach Milestones'!C68="No","CORRECT",IF('Prioritized Approach Milestones'!B68=1,"ERROR 1","N/A")))</f>
        <v>N/A</v>
      </c>
      <c r="W67" s="121" t="str">
        <f>IF(AND('Prioritized Approach Milestones'!C68="Yes",'Prioritized Approach Milestones'!F68=""),"CORRECT",IF('Prioritized Approach Milestones'!C68="No","CORRECT",IF('Prioritized Approach Milestones'!B68=2,"ERROR 1","N/A")))</f>
        <v>N/A</v>
      </c>
      <c r="X67" s="121" t="str">
        <f>IF(AND('Prioritized Approach Milestones'!C68="Yes",'Prioritized Approach Milestones'!F68=""),"CORRECT",IF('Prioritized Approach Milestones'!C68="No","CORRECT",IF('Prioritized Approach Milestones'!B68=3,"ERROR 1","N/A")))</f>
        <v>N/A</v>
      </c>
      <c r="Y67" s="121" t="str">
        <f>IF(AND('Prioritized Approach Milestones'!C68="Yes",'Prioritized Approach Milestones'!F68=""),"CORRECT",IF('Prioritized Approach Milestones'!C68="No","CORRECT",IF('Prioritized Approach Milestones'!B68=4,"ERROR 1","N/A")))</f>
        <v>N/A</v>
      </c>
      <c r="Z67" s="121" t="str">
        <f>IF(AND('Prioritized Approach Milestones'!C68="Yes",'Prioritized Approach Milestones'!F68=""),"CORRECT",IF('Prioritized Approach Milestones'!C68="No","CORRECT",IF('Prioritized Approach Milestones'!B68=5,"ERROR 1","N/A")))</f>
        <v>ERROR 1</v>
      </c>
      <c r="AA67" s="121" t="str">
        <f>IF(AND('Prioritized Approach Milestones'!C68="Yes",'Prioritized Approach Milestones'!F68=""),"CORRECT",IF('Prioritized Approach Milestones'!C68="No","CORRECT",IF('Prioritized Approach Milestones'!B68=6,"ERROR 1","N/A")))</f>
        <v>N/A</v>
      </c>
      <c r="AB67" s="122" t="str">
        <f>IF(AND('Prioritized Approach Milestones'!C68="No",'Prioritized Approach Milestones'!F68=""),IF('Prioritized Approach Milestones'!B68=1,"ERROR 2","N/A"),"CORRECT")</f>
        <v>CORRECT</v>
      </c>
      <c r="AC67" s="122" t="str">
        <f>IF(AND('Prioritized Approach Milestones'!C68="No",'Prioritized Approach Milestones'!F68=""),IF('Prioritized Approach Milestones'!B68=2,"ERROR 2","N/A"),"CORRECT")</f>
        <v>CORRECT</v>
      </c>
      <c r="AD67" s="122" t="str">
        <f>IF(AND('Prioritized Approach Milestones'!C68="No",'Prioritized Approach Milestones'!F68=""),IF('Prioritized Approach Milestones'!B68=3,"ERROR 2","N/A"),"CORRECT")</f>
        <v>CORRECT</v>
      </c>
      <c r="AE67" s="122" t="str">
        <f>IF(AND('Prioritized Approach Milestones'!C68="No",'Prioritized Approach Milestones'!F68=""),IF('Prioritized Approach Milestones'!B68=4,"ERROR 2","N/A"),"CORRECT")</f>
        <v>CORRECT</v>
      </c>
      <c r="AF67" s="122" t="str">
        <f>IF(AND('Prioritized Approach Milestones'!C68="No",'Prioritized Approach Milestones'!F68=""),IF('Prioritized Approach Milestones'!B68=5,"ERROR 2","N/A"),"CORRECT")</f>
        <v>CORRECT</v>
      </c>
      <c r="AG67" s="123" t="str">
        <f>IF(AND('Prioritized Approach Milestones'!C68="No",'Prioritized Approach Milestones'!F68=""),IF('Prioritized Approach Milestones'!B68=6,"ERROR 2","N/A"),"CORRECT")</f>
        <v>CORRECT</v>
      </c>
    </row>
    <row r="68" spans="1:33" x14ac:dyDescent="0.2">
      <c r="A68" s="27">
        <f>COUNTIFS('Prioritized Approach Milestones'!B69,"1",'Prioritized Approach Milestones'!C69,"yes")</f>
        <v>0</v>
      </c>
      <c r="B68" s="32">
        <f>COUNTIFS('Prioritized Approach Milestones'!B69,"2",'Prioritized Approach Milestones'!C69,"yes")</f>
        <v>0</v>
      </c>
      <c r="C68" s="28">
        <f>COUNTIFS('Prioritized Approach Milestones'!B69,"3",'Prioritized Approach Milestones'!C69,"yes")</f>
        <v>0</v>
      </c>
      <c r="D68" s="29">
        <f>COUNTIFS('Prioritized Approach Milestones'!B69,"4",'Prioritized Approach Milestones'!C69,"yes")</f>
        <v>0</v>
      </c>
      <c r="E68" s="30">
        <f>COUNTIFS('Prioritized Approach Milestones'!B69,"5",'Prioritized Approach Milestones'!C69,"yes")</f>
        <v>0</v>
      </c>
      <c r="F68" s="31">
        <f>COUNTIFS('Prioritized Approach Milestones'!B69,"6",'Prioritized Approach Milestones'!C69,"yes")</f>
        <v>0</v>
      </c>
      <c r="G68" s="59">
        <f t="shared" ref="G68:G131" si="4">SUM(A68:F68)</f>
        <v>0</v>
      </c>
      <c r="H68" s="53">
        <f>COUNTIFS('Prioritized Approach Milestones'!B69,"1",'Prioritized Approach Milestones'!C69,"N/A")</f>
        <v>0</v>
      </c>
      <c r="I68" s="53">
        <f>COUNTIFS('Prioritized Approach Milestones'!B69,"2",'Prioritized Approach Milestones'!C69,"N/A")</f>
        <v>0</v>
      </c>
      <c r="J68" s="53">
        <f>COUNTIFS('Prioritized Approach Milestones'!B69,"3",'Prioritized Approach Milestones'!C69,"N/A")</f>
        <v>0</v>
      </c>
      <c r="K68" s="53">
        <f>COUNTIFS('Prioritized Approach Milestones'!B69,"4",'Prioritized Approach Milestones'!C69,"N/A")</f>
        <v>0</v>
      </c>
      <c r="L68" s="53">
        <f>COUNTIFS('Prioritized Approach Milestones'!B69,"5",'Prioritized Approach Milestones'!C69,"N/A")</f>
        <v>0</v>
      </c>
      <c r="M68" s="53">
        <f>COUNTIFS('Prioritized Approach Milestones'!B69,"6",'Prioritized Approach Milestones'!C69,"N/A")</f>
        <v>0</v>
      </c>
      <c r="N68">
        <f t="shared" ref="N68:N131" si="5">SUM(H68:M68)</f>
        <v>0</v>
      </c>
      <c r="O68" s="119"/>
      <c r="P68" s="120" t="str">
        <f>IF('Prioritized Approach Milestones'!$B69=1,'Prioritized Approach Milestones'!$F69,"")</f>
        <v/>
      </c>
      <c r="Q68" s="120" t="str">
        <f>IF('Prioritized Approach Milestones'!$B69=2,'Prioritized Approach Milestones'!$F69,"")</f>
        <v/>
      </c>
      <c r="R68" s="120" t="str">
        <f>IF('Prioritized Approach Milestones'!$B69=3,'Prioritized Approach Milestones'!$F69,"")</f>
        <v/>
      </c>
      <c r="S68" s="120" t="str">
        <f>IF('Prioritized Approach Milestones'!$B69=4,'Prioritized Approach Milestones'!$F69,"")</f>
        <v/>
      </c>
      <c r="T68" s="120">
        <f>IF('Prioritized Approach Milestones'!$B69=5,'Prioritized Approach Milestones'!$F69,"")</f>
        <v>0</v>
      </c>
      <c r="U68" s="120" t="str">
        <f>IF('Prioritized Approach Milestones'!$B69=6,'Prioritized Approach Milestones'!$F69,"")</f>
        <v/>
      </c>
      <c r="V68" s="121" t="str">
        <f>IF(AND('Prioritized Approach Milestones'!C69="Yes",'Prioritized Approach Milestones'!F69=""),"CORRECT",IF('Prioritized Approach Milestones'!C69="No","CORRECT",IF('Prioritized Approach Milestones'!B69=1,"ERROR 1","N/A")))</f>
        <v>N/A</v>
      </c>
      <c r="W68" s="121" t="str">
        <f>IF(AND('Prioritized Approach Milestones'!C69="Yes",'Prioritized Approach Milestones'!F69=""),"CORRECT",IF('Prioritized Approach Milestones'!C69="No","CORRECT",IF('Prioritized Approach Milestones'!B69=2,"ERROR 1","N/A")))</f>
        <v>N/A</v>
      </c>
      <c r="X68" s="121" t="str">
        <f>IF(AND('Prioritized Approach Milestones'!C69="Yes",'Prioritized Approach Milestones'!F69=""),"CORRECT",IF('Prioritized Approach Milestones'!C69="No","CORRECT",IF('Prioritized Approach Milestones'!B69=3,"ERROR 1","N/A")))</f>
        <v>N/A</v>
      </c>
      <c r="Y68" s="121" t="str">
        <f>IF(AND('Prioritized Approach Milestones'!C69="Yes",'Prioritized Approach Milestones'!F69=""),"CORRECT",IF('Prioritized Approach Milestones'!C69="No","CORRECT",IF('Prioritized Approach Milestones'!B69=4,"ERROR 1","N/A")))</f>
        <v>N/A</v>
      </c>
      <c r="Z68" s="121" t="str">
        <f>IF(AND('Prioritized Approach Milestones'!C69="Yes",'Prioritized Approach Milestones'!F69=""),"CORRECT",IF('Prioritized Approach Milestones'!C69="No","CORRECT",IF('Prioritized Approach Milestones'!B69=5,"ERROR 1","N/A")))</f>
        <v>ERROR 1</v>
      </c>
      <c r="AA68" s="121" t="str">
        <f>IF(AND('Prioritized Approach Milestones'!C69="Yes",'Prioritized Approach Milestones'!F69=""),"CORRECT",IF('Prioritized Approach Milestones'!C69="No","CORRECT",IF('Prioritized Approach Milestones'!B69=6,"ERROR 1","N/A")))</f>
        <v>N/A</v>
      </c>
      <c r="AB68" s="122" t="str">
        <f>IF(AND('Prioritized Approach Milestones'!C69="No",'Prioritized Approach Milestones'!F69=""),IF('Prioritized Approach Milestones'!B69=1,"ERROR 2","N/A"),"CORRECT")</f>
        <v>CORRECT</v>
      </c>
      <c r="AC68" s="122" t="str">
        <f>IF(AND('Prioritized Approach Milestones'!C69="No",'Prioritized Approach Milestones'!F69=""),IF('Prioritized Approach Milestones'!B69=2,"ERROR 2","N/A"),"CORRECT")</f>
        <v>CORRECT</v>
      </c>
      <c r="AD68" s="122" t="str">
        <f>IF(AND('Prioritized Approach Milestones'!C69="No",'Prioritized Approach Milestones'!F69=""),IF('Prioritized Approach Milestones'!B69=3,"ERROR 2","N/A"),"CORRECT")</f>
        <v>CORRECT</v>
      </c>
      <c r="AE68" s="122" t="str">
        <f>IF(AND('Prioritized Approach Milestones'!C69="No",'Prioritized Approach Milestones'!F69=""),IF('Prioritized Approach Milestones'!B69=4,"ERROR 2","N/A"),"CORRECT")</f>
        <v>CORRECT</v>
      </c>
      <c r="AF68" s="122" t="str">
        <f>IF(AND('Prioritized Approach Milestones'!C69="No",'Prioritized Approach Milestones'!F69=""),IF('Prioritized Approach Milestones'!B69=5,"ERROR 2","N/A"),"CORRECT")</f>
        <v>CORRECT</v>
      </c>
      <c r="AG68" s="123" t="str">
        <f>IF(AND('Prioritized Approach Milestones'!C69="No",'Prioritized Approach Milestones'!F69=""),IF('Prioritized Approach Milestones'!B69=6,"ERROR 2","N/A"),"CORRECT")</f>
        <v>CORRECT</v>
      </c>
    </row>
    <row r="69" spans="1:33" x14ac:dyDescent="0.2">
      <c r="A69" s="27">
        <f>COUNTIFS('Prioritized Approach Milestones'!B70,"1",'Prioritized Approach Milestones'!C70,"yes")</f>
        <v>0</v>
      </c>
      <c r="B69" s="32">
        <f>COUNTIFS('Prioritized Approach Milestones'!B70,"2",'Prioritized Approach Milestones'!C70,"yes")</f>
        <v>0</v>
      </c>
      <c r="C69" s="28">
        <f>COUNTIFS('Prioritized Approach Milestones'!B70,"3",'Prioritized Approach Milestones'!C70,"yes")</f>
        <v>0</v>
      </c>
      <c r="D69" s="29">
        <f>COUNTIFS('Prioritized Approach Milestones'!B70,"4",'Prioritized Approach Milestones'!C70,"yes")</f>
        <v>0</v>
      </c>
      <c r="E69" s="30">
        <f>COUNTIFS('Prioritized Approach Milestones'!B70,"5",'Prioritized Approach Milestones'!C70,"yes")</f>
        <v>0</v>
      </c>
      <c r="F69" s="31">
        <f>COUNTIFS('Prioritized Approach Milestones'!B70,"6",'Prioritized Approach Milestones'!C70,"yes")</f>
        <v>0</v>
      </c>
      <c r="G69" s="59">
        <f t="shared" si="4"/>
        <v>0</v>
      </c>
      <c r="H69" s="53">
        <f>COUNTIFS('Prioritized Approach Milestones'!B70,"1",'Prioritized Approach Milestones'!C70,"N/A")</f>
        <v>0</v>
      </c>
      <c r="I69" s="53">
        <f>COUNTIFS('Prioritized Approach Milestones'!B70,"2",'Prioritized Approach Milestones'!C70,"N/A")</f>
        <v>0</v>
      </c>
      <c r="J69" s="53">
        <f>COUNTIFS('Prioritized Approach Milestones'!B70,"3",'Prioritized Approach Milestones'!C70,"N/A")</f>
        <v>0</v>
      </c>
      <c r="K69" s="53">
        <f>COUNTIFS('Prioritized Approach Milestones'!B70,"4",'Prioritized Approach Milestones'!C70,"N/A")</f>
        <v>0</v>
      </c>
      <c r="L69" s="53">
        <f>COUNTIFS('Prioritized Approach Milestones'!B70,"5",'Prioritized Approach Milestones'!C70,"N/A")</f>
        <v>0</v>
      </c>
      <c r="M69" s="53">
        <f>COUNTIFS('Prioritized Approach Milestones'!B70,"6",'Prioritized Approach Milestones'!C70,"N/A")</f>
        <v>0</v>
      </c>
      <c r="N69">
        <f t="shared" si="5"/>
        <v>0</v>
      </c>
      <c r="O69" s="119"/>
      <c r="P69" s="120" t="str">
        <f>IF('Prioritized Approach Milestones'!$B70=1,'Prioritized Approach Milestones'!$F70,"")</f>
        <v/>
      </c>
      <c r="Q69" s="120" t="str">
        <f>IF('Prioritized Approach Milestones'!$B70=2,'Prioritized Approach Milestones'!$F70,"")</f>
        <v/>
      </c>
      <c r="R69" s="120" t="str">
        <f>IF('Prioritized Approach Milestones'!$B70=3,'Prioritized Approach Milestones'!$F70,"")</f>
        <v/>
      </c>
      <c r="S69" s="120" t="str">
        <f>IF('Prioritized Approach Milestones'!$B70=4,'Prioritized Approach Milestones'!$F70,"")</f>
        <v/>
      </c>
      <c r="T69" s="120" t="str">
        <f>IF('Prioritized Approach Milestones'!$B70=5,'Prioritized Approach Milestones'!$F70,"")</f>
        <v/>
      </c>
      <c r="U69" s="120" t="str">
        <f>IF('Prioritized Approach Milestones'!$B70=6,'Prioritized Approach Milestones'!$F70,"")</f>
        <v/>
      </c>
      <c r="V69" s="121" t="str">
        <f>IF(AND('Prioritized Approach Milestones'!C70="Yes",'Prioritized Approach Milestones'!F70=""),"CORRECT",IF('Prioritized Approach Milestones'!C70="No","CORRECT",IF('Prioritized Approach Milestones'!B70=1,"ERROR 1","N/A")))</f>
        <v>N/A</v>
      </c>
      <c r="W69" s="121" t="str">
        <f>IF(AND('Prioritized Approach Milestones'!C70="Yes",'Prioritized Approach Milestones'!F70=""),"CORRECT",IF('Prioritized Approach Milestones'!C70="No","CORRECT",IF('Prioritized Approach Milestones'!B70=2,"ERROR 1","N/A")))</f>
        <v>N/A</v>
      </c>
      <c r="X69" s="121" t="str">
        <f>IF(AND('Prioritized Approach Milestones'!C70="Yes",'Prioritized Approach Milestones'!F70=""),"CORRECT",IF('Prioritized Approach Milestones'!C70="No","CORRECT",IF('Prioritized Approach Milestones'!B70=3,"ERROR 1","N/A")))</f>
        <v>N/A</v>
      </c>
      <c r="Y69" s="121" t="str">
        <f>IF(AND('Prioritized Approach Milestones'!C70="Yes",'Prioritized Approach Milestones'!F70=""),"CORRECT",IF('Prioritized Approach Milestones'!C70="No","CORRECT",IF('Prioritized Approach Milestones'!B70=4,"ERROR 1","N/A")))</f>
        <v>N/A</v>
      </c>
      <c r="Z69" s="121" t="str">
        <f>IF(AND('Prioritized Approach Milestones'!C70="Yes",'Prioritized Approach Milestones'!F70=""),"CORRECT",IF('Prioritized Approach Milestones'!C70="No","CORRECT",IF('Prioritized Approach Milestones'!B70=5,"ERROR 1","N/A")))</f>
        <v>N/A</v>
      </c>
      <c r="AA69" s="121" t="str">
        <f>IF(AND('Prioritized Approach Milestones'!C70="Yes",'Prioritized Approach Milestones'!F70=""),"CORRECT",IF('Prioritized Approach Milestones'!C70="No","CORRECT",IF('Prioritized Approach Milestones'!B70=6,"ERROR 1","N/A")))</f>
        <v>N/A</v>
      </c>
      <c r="AB69" s="122" t="str">
        <f>IF(AND('Prioritized Approach Milestones'!C70="No",'Prioritized Approach Milestones'!F70=""),IF('Prioritized Approach Milestones'!B70=1,"ERROR 2","N/A"),"CORRECT")</f>
        <v>CORRECT</v>
      </c>
      <c r="AC69" s="122" t="str">
        <f>IF(AND('Prioritized Approach Milestones'!C70="No",'Prioritized Approach Milestones'!F70=""),IF('Prioritized Approach Milestones'!B70=2,"ERROR 2","N/A"),"CORRECT")</f>
        <v>CORRECT</v>
      </c>
      <c r="AD69" s="122" t="str">
        <f>IF(AND('Prioritized Approach Milestones'!C70="No",'Prioritized Approach Milestones'!F70=""),IF('Prioritized Approach Milestones'!B70=3,"ERROR 2","N/A"),"CORRECT")</f>
        <v>CORRECT</v>
      </c>
      <c r="AE69" s="122" t="str">
        <f>IF(AND('Prioritized Approach Milestones'!C70="No",'Prioritized Approach Milestones'!F70=""),IF('Prioritized Approach Milestones'!B70=4,"ERROR 2","N/A"),"CORRECT")</f>
        <v>CORRECT</v>
      </c>
      <c r="AF69" s="122" t="str">
        <f>IF(AND('Prioritized Approach Milestones'!C70="No",'Prioritized Approach Milestones'!F70=""),IF('Prioritized Approach Milestones'!B70=5,"ERROR 2","N/A"),"CORRECT")</f>
        <v>CORRECT</v>
      </c>
      <c r="AG69" s="123" t="str">
        <f>IF(AND('Prioritized Approach Milestones'!C70="No",'Prioritized Approach Milestones'!F70=""),IF('Prioritized Approach Milestones'!B70=6,"ERROR 2","N/A"),"CORRECT")</f>
        <v>CORRECT</v>
      </c>
    </row>
    <row r="70" spans="1:33" x14ac:dyDescent="0.2">
      <c r="A70" s="27">
        <f>COUNTIFS('Prioritized Approach Milestones'!B71,"1",'Prioritized Approach Milestones'!C71,"yes")</f>
        <v>0</v>
      </c>
      <c r="B70" s="32">
        <f>COUNTIFS('Prioritized Approach Milestones'!B71,"2",'Prioritized Approach Milestones'!C71,"yes")</f>
        <v>0</v>
      </c>
      <c r="C70" s="28">
        <f>COUNTIFS('Prioritized Approach Milestones'!B71,"3",'Prioritized Approach Milestones'!C71,"yes")</f>
        <v>0</v>
      </c>
      <c r="D70" s="29">
        <f>COUNTIFS('Prioritized Approach Milestones'!B71,"4",'Prioritized Approach Milestones'!C71,"yes")</f>
        <v>0</v>
      </c>
      <c r="E70" s="30">
        <f>COUNTIFS('Prioritized Approach Milestones'!B71,"5",'Prioritized Approach Milestones'!C71,"yes")</f>
        <v>0</v>
      </c>
      <c r="F70" s="31">
        <f>COUNTIFS('Prioritized Approach Milestones'!B71,"6",'Prioritized Approach Milestones'!C71,"yes")</f>
        <v>0</v>
      </c>
      <c r="G70" s="59">
        <f t="shared" si="4"/>
        <v>0</v>
      </c>
      <c r="H70" s="53">
        <f>COUNTIFS('Prioritized Approach Milestones'!B71,"1",'Prioritized Approach Milestones'!C71,"N/A")</f>
        <v>0</v>
      </c>
      <c r="I70" s="53">
        <f>COUNTIFS('Prioritized Approach Milestones'!B71,"2",'Prioritized Approach Milestones'!C71,"N/A")</f>
        <v>0</v>
      </c>
      <c r="J70" s="53">
        <f>COUNTIFS('Prioritized Approach Milestones'!B71,"3",'Prioritized Approach Milestones'!C71,"N/A")</f>
        <v>0</v>
      </c>
      <c r="K70" s="53">
        <f>COUNTIFS('Prioritized Approach Milestones'!B71,"4",'Prioritized Approach Milestones'!C71,"N/A")</f>
        <v>0</v>
      </c>
      <c r="L70" s="53">
        <f>COUNTIFS('Prioritized Approach Milestones'!B71,"5",'Prioritized Approach Milestones'!C71,"N/A")</f>
        <v>0</v>
      </c>
      <c r="M70" s="53">
        <f>COUNTIFS('Prioritized Approach Milestones'!B71,"6",'Prioritized Approach Milestones'!C71,"N/A")</f>
        <v>0</v>
      </c>
      <c r="N70">
        <f t="shared" si="5"/>
        <v>0</v>
      </c>
      <c r="O70" s="119"/>
      <c r="P70" s="120" t="str">
        <f>IF('Prioritized Approach Milestones'!$B71=1,'Prioritized Approach Milestones'!$F71,"")</f>
        <v/>
      </c>
      <c r="Q70" s="120" t="str">
        <f>IF('Prioritized Approach Milestones'!$B71=2,'Prioritized Approach Milestones'!$F71,"")</f>
        <v/>
      </c>
      <c r="R70" s="120" t="str">
        <f>IF('Prioritized Approach Milestones'!$B71=3,'Prioritized Approach Milestones'!$F71,"")</f>
        <v/>
      </c>
      <c r="S70" s="120" t="str">
        <f>IF('Prioritized Approach Milestones'!$B71=4,'Prioritized Approach Milestones'!$F71,"")</f>
        <v/>
      </c>
      <c r="T70" s="120">
        <f>IF('Prioritized Approach Milestones'!$B71=5,'Prioritized Approach Milestones'!$F71,"")</f>
        <v>0</v>
      </c>
      <c r="U70" s="120" t="str">
        <f>IF('Prioritized Approach Milestones'!$B71=6,'Prioritized Approach Milestones'!$F71,"")</f>
        <v/>
      </c>
      <c r="V70" s="121" t="str">
        <f>IF(AND('Prioritized Approach Milestones'!C71="Yes",'Prioritized Approach Milestones'!F71=""),"CORRECT",IF('Prioritized Approach Milestones'!C71="No","CORRECT",IF('Prioritized Approach Milestones'!B71=1,"ERROR 1","N/A")))</f>
        <v>N/A</v>
      </c>
      <c r="W70" s="121" t="str">
        <f>IF(AND('Prioritized Approach Milestones'!C71="Yes",'Prioritized Approach Milestones'!F71=""),"CORRECT",IF('Prioritized Approach Milestones'!C71="No","CORRECT",IF('Prioritized Approach Milestones'!B71=2,"ERROR 1","N/A")))</f>
        <v>N/A</v>
      </c>
      <c r="X70" s="121" t="str">
        <f>IF(AND('Prioritized Approach Milestones'!C71="Yes",'Prioritized Approach Milestones'!F71=""),"CORRECT",IF('Prioritized Approach Milestones'!C71="No","CORRECT",IF('Prioritized Approach Milestones'!B71=3,"ERROR 1","N/A")))</f>
        <v>N/A</v>
      </c>
      <c r="Y70" s="121" t="str">
        <f>IF(AND('Prioritized Approach Milestones'!C71="Yes",'Prioritized Approach Milestones'!F71=""),"CORRECT",IF('Prioritized Approach Milestones'!C71="No","CORRECT",IF('Prioritized Approach Milestones'!B71=4,"ERROR 1","N/A")))</f>
        <v>N/A</v>
      </c>
      <c r="Z70" s="121" t="str">
        <f>IF(AND('Prioritized Approach Milestones'!C71="Yes",'Prioritized Approach Milestones'!F71=""),"CORRECT",IF('Prioritized Approach Milestones'!C71="No","CORRECT",IF('Prioritized Approach Milestones'!B71=5,"ERROR 1","N/A")))</f>
        <v>ERROR 1</v>
      </c>
      <c r="AA70" s="121" t="str">
        <f>IF(AND('Prioritized Approach Milestones'!C71="Yes",'Prioritized Approach Milestones'!F71=""),"CORRECT",IF('Prioritized Approach Milestones'!C71="No","CORRECT",IF('Prioritized Approach Milestones'!B71=6,"ERROR 1","N/A")))</f>
        <v>N/A</v>
      </c>
      <c r="AB70" s="122" t="str">
        <f>IF(AND('Prioritized Approach Milestones'!C71="No",'Prioritized Approach Milestones'!F71=""),IF('Prioritized Approach Milestones'!B71=1,"ERROR 2","N/A"),"CORRECT")</f>
        <v>CORRECT</v>
      </c>
      <c r="AC70" s="122" t="str">
        <f>IF(AND('Prioritized Approach Milestones'!C71="No",'Prioritized Approach Milestones'!F71=""),IF('Prioritized Approach Milestones'!B71=2,"ERROR 2","N/A"),"CORRECT")</f>
        <v>CORRECT</v>
      </c>
      <c r="AD70" s="122" t="str">
        <f>IF(AND('Prioritized Approach Milestones'!C71="No",'Prioritized Approach Milestones'!F71=""),IF('Prioritized Approach Milestones'!B71=3,"ERROR 2","N/A"),"CORRECT")</f>
        <v>CORRECT</v>
      </c>
      <c r="AE70" s="122" t="str">
        <f>IF(AND('Prioritized Approach Milestones'!C71="No",'Prioritized Approach Milestones'!F71=""),IF('Prioritized Approach Milestones'!B71=4,"ERROR 2","N/A"),"CORRECT")</f>
        <v>CORRECT</v>
      </c>
      <c r="AF70" s="122" t="str">
        <f>IF(AND('Prioritized Approach Milestones'!C71="No",'Prioritized Approach Milestones'!F71=""),IF('Prioritized Approach Milestones'!B71=5,"ERROR 2","N/A"),"CORRECT")</f>
        <v>CORRECT</v>
      </c>
      <c r="AG70" s="123" t="str">
        <f>IF(AND('Prioritized Approach Milestones'!C71="No",'Prioritized Approach Milestones'!F71=""),IF('Prioritized Approach Milestones'!B71=6,"ERROR 2","N/A"),"CORRECT")</f>
        <v>CORRECT</v>
      </c>
    </row>
    <row r="71" spans="1:33" x14ac:dyDescent="0.2">
      <c r="A71" s="27">
        <f>COUNTIFS('Prioritized Approach Milestones'!B72,"1",'Prioritized Approach Milestones'!C72,"yes")</f>
        <v>0</v>
      </c>
      <c r="B71" s="32">
        <f>COUNTIFS('Prioritized Approach Milestones'!B72,"2",'Prioritized Approach Milestones'!C72,"yes")</f>
        <v>0</v>
      </c>
      <c r="C71" s="28">
        <f>COUNTIFS('Prioritized Approach Milestones'!B72,"3",'Prioritized Approach Milestones'!C72,"yes")</f>
        <v>0</v>
      </c>
      <c r="D71" s="29">
        <f>COUNTIFS('Prioritized Approach Milestones'!B72,"4",'Prioritized Approach Milestones'!C72,"yes")</f>
        <v>0</v>
      </c>
      <c r="E71" s="30">
        <f>COUNTIFS('Prioritized Approach Milestones'!B72,"5",'Prioritized Approach Milestones'!C72,"yes")</f>
        <v>0</v>
      </c>
      <c r="F71" s="31">
        <f>COUNTIFS('Prioritized Approach Milestones'!B72,"6",'Prioritized Approach Milestones'!C72,"yes")</f>
        <v>0</v>
      </c>
      <c r="G71" s="59">
        <f t="shared" si="4"/>
        <v>0</v>
      </c>
      <c r="H71" s="53">
        <f>COUNTIFS('Prioritized Approach Milestones'!B72,"1",'Prioritized Approach Milestones'!C72,"N/A")</f>
        <v>0</v>
      </c>
      <c r="I71" s="53">
        <f>COUNTIFS('Prioritized Approach Milestones'!B72,"2",'Prioritized Approach Milestones'!C72,"N/A")</f>
        <v>0</v>
      </c>
      <c r="J71" s="53">
        <f>COUNTIFS('Prioritized Approach Milestones'!B72,"3",'Prioritized Approach Milestones'!C72,"N/A")</f>
        <v>0</v>
      </c>
      <c r="K71" s="53">
        <f>COUNTIFS('Prioritized Approach Milestones'!B72,"4",'Prioritized Approach Milestones'!C72,"N/A")</f>
        <v>0</v>
      </c>
      <c r="L71" s="53">
        <f>COUNTIFS('Prioritized Approach Milestones'!B72,"5",'Prioritized Approach Milestones'!C72,"N/A")</f>
        <v>0</v>
      </c>
      <c r="M71" s="53">
        <f>COUNTIFS('Prioritized Approach Milestones'!B72,"6",'Prioritized Approach Milestones'!C72,"N/A")</f>
        <v>0</v>
      </c>
      <c r="N71">
        <f t="shared" si="5"/>
        <v>0</v>
      </c>
      <c r="O71" s="119"/>
      <c r="P71" s="120" t="str">
        <f>IF('Prioritized Approach Milestones'!$B72=1,'Prioritized Approach Milestones'!$F72,"")</f>
        <v/>
      </c>
      <c r="Q71" s="120" t="str">
        <f>IF('Prioritized Approach Milestones'!$B72=2,'Prioritized Approach Milestones'!$F72,"")</f>
        <v/>
      </c>
      <c r="R71" s="120" t="str">
        <f>IF('Prioritized Approach Milestones'!$B72=3,'Prioritized Approach Milestones'!$F72,"")</f>
        <v/>
      </c>
      <c r="S71" s="120" t="str">
        <f>IF('Prioritized Approach Milestones'!$B72=4,'Prioritized Approach Milestones'!$F72,"")</f>
        <v/>
      </c>
      <c r="T71" s="120">
        <f>IF('Prioritized Approach Milestones'!$B72=5,'Prioritized Approach Milestones'!$F72,"")</f>
        <v>0</v>
      </c>
      <c r="U71" s="120" t="str">
        <f>IF('Prioritized Approach Milestones'!$B72=6,'Prioritized Approach Milestones'!$F72,"")</f>
        <v/>
      </c>
      <c r="V71" s="121" t="str">
        <f>IF(AND('Prioritized Approach Milestones'!C72="Yes",'Prioritized Approach Milestones'!F72=""),"CORRECT",IF('Prioritized Approach Milestones'!C72="No","CORRECT",IF('Prioritized Approach Milestones'!B72=1,"ERROR 1","N/A")))</f>
        <v>N/A</v>
      </c>
      <c r="W71" s="121" t="str">
        <f>IF(AND('Prioritized Approach Milestones'!C72="Yes",'Prioritized Approach Milestones'!F72=""),"CORRECT",IF('Prioritized Approach Milestones'!C72="No","CORRECT",IF('Prioritized Approach Milestones'!B72=2,"ERROR 1","N/A")))</f>
        <v>N/A</v>
      </c>
      <c r="X71" s="121" t="str">
        <f>IF(AND('Prioritized Approach Milestones'!C72="Yes",'Prioritized Approach Milestones'!F72=""),"CORRECT",IF('Prioritized Approach Milestones'!C72="No","CORRECT",IF('Prioritized Approach Milestones'!B72=3,"ERROR 1","N/A")))</f>
        <v>N/A</v>
      </c>
      <c r="Y71" s="121" t="str">
        <f>IF(AND('Prioritized Approach Milestones'!C72="Yes",'Prioritized Approach Milestones'!F72=""),"CORRECT",IF('Prioritized Approach Milestones'!C72="No","CORRECT",IF('Prioritized Approach Milestones'!B72=4,"ERROR 1","N/A")))</f>
        <v>N/A</v>
      </c>
      <c r="Z71" s="121" t="str">
        <f>IF(AND('Prioritized Approach Milestones'!C72="Yes",'Prioritized Approach Milestones'!F72=""),"CORRECT",IF('Prioritized Approach Milestones'!C72="No","CORRECT",IF('Prioritized Approach Milestones'!B72=5,"ERROR 1","N/A")))</f>
        <v>ERROR 1</v>
      </c>
      <c r="AA71" s="121" t="str">
        <f>IF(AND('Prioritized Approach Milestones'!C72="Yes",'Prioritized Approach Milestones'!F72=""),"CORRECT",IF('Prioritized Approach Milestones'!C72="No","CORRECT",IF('Prioritized Approach Milestones'!B72=6,"ERROR 1","N/A")))</f>
        <v>N/A</v>
      </c>
      <c r="AB71" s="122" t="str">
        <f>IF(AND('Prioritized Approach Milestones'!C72="No",'Prioritized Approach Milestones'!F72=""),IF('Prioritized Approach Milestones'!B72=1,"ERROR 2","N/A"),"CORRECT")</f>
        <v>CORRECT</v>
      </c>
      <c r="AC71" s="122" t="str">
        <f>IF(AND('Prioritized Approach Milestones'!C72="No",'Prioritized Approach Milestones'!F72=""),IF('Prioritized Approach Milestones'!B72=2,"ERROR 2","N/A"),"CORRECT")</f>
        <v>CORRECT</v>
      </c>
      <c r="AD71" s="122" t="str">
        <f>IF(AND('Prioritized Approach Milestones'!C72="No",'Prioritized Approach Milestones'!F72=""),IF('Prioritized Approach Milestones'!B72=3,"ERROR 2","N/A"),"CORRECT")</f>
        <v>CORRECT</v>
      </c>
      <c r="AE71" s="122" t="str">
        <f>IF(AND('Prioritized Approach Milestones'!C72="No",'Prioritized Approach Milestones'!F72=""),IF('Prioritized Approach Milestones'!B72=4,"ERROR 2","N/A"),"CORRECT")</f>
        <v>CORRECT</v>
      </c>
      <c r="AF71" s="122" t="str">
        <f>IF(AND('Prioritized Approach Milestones'!C72="No",'Prioritized Approach Milestones'!F72=""),IF('Prioritized Approach Milestones'!B72=5,"ERROR 2","N/A"),"CORRECT")</f>
        <v>CORRECT</v>
      </c>
      <c r="AG71" s="123" t="str">
        <f>IF(AND('Prioritized Approach Milestones'!C72="No",'Prioritized Approach Milestones'!F72=""),IF('Prioritized Approach Milestones'!B72=6,"ERROR 2","N/A"),"CORRECT")</f>
        <v>CORRECT</v>
      </c>
    </row>
    <row r="72" spans="1:33" x14ac:dyDescent="0.2">
      <c r="A72" s="27">
        <f>COUNTIFS('Prioritized Approach Milestones'!B73,"1",'Prioritized Approach Milestones'!C73,"yes")</f>
        <v>0</v>
      </c>
      <c r="B72" s="32">
        <f>COUNTIFS('Prioritized Approach Milestones'!B73,"2",'Prioritized Approach Milestones'!C73,"yes")</f>
        <v>0</v>
      </c>
      <c r="C72" s="28">
        <f>COUNTIFS('Prioritized Approach Milestones'!B73,"3",'Prioritized Approach Milestones'!C73,"yes")</f>
        <v>0</v>
      </c>
      <c r="D72" s="29">
        <f>COUNTIFS('Prioritized Approach Milestones'!B73,"4",'Prioritized Approach Milestones'!C73,"yes")</f>
        <v>0</v>
      </c>
      <c r="E72" s="30">
        <f>COUNTIFS('Prioritized Approach Milestones'!B73,"5",'Prioritized Approach Milestones'!C73,"yes")</f>
        <v>0</v>
      </c>
      <c r="F72" s="31">
        <f>COUNTIFS('Prioritized Approach Milestones'!B73,"6",'Prioritized Approach Milestones'!C73,"yes")</f>
        <v>0</v>
      </c>
      <c r="G72" s="59">
        <f t="shared" si="4"/>
        <v>0</v>
      </c>
      <c r="H72" s="53">
        <f>COUNTIFS('Prioritized Approach Milestones'!B73,"1",'Prioritized Approach Milestones'!C73,"N/A")</f>
        <v>0</v>
      </c>
      <c r="I72" s="53">
        <f>COUNTIFS('Prioritized Approach Milestones'!B73,"2",'Prioritized Approach Milestones'!C73,"N/A")</f>
        <v>0</v>
      </c>
      <c r="J72" s="53">
        <f>COUNTIFS('Prioritized Approach Milestones'!B73,"3",'Prioritized Approach Milestones'!C73,"N/A")</f>
        <v>0</v>
      </c>
      <c r="K72" s="53">
        <f>COUNTIFS('Prioritized Approach Milestones'!B73,"4",'Prioritized Approach Milestones'!C73,"N/A")</f>
        <v>0</v>
      </c>
      <c r="L72" s="53">
        <f>COUNTIFS('Prioritized Approach Milestones'!B73,"5",'Prioritized Approach Milestones'!C73,"N/A")</f>
        <v>0</v>
      </c>
      <c r="M72" s="53">
        <f>COUNTIFS('Prioritized Approach Milestones'!B73,"6",'Prioritized Approach Milestones'!C73,"N/A")</f>
        <v>0</v>
      </c>
      <c r="N72">
        <f t="shared" si="5"/>
        <v>0</v>
      </c>
      <c r="O72" s="119"/>
      <c r="P72" s="120" t="str">
        <f>IF('Prioritized Approach Milestones'!$B73=1,'Prioritized Approach Milestones'!$F73,"")</f>
        <v/>
      </c>
      <c r="Q72" s="120" t="str">
        <f>IF('Prioritized Approach Milestones'!$B73=2,'Prioritized Approach Milestones'!$F73,"")</f>
        <v/>
      </c>
      <c r="R72" s="120" t="str">
        <f>IF('Prioritized Approach Milestones'!$B73=3,'Prioritized Approach Milestones'!$F73,"")</f>
        <v/>
      </c>
      <c r="S72" s="120" t="str">
        <f>IF('Prioritized Approach Milestones'!$B73=4,'Prioritized Approach Milestones'!$F73,"")</f>
        <v/>
      </c>
      <c r="T72" s="120">
        <f>IF('Prioritized Approach Milestones'!$B73=5,'Prioritized Approach Milestones'!$F73,"")</f>
        <v>0</v>
      </c>
      <c r="U72" s="120" t="str">
        <f>IF('Prioritized Approach Milestones'!$B73=6,'Prioritized Approach Milestones'!$F73,"")</f>
        <v/>
      </c>
      <c r="V72" s="121" t="str">
        <f>IF(AND('Prioritized Approach Milestones'!C73="Yes",'Prioritized Approach Milestones'!F73=""),"CORRECT",IF('Prioritized Approach Milestones'!C73="No","CORRECT",IF('Prioritized Approach Milestones'!B73=1,"ERROR 1","N/A")))</f>
        <v>N/A</v>
      </c>
      <c r="W72" s="121" t="str">
        <f>IF(AND('Prioritized Approach Milestones'!C73="Yes",'Prioritized Approach Milestones'!F73=""),"CORRECT",IF('Prioritized Approach Milestones'!C73="No","CORRECT",IF('Prioritized Approach Milestones'!B73=2,"ERROR 1","N/A")))</f>
        <v>N/A</v>
      </c>
      <c r="X72" s="121" t="str">
        <f>IF(AND('Prioritized Approach Milestones'!C73="Yes",'Prioritized Approach Milestones'!F73=""),"CORRECT",IF('Prioritized Approach Milestones'!C73="No","CORRECT",IF('Prioritized Approach Milestones'!B73=3,"ERROR 1","N/A")))</f>
        <v>N/A</v>
      </c>
      <c r="Y72" s="121" t="str">
        <f>IF(AND('Prioritized Approach Milestones'!C73="Yes",'Prioritized Approach Milestones'!F73=""),"CORRECT",IF('Prioritized Approach Milestones'!C73="No","CORRECT",IF('Prioritized Approach Milestones'!B73=4,"ERROR 1","N/A")))</f>
        <v>N/A</v>
      </c>
      <c r="Z72" s="121" t="str">
        <f>IF(AND('Prioritized Approach Milestones'!C73="Yes",'Prioritized Approach Milestones'!F73=""),"CORRECT",IF('Prioritized Approach Milestones'!C73="No","CORRECT",IF('Prioritized Approach Milestones'!B73=5,"ERROR 1","N/A")))</f>
        <v>ERROR 1</v>
      </c>
      <c r="AA72" s="121" t="str">
        <f>IF(AND('Prioritized Approach Milestones'!C73="Yes",'Prioritized Approach Milestones'!F73=""),"CORRECT",IF('Prioritized Approach Milestones'!C73="No","CORRECT",IF('Prioritized Approach Milestones'!B73=6,"ERROR 1","N/A")))</f>
        <v>N/A</v>
      </c>
      <c r="AB72" s="122" t="str">
        <f>IF(AND('Prioritized Approach Milestones'!C73="No",'Prioritized Approach Milestones'!F73=""),IF('Prioritized Approach Milestones'!B73=1,"ERROR 2","N/A"),"CORRECT")</f>
        <v>CORRECT</v>
      </c>
      <c r="AC72" s="122" t="str">
        <f>IF(AND('Prioritized Approach Milestones'!C73="No",'Prioritized Approach Milestones'!F73=""),IF('Prioritized Approach Milestones'!B73=2,"ERROR 2","N/A"),"CORRECT")</f>
        <v>CORRECT</v>
      </c>
      <c r="AD72" s="122" t="str">
        <f>IF(AND('Prioritized Approach Milestones'!C73="No",'Prioritized Approach Milestones'!F73=""),IF('Prioritized Approach Milestones'!B73=3,"ERROR 2","N/A"),"CORRECT")</f>
        <v>CORRECT</v>
      </c>
      <c r="AE72" s="122" t="str">
        <f>IF(AND('Prioritized Approach Milestones'!C73="No",'Prioritized Approach Milestones'!F73=""),IF('Prioritized Approach Milestones'!B73=4,"ERROR 2","N/A"),"CORRECT")</f>
        <v>CORRECT</v>
      </c>
      <c r="AF72" s="122" t="str">
        <f>IF(AND('Prioritized Approach Milestones'!C73="No",'Prioritized Approach Milestones'!F73=""),IF('Prioritized Approach Milestones'!B73=5,"ERROR 2","N/A"),"CORRECT")</f>
        <v>CORRECT</v>
      </c>
      <c r="AG72" s="123" t="str">
        <f>IF(AND('Prioritized Approach Milestones'!C73="No",'Prioritized Approach Milestones'!F73=""),IF('Prioritized Approach Milestones'!B73=6,"ERROR 2","N/A"),"CORRECT")</f>
        <v>CORRECT</v>
      </c>
    </row>
    <row r="73" spans="1:33" x14ac:dyDescent="0.2">
      <c r="A73" s="27">
        <f>COUNTIFS('Prioritized Approach Milestones'!B74,"1",'Prioritized Approach Milestones'!C74,"yes")</f>
        <v>0</v>
      </c>
      <c r="B73" s="32">
        <f>COUNTIFS('Prioritized Approach Milestones'!B74,"2",'Prioritized Approach Milestones'!C74,"yes")</f>
        <v>0</v>
      </c>
      <c r="C73" s="28">
        <f>COUNTIFS('Prioritized Approach Milestones'!B74,"3",'Prioritized Approach Milestones'!C74,"yes")</f>
        <v>0</v>
      </c>
      <c r="D73" s="29">
        <f>COUNTIFS('Prioritized Approach Milestones'!B74,"4",'Prioritized Approach Milestones'!C74,"yes")</f>
        <v>0</v>
      </c>
      <c r="E73" s="30">
        <f>COUNTIFS('Prioritized Approach Milestones'!B74,"5",'Prioritized Approach Milestones'!C74,"yes")</f>
        <v>0</v>
      </c>
      <c r="F73" s="31">
        <f>COUNTIFS('Prioritized Approach Milestones'!B74,"6",'Prioritized Approach Milestones'!C74,"yes")</f>
        <v>0</v>
      </c>
      <c r="G73" s="59">
        <f t="shared" si="4"/>
        <v>0</v>
      </c>
      <c r="H73" s="53">
        <f>COUNTIFS('Prioritized Approach Milestones'!B74,"1",'Prioritized Approach Milestones'!C74,"N/A")</f>
        <v>0</v>
      </c>
      <c r="I73" s="53">
        <f>COUNTIFS('Prioritized Approach Milestones'!B74,"2",'Prioritized Approach Milestones'!C74,"N/A")</f>
        <v>0</v>
      </c>
      <c r="J73" s="53">
        <f>COUNTIFS('Prioritized Approach Milestones'!B74,"3",'Prioritized Approach Milestones'!C74,"N/A")</f>
        <v>0</v>
      </c>
      <c r="K73" s="53">
        <f>COUNTIFS('Prioritized Approach Milestones'!B74,"4",'Prioritized Approach Milestones'!C74,"N/A")</f>
        <v>0</v>
      </c>
      <c r="L73" s="53">
        <f>COUNTIFS('Prioritized Approach Milestones'!B74,"5",'Prioritized Approach Milestones'!C74,"N/A")</f>
        <v>0</v>
      </c>
      <c r="M73" s="53">
        <f>COUNTIFS('Prioritized Approach Milestones'!B74,"6",'Prioritized Approach Milestones'!C74,"N/A")</f>
        <v>0</v>
      </c>
      <c r="N73">
        <f t="shared" si="5"/>
        <v>0</v>
      </c>
      <c r="O73" s="119"/>
      <c r="P73" s="120" t="str">
        <f>IF('Prioritized Approach Milestones'!$B74=1,'Prioritized Approach Milestones'!$F74,"")</f>
        <v/>
      </c>
      <c r="Q73" s="120" t="str">
        <f>IF('Prioritized Approach Milestones'!$B74=2,'Prioritized Approach Milestones'!$F74,"")</f>
        <v/>
      </c>
      <c r="R73" s="120" t="str">
        <f>IF('Prioritized Approach Milestones'!$B74=3,'Prioritized Approach Milestones'!$F74,"")</f>
        <v/>
      </c>
      <c r="S73" s="120" t="str">
        <f>IF('Prioritized Approach Milestones'!$B74=4,'Prioritized Approach Milestones'!$F74,"")</f>
        <v/>
      </c>
      <c r="T73" s="120">
        <f>IF('Prioritized Approach Milestones'!$B74=5,'Prioritized Approach Milestones'!$F74,"")</f>
        <v>0</v>
      </c>
      <c r="U73" s="120" t="str">
        <f>IF('Prioritized Approach Milestones'!$B74=6,'Prioritized Approach Milestones'!$F74,"")</f>
        <v/>
      </c>
      <c r="V73" s="121" t="str">
        <f>IF(AND('Prioritized Approach Milestones'!C74="Yes",'Prioritized Approach Milestones'!F74=""),"CORRECT",IF('Prioritized Approach Milestones'!C74="No","CORRECT",IF('Prioritized Approach Milestones'!B74=1,"ERROR 1","N/A")))</f>
        <v>N/A</v>
      </c>
      <c r="W73" s="121" t="str">
        <f>IF(AND('Prioritized Approach Milestones'!C74="Yes",'Prioritized Approach Milestones'!F74=""),"CORRECT",IF('Prioritized Approach Milestones'!C74="No","CORRECT",IF('Prioritized Approach Milestones'!B74=2,"ERROR 1","N/A")))</f>
        <v>N/A</v>
      </c>
      <c r="X73" s="121" t="str">
        <f>IF(AND('Prioritized Approach Milestones'!C74="Yes",'Prioritized Approach Milestones'!F74=""),"CORRECT",IF('Prioritized Approach Milestones'!C74="No","CORRECT",IF('Prioritized Approach Milestones'!B74=3,"ERROR 1","N/A")))</f>
        <v>N/A</v>
      </c>
      <c r="Y73" s="121" t="str">
        <f>IF(AND('Prioritized Approach Milestones'!C74="Yes",'Prioritized Approach Milestones'!F74=""),"CORRECT",IF('Prioritized Approach Milestones'!C74="No","CORRECT",IF('Prioritized Approach Milestones'!B74=4,"ERROR 1","N/A")))</f>
        <v>N/A</v>
      </c>
      <c r="Z73" s="121" t="str">
        <f>IF(AND('Prioritized Approach Milestones'!C74="Yes",'Prioritized Approach Milestones'!F74=""),"CORRECT",IF('Prioritized Approach Milestones'!C74="No","CORRECT",IF('Prioritized Approach Milestones'!B74=5,"ERROR 1","N/A")))</f>
        <v>ERROR 1</v>
      </c>
      <c r="AA73" s="121" t="str">
        <f>IF(AND('Prioritized Approach Milestones'!C74="Yes",'Prioritized Approach Milestones'!F74=""),"CORRECT",IF('Prioritized Approach Milestones'!C74="No","CORRECT",IF('Prioritized Approach Milestones'!B74=6,"ERROR 1","N/A")))</f>
        <v>N/A</v>
      </c>
      <c r="AB73" s="122" t="str">
        <f>IF(AND('Prioritized Approach Milestones'!C74="No",'Prioritized Approach Milestones'!F74=""),IF('Prioritized Approach Milestones'!B74=1,"ERROR 2","N/A"),"CORRECT")</f>
        <v>CORRECT</v>
      </c>
      <c r="AC73" s="122" t="str">
        <f>IF(AND('Prioritized Approach Milestones'!C74="No",'Prioritized Approach Milestones'!F74=""),IF('Prioritized Approach Milestones'!B74=2,"ERROR 2","N/A"),"CORRECT")</f>
        <v>CORRECT</v>
      </c>
      <c r="AD73" s="122" t="str">
        <f>IF(AND('Prioritized Approach Milestones'!C74="No",'Prioritized Approach Milestones'!F74=""),IF('Prioritized Approach Milestones'!B74=3,"ERROR 2","N/A"),"CORRECT")</f>
        <v>CORRECT</v>
      </c>
      <c r="AE73" s="122" t="str">
        <f>IF(AND('Prioritized Approach Milestones'!C74="No",'Prioritized Approach Milestones'!F74=""),IF('Prioritized Approach Milestones'!B74=4,"ERROR 2","N/A"),"CORRECT")</f>
        <v>CORRECT</v>
      </c>
      <c r="AF73" s="122" t="str">
        <f>IF(AND('Prioritized Approach Milestones'!C74="No",'Prioritized Approach Milestones'!F74=""),IF('Prioritized Approach Milestones'!B74=5,"ERROR 2","N/A"),"CORRECT")</f>
        <v>CORRECT</v>
      </c>
      <c r="AG73" s="123" t="str">
        <f>IF(AND('Prioritized Approach Milestones'!C74="No",'Prioritized Approach Milestones'!F74=""),IF('Prioritized Approach Milestones'!B74=6,"ERROR 2","N/A"),"CORRECT")</f>
        <v>CORRECT</v>
      </c>
    </row>
    <row r="74" spans="1:33" x14ac:dyDescent="0.2">
      <c r="A74" s="27">
        <f>COUNTIFS('Prioritized Approach Milestones'!B75,"1",'Prioritized Approach Milestones'!C75,"yes")</f>
        <v>0</v>
      </c>
      <c r="B74" s="32">
        <f>COUNTIFS('Prioritized Approach Milestones'!B75,"2",'Prioritized Approach Milestones'!C75,"yes")</f>
        <v>0</v>
      </c>
      <c r="C74" s="28">
        <f>COUNTIFS('Prioritized Approach Milestones'!B75,"3",'Prioritized Approach Milestones'!C75,"yes")</f>
        <v>0</v>
      </c>
      <c r="D74" s="29">
        <f>COUNTIFS('Prioritized Approach Milestones'!B75,"4",'Prioritized Approach Milestones'!C75,"yes")</f>
        <v>0</v>
      </c>
      <c r="E74" s="30">
        <f>COUNTIFS('Prioritized Approach Milestones'!B75,"5",'Prioritized Approach Milestones'!C75,"yes")</f>
        <v>0</v>
      </c>
      <c r="F74" s="31">
        <f>COUNTIFS('Prioritized Approach Milestones'!B75,"6",'Prioritized Approach Milestones'!C75,"yes")</f>
        <v>0</v>
      </c>
      <c r="G74" s="59">
        <f t="shared" si="4"/>
        <v>0</v>
      </c>
      <c r="H74" s="53">
        <f>COUNTIFS('Prioritized Approach Milestones'!B75,"1",'Prioritized Approach Milestones'!C75,"N/A")</f>
        <v>0</v>
      </c>
      <c r="I74" s="53">
        <f>COUNTIFS('Prioritized Approach Milestones'!B75,"2",'Prioritized Approach Milestones'!C75,"N/A")</f>
        <v>0</v>
      </c>
      <c r="J74" s="53">
        <f>COUNTIFS('Prioritized Approach Milestones'!B75,"3",'Prioritized Approach Milestones'!C75,"N/A")</f>
        <v>0</v>
      </c>
      <c r="K74" s="53">
        <f>COUNTIFS('Prioritized Approach Milestones'!B75,"4",'Prioritized Approach Milestones'!C75,"N/A")</f>
        <v>0</v>
      </c>
      <c r="L74" s="53">
        <f>COUNTIFS('Prioritized Approach Milestones'!B75,"5",'Prioritized Approach Milestones'!C75,"N/A")</f>
        <v>0</v>
      </c>
      <c r="M74" s="53">
        <f>COUNTIFS('Prioritized Approach Milestones'!B75,"6",'Prioritized Approach Milestones'!C75,"N/A")</f>
        <v>0</v>
      </c>
      <c r="N74">
        <f t="shared" si="5"/>
        <v>0</v>
      </c>
      <c r="O74" s="119"/>
      <c r="P74" s="120" t="str">
        <f>IF('Prioritized Approach Milestones'!$B75=1,'Prioritized Approach Milestones'!$F75,"")</f>
        <v/>
      </c>
      <c r="Q74" s="120" t="str">
        <f>IF('Prioritized Approach Milestones'!$B75=2,'Prioritized Approach Milestones'!$F75,"")</f>
        <v/>
      </c>
      <c r="R74" s="120" t="str">
        <f>IF('Prioritized Approach Milestones'!$B75=3,'Prioritized Approach Milestones'!$F75,"")</f>
        <v/>
      </c>
      <c r="S74" s="120" t="str">
        <f>IF('Prioritized Approach Milestones'!$B75=4,'Prioritized Approach Milestones'!$F75,"")</f>
        <v/>
      </c>
      <c r="T74" s="120">
        <f>IF('Prioritized Approach Milestones'!$B75=5,'Prioritized Approach Milestones'!$F75,"")</f>
        <v>0</v>
      </c>
      <c r="U74" s="120" t="str">
        <f>IF('Prioritized Approach Milestones'!$B75=6,'Prioritized Approach Milestones'!$F75,"")</f>
        <v/>
      </c>
      <c r="V74" s="121" t="str">
        <f>IF(AND('Prioritized Approach Milestones'!C75="Yes",'Prioritized Approach Milestones'!F75=""),"CORRECT",IF('Prioritized Approach Milestones'!C75="No","CORRECT",IF('Prioritized Approach Milestones'!B75=1,"ERROR 1","N/A")))</f>
        <v>N/A</v>
      </c>
      <c r="W74" s="121" t="str">
        <f>IF(AND('Prioritized Approach Milestones'!C75="Yes",'Prioritized Approach Milestones'!F75=""),"CORRECT",IF('Prioritized Approach Milestones'!C75="No","CORRECT",IF('Prioritized Approach Milestones'!B75=2,"ERROR 1","N/A")))</f>
        <v>N/A</v>
      </c>
      <c r="X74" s="121" t="str">
        <f>IF(AND('Prioritized Approach Milestones'!C75="Yes",'Prioritized Approach Milestones'!F75=""),"CORRECT",IF('Prioritized Approach Milestones'!C75="No","CORRECT",IF('Prioritized Approach Milestones'!B75=3,"ERROR 1","N/A")))</f>
        <v>N/A</v>
      </c>
      <c r="Y74" s="121" t="str">
        <f>IF(AND('Prioritized Approach Milestones'!C75="Yes",'Prioritized Approach Milestones'!F75=""),"CORRECT",IF('Prioritized Approach Milestones'!C75="No","CORRECT",IF('Prioritized Approach Milestones'!B75=4,"ERROR 1","N/A")))</f>
        <v>N/A</v>
      </c>
      <c r="Z74" s="121" t="str">
        <f>IF(AND('Prioritized Approach Milestones'!C75="Yes",'Prioritized Approach Milestones'!F75=""),"CORRECT",IF('Prioritized Approach Milestones'!C75="No","CORRECT",IF('Prioritized Approach Milestones'!B75=5,"ERROR 1","N/A")))</f>
        <v>ERROR 1</v>
      </c>
      <c r="AA74" s="121" t="str">
        <f>IF(AND('Prioritized Approach Milestones'!C75="Yes",'Prioritized Approach Milestones'!F75=""),"CORRECT",IF('Prioritized Approach Milestones'!C75="No","CORRECT",IF('Prioritized Approach Milestones'!B75=6,"ERROR 1","N/A")))</f>
        <v>N/A</v>
      </c>
      <c r="AB74" s="122" t="str">
        <f>IF(AND('Prioritized Approach Milestones'!C75="No",'Prioritized Approach Milestones'!F75=""),IF('Prioritized Approach Milestones'!B75=1,"ERROR 2","N/A"),"CORRECT")</f>
        <v>CORRECT</v>
      </c>
      <c r="AC74" s="122" t="str">
        <f>IF(AND('Prioritized Approach Milestones'!C75="No",'Prioritized Approach Milestones'!F75=""),IF('Prioritized Approach Milestones'!B75=2,"ERROR 2","N/A"),"CORRECT")</f>
        <v>CORRECT</v>
      </c>
      <c r="AD74" s="122" t="str">
        <f>IF(AND('Prioritized Approach Milestones'!C75="No",'Prioritized Approach Milestones'!F75=""),IF('Prioritized Approach Milestones'!B75=3,"ERROR 2","N/A"),"CORRECT")</f>
        <v>CORRECT</v>
      </c>
      <c r="AE74" s="122" t="str">
        <f>IF(AND('Prioritized Approach Milestones'!C75="No",'Prioritized Approach Milestones'!F75=""),IF('Prioritized Approach Milestones'!B75=4,"ERROR 2","N/A"),"CORRECT")</f>
        <v>CORRECT</v>
      </c>
      <c r="AF74" s="122" t="str">
        <f>IF(AND('Prioritized Approach Milestones'!C75="No",'Prioritized Approach Milestones'!F75=""),IF('Prioritized Approach Milestones'!B75=5,"ERROR 2","N/A"),"CORRECT")</f>
        <v>CORRECT</v>
      </c>
      <c r="AG74" s="123" t="str">
        <f>IF(AND('Prioritized Approach Milestones'!C75="No",'Prioritized Approach Milestones'!F75=""),IF('Prioritized Approach Milestones'!B75=6,"ERROR 2","N/A"),"CORRECT")</f>
        <v>CORRECT</v>
      </c>
    </row>
    <row r="75" spans="1:33" x14ac:dyDescent="0.2">
      <c r="A75" s="27">
        <f>COUNTIFS('Prioritized Approach Milestones'!B76,"1",'Prioritized Approach Milestones'!C76,"yes")</f>
        <v>0</v>
      </c>
      <c r="B75" s="32">
        <f>COUNTIFS('Prioritized Approach Milestones'!B76,"2",'Prioritized Approach Milestones'!C76,"yes")</f>
        <v>0</v>
      </c>
      <c r="C75" s="28">
        <f>COUNTIFS('Prioritized Approach Milestones'!B76,"3",'Prioritized Approach Milestones'!C76,"yes")</f>
        <v>0</v>
      </c>
      <c r="D75" s="29">
        <f>COUNTIFS('Prioritized Approach Milestones'!B76,"4",'Prioritized Approach Milestones'!C76,"yes")</f>
        <v>0</v>
      </c>
      <c r="E75" s="30">
        <f>COUNTIFS('Prioritized Approach Milestones'!B76,"5",'Prioritized Approach Milestones'!C76,"yes")</f>
        <v>0</v>
      </c>
      <c r="F75" s="31">
        <f>COUNTIFS('Prioritized Approach Milestones'!B76,"6",'Prioritized Approach Milestones'!C76,"yes")</f>
        <v>0</v>
      </c>
      <c r="G75" s="59">
        <f t="shared" si="4"/>
        <v>0</v>
      </c>
      <c r="H75" s="53">
        <f>COUNTIFS('Prioritized Approach Milestones'!B76,"1",'Prioritized Approach Milestones'!C76,"N/A")</f>
        <v>0</v>
      </c>
      <c r="I75" s="53">
        <f>COUNTIFS('Prioritized Approach Milestones'!B76,"2",'Prioritized Approach Milestones'!C76,"N/A")</f>
        <v>0</v>
      </c>
      <c r="J75" s="53">
        <f>COUNTIFS('Prioritized Approach Milestones'!B76,"3",'Prioritized Approach Milestones'!C76,"N/A")</f>
        <v>0</v>
      </c>
      <c r="K75" s="53">
        <f>COUNTIFS('Prioritized Approach Milestones'!B76,"4",'Prioritized Approach Milestones'!C76,"N/A")</f>
        <v>0</v>
      </c>
      <c r="L75" s="53">
        <f>COUNTIFS('Prioritized Approach Milestones'!B76,"5",'Prioritized Approach Milestones'!C76,"N/A")</f>
        <v>0</v>
      </c>
      <c r="M75" s="53">
        <f>COUNTIFS('Prioritized Approach Milestones'!B76,"6",'Prioritized Approach Milestones'!C76,"N/A")</f>
        <v>0</v>
      </c>
      <c r="N75">
        <f t="shared" si="5"/>
        <v>0</v>
      </c>
      <c r="O75" s="119"/>
      <c r="P75" s="120" t="str">
        <f>IF('Prioritized Approach Milestones'!$B76=1,'Prioritized Approach Milestones'!$F76,"")</f>
        <v/>
      </c>
      <c r="Q75" s="120" t="str">
        <f>IF('Prioritized Approach Milestones'!$B76=2,'Prioritized Approach Milestones'!$F76,"")</f>
        <v/>
      </c>
      <c r="R75" s="120" t="str">
        <f>IF('Prioritized Approach Milestones'!$B76=3,'Prioritized Approach Milestones'!$F76,"")</f>
        <v/>
      </c>
      <c r="S75" s="120" t="str">
        <f>IF('Prioritized Approach Milestones'!$B76=4,'Prioritized Approach Milestones'!$F76,"")</f>
        <v/>
      </c>
      <c r="T75" s="120">
        <f>IF('Prioritized Approach Milestones'!$B76=5,'Prioritized Approach Milestones'!$F76,"")</f>
        <v>0</v>
      </c>
      <c r="U75" s="120" t="str">
        <f>IF('Prioritized Approach Milestones'!$B76=6,'Prioritized Approach Milestones'!$F76,"")</f>
        <v/>
      </c>
      <c r="V75" s="121" t="str">
        <f>IF(AND('Prioritized Approach Milestones'!C76="Yes",'Prioritized Approach Milestones'!F76=""),"CORRECT",IF('Prioritized Approach Milestones'!C76="No","CORRECT",IF('Prioritized Approach Milestones'!B76=1,"ERROR 1","N/A")))</f>
        <v>N/A</v>
      </c>
      <c r="W75" s="121" t="str">
        <f>IF(AND('Prioritized Approach Milestones'!C76="Yes",'Prioritized Approach Milestones'!F76=""),"CORRECT",IF('Prioritized Approach Milestones'!C76="No","CORRECT",IF('Prioritized Approach Milestones'!B76=2,"ERROR 1","N/A")))</f>
        <v>N/A</v>
      </c>
      <c r="X75" s="121" t="str">
        <f>IF(AND('Prioritized Approach Milestones'!C76="Yes",'Prioritized Approach Milestones'!F76=""),"CORRECT",IF('Prioritized Approach Milestones'!C76="No","CORRECT",IF('Prioritized Approach Milestones'!B76=3,"ERROR 1","N/A")))</f>
        <v>N/A</v>
      </c>
      <c r="Y75" s="121" t="str">
        <f>IF(AND('Prioritized Approach Milestones'!C76="Yes",'Prioritized Approach Milestones'!F76=""),"CORRECT",IF('Prioritized Approach Milestones'!C76="No","CORRECT",IF('Prioritized Approach Milestones'!B76=4,"ERROR 1","N/A")))</f>
        <v>N/A</v>
      </c>
      <c r="Z75" s="121" t="str">
        <f>IF(AND('Prioritized Approach Milestones'!C76="Yes",'Prioritized Approach Milestones'!F76=""),"CORRECT",IF('Prioritized Approach Milestones'!C76="No","CORRECT",IF('Prioritized Approach Milestones'!B76=5,"ERROR 1","N/A")))</f>
        <v>ERROR 1</v>
      </c>
      <c r="AA75" s="121" t="str">
        <f>IF(AND('Prioritized Approach Milestones'!C76="Yes",'Prioritized Approach Milestones'!F76=""),"CORRECT",IF('Prioritized Approach Milestones'!C76="No","CORRECT",IF('Prioritized Approach Milestones'!B76=6,"ERROR 1","N/A")))</f>
        <v>N/A</v>
      </c>
      <c r="AB75" s="122" t="str">
        <f>IF(AND('Prioritized Approach Milestones'!C76="No",'Prioritized Approach Milestones'!F76=""),IF('Prioritized Approach Milestones'!B76=1,"ERROR 2","N/A"),"CORRECT")</f>
        <v>CORRECT</v>
      </c>
      <c r="AC75" s="122" t="str">
        <f>IF(AND('Prioritized Approach Milestones'!C76="No",'Prioritized Approach Milestones'!F76=""),IF('Prioritized Approach Milestones'!B76=2,"ERROR 2","N/A"),"CORRECT")</f>
        <v>CORRECT</v>
      </c>
      <c r="AD75" s="122" t="str">
        <f>IF(AND('Prioritized Approach Milestones'!C76="No",'Prioritized Approach Milestones'!F76=""),IF('Prioritized Approach Milestones'!B76=3,"ERROR 2","N/A"),"CORRECT")</f>
        <v>CORRECT</v>
      </c>
      <c r="AE75" s="122" t="str">
        <f>IF(AND('Prioritized Approach Milestones'!C76="No",'Prioritized Approach Milestones'!F76=""),IF('Prioritized Approach Milestones'!B76=4,"ERROR 2","N/A"),"CORRECT")</f>
        <v>CORRECT</v>
      </c>
      <c r="AF75" s="122" t="str">
        <f>IF(AND('Prioritized Approach Milestones'!C76="No",'Prioritized Approach Milestones'!F76=""),IF('Prioritized Approach Milestones'!B76=5,"ERROR 2","N/A"),"CORRECT")</f>
        <v>CORRECT</v>
      </c>
      <c r="AG75" s="123" t="str">
        <f>IF(AND('Prioritized Approach Milestones'!C76="No",'Prioritized Approach Milestones'!F76=""),IF('Prioritized Approach Milestones'!B76=6,"ERROR 2","N/A"),"CORRECT")</f>
        <v>CORRECT</v>
      </c>
    </row>
    <row r="76" spans="1:33" x14ac:dyDescent="0.2">
      <c r="A76" s="27">
        <f>COUNTIFS('Prioritized Approach Milestones'!B77,"1",'Prioritized Approach Milestones'!C77,"yes")</f>
        <v>0</v>
      </c>
      <c r="B76" s="32">
        <f>COUNTIFS('Prioritized Approach Milestones'!B77,"2",'Prioritized Approach Milestones'!C77,"yes")</f>
        <v>0</v>
      </c>
      <c r="C76" s="28">
        <f>COUNTIFS('Prioritized Approach Milestones'!B77,"3",'Prioritized Approach Milestones'!C77,"yes")</f>
        <v>0</v>
      </c>
      <c r="D76" s="29">
        <f>COUNTIFS('Prioritized Approach Milestones'!B77,"4",'Prioritized Approach Milestones'!C77,"yes")</f>
        <v>0</v>
      </c>
      <c r="E76" s="30">
        <f>COUNTIFS('Prioritized Approach Milestones'!B77,"5",'Prioritized Approach Milestones'!C77,"yes")</f>
        <v>0</v>
      </c>
      <c r="F76" s="31">
        <f>COUNTIFS('Prioritized Approach Milestones'!B77,"6",'Prioritized Approach Milestones'!C77,"yes")</f>
        <v>0</v>
      </c>
      <c r="G76" s="59">
        <f t="shared" si="4"/>
        <v>0</v>
      </c>
      <c r="H76" s="53">
        <f>COUNTIFS('Prioritized Approach Milestones'!B77,"1",'Prioritized Approach Milestones'!C77,"N/A")</f>
        <v>0</v>
      </c>
      <c r="I76" s="53">
        <f>COUNTIFS('Prioritized Approach Milestones'!B77,"2",'Prioritized Approach Milestones'!C77,"N/A")</f>
        <v>0</v>
      </c>
      <c r="J76" s="53">
        <f>COUNTIFS('Prioritized Approach Milestones'!B77,"3",'Prioritized Approach Milestones'!C77,"N/A")</f>
        <v>0</v>
      </c>
      <c r="K76" s="53">
        <f>COUNTIFS('Prioritized Approach Milestones'!B77,"4",'Prioritized Approach Milestones'!C77,"N/A")</f>
        <v>0</v>
      </c>
      <c r="L76" s="53">
        <f>COUNTIFS('Prioritized Approach Milestones'!B77,"5",'Prioritized Approach Milestones'!C77,"N/A")</f>
        <v>0</v>
      </c>
      <c r="M76" s="53">
        <f>COUNTIFS('Prioritized Approach Milestones'!B77,"6",'Prioritized Approach Milestones'!C77,"N/A")</f>
        <v>0</v>
      </c>
      <c r="N76">
        <f t="shared" si="5"/>
        <v>0</v>
      </c>
      <c r="O76" s="119"/>
      <c r="P76" s="120" t="str">
        <f>IF('Prioritized Approach Milestones'!$B77=1,'Prioritized Approach Milestones'!$F77,"")</f>
        <v/>
      </c>
      <c r="Q76" s="120" t="str">
        <f>IF('Prioritized Approach Milestones'!$B77=2,'Prioritized Approach Milestones'!$F77,"")</f>
        <v/>
      </c>
      <c r="R76" s="120" t="str">
        <f>IF('Prioritized Approach Milestones'!$B77=3,'Prioritized Approach Milestones'!$F77,"")</f>
        <v/>
      </c>
      <c r="S76" s="120" t="str">
        <f>IF('Prioritized Approach Milestones'!$B77=4,'Prioritized Approach Milestones'!$F77,"")</f>
        <v/>
      </c>
      <c r="T76" s="120">
        <f>IF('Prioritized Approach Milestones'!$B77=5,'Prioritized Approach Milestones'!$F77,"")</f>
        <v>0</v>
      </c>
      <c r="U76" s="120" t="str">
        <f>IF('Prioritized Approach Milestones'!$B77=6,'Prioritized Approach Milestones'!$F77,"")</f>
        <v/>
      </c>
      <c r="V76" s="121" t="str">
        <f>IF(AND('Prioritized Approach Milestones'!C77="Yes",'Prioritized Approach Milestones'!F77=""),"CORRECT",IF('Prioritized Approach Milestones'!C77="No","CORRECT",IF('Prioritized Approach Milestones'!B77=1,"ERROR 1","N/A")))</f>
        <v>N/A</v>
      </c>
      <c r="W76" s="121" t="str">
        <f>IF(AND('Prioritized Approach Milestones'!C77="Yes",'Prioritized Approach Milestones'!F77=""),"CORRECT",IF('Prioritized Approach Milestones'!C77="No","CORRECT",IF('Prioritized Approach Milestones'!B77=2,"ERROR 1","N/A")))</f>
        <v>N/A</v>
      </c>
      <c r="X76" s="121" t="str">
        <f>IF(AND('Prioritized Approach Milestones'!C77="Yes",'Prioritized Approach Milestones'!F77=""),"CORRECT",IF('Prioritized Approach Milestones'!C77="No","CORRECT",IF('Prioritized Approach Milestones'!B77=3,"ERROR 1","N/A")))</f>
        <v>N/A</v>
      </c>
      <c r="Y76" s="121" t="str">
        <f>IF(AND('Prioritized Approach Milestones'!C77="Yes",'Prioritized Approach Milestones'!F77=""),"CORRECT",IF('Prioritized Approach Milestones'!C77="No","CORRECT",IF('Prioritized Approach Milestones'!B77=4,"ERROR 1","N/A")))</f>
        <v>N/A</v>
      </c>
      <c r="Z76" s="121" t="str">
        <f>IF(AND('Prioritized Approach Milestones'!C77="Yes",'Prioritized Approach Milestones'!F77=""),"CORRECT",IF('Prioritized Approach Milestones'!C77="No","CORRECT",IF('Prioritized Approach Milestones'!B77=5,"ERROR 1","N/A")))</f>
        <v>ERROR 1</v>
      </c>
      <c r="AA76" s="121" t="str">
        <f>IF(AND('Prioritized Approach Milestones'!C77="Yes",'Prioritized Approach Milestones'!F77=""),"CORRECT",IF('Prioritized Approach Milestones'!C77="No","CORRECT",IF('Prioritized Approach Milestones'!B77=6,"ERROR 1","N/A")))</f>
        <v>N/A</v>
      </c>
      <c r="AB76" s="122" t="str">
        <f>IF(AND('Prioritized Approach Milestones'!C77="No",'Prioritized Approach Milestones'!F77=""),IF('Prioritized Approach Milestones'!B77=1,"ERROR 2","N/A"),"CORRECT")</f>
        <v>CORRECT</v>
      </c>
      <c r="AC76" s="122" t="str">
        <f>IF(AND('Prioritized Approach Milestones'!C77="No",'Prioritized Approach Milestones'!F77=""),IF('Prioritized Approach Milestones'!B77=2,"ERROR 2","N/A"),"CORRECT")</f>
        <v>CORRECT</v>
      </c>
      <c r="AD76" s="122" t="str">
        <f>IF(AND('Prioritized Approach Milestones'!C77="No",'Prioritized Approach Milestones'!F77=""),IF('Prioritized Approach Milestones'!B77=3,"ERROR 2","N/A"),"CORRECT")</f>
        <v>CORRECT</v>
      </c>
      <c r="AE76" s="122" t="str">
        <f>IF(AND('Prioritized Approach Milestones'!C77="No",'Prioritized Approach Milestones'!F77=""),IF('Prioritized Approach Milestones'!B77=4,"ERROR 2","N/A"),"CORRECT")</f>
        <v>CORRECT</v>
      </c>
      <c r="AF76" s="122" t="str">
        <f>IF(AND('Prioritized Approach Milestones'!C77="No",'Prioritized Approach Milestones'!F77=""),IF('Prioritized Approach Milestones'!B77=5,"ERROR 2","N/A"),"CORRECT")</f>
        <v>CORRECT</v>
      </c>
      <c r="AG76" s="123" t="str">
        <f>IF(AND('Prioritized Approach Milestones'!C77="No",'Prioritized Approach Milestones'!F77=""),IF('Prioritized Approach Milestones'!B77=6,"ERROR 2","N/A"),"CORRECT")</f>
        <v>CORRECT</v>
      </c>
    </row>
    <row r="77" spans="1:33" x14ac:dyDescent="0.2">
      <c r="A77" s="27">
        <f>COUNTIFS('Prioritized Approach Milestones'!B78,"1",'Prioritized Approach Milestones'!C78,"yes")</f>
        <v>0</v>
      </c>
      <c r="B77" s="32">
        <f>COUNTIFS('Prioritized Approach Milestones'!B78,"2",'Prioritized Approach Milestones'!C78,"yes")</f>
        <v>0</v>
      </c>
      <c r="C77" s="28">
        <f>COUNTIFS('Prioritized Approach Milestones'!B78,"3",'Prioritized Approach Milestones'!C78,"yes")</f>
        <v>0</v>
      </c>
      <c r="D77" s="29">
        <f>COUNTIFS('Prioritized Approach Milestones'!B78,"4",'Prioritized Approach Milestones'!C78,"yes")</f>
        <v>0</v>
      </c>
      <c r="E77" s="30">
        <f>COUNTIFS('Prioritized Approach Milestones'!B78,"5",'Prioritized Approach Milestones'!C78,"yes")</f>
        <v>0</v>
      </c>
      <c r="F77" s="31">
        <f>COUNTIFS('Prioritized Approach Milestones'!B78,"6",'Prioritized Approach Milestones'!C78,"yes")</f>
        <v>0</v>
      </c>
      <c r="G77" s="59">
        <f t="shared" si="4"/>
        <v>0</v>
      </c>
      <c r="H77" s="53">
        <f>COUNTIFS('Prioritized Approach Milestones'!B78,"1",'Prioritized Approach Milestones'!C78,"N/A")</f>
        <v>0</v>
      </c>
      <c r="I77" s="53">
        <f>COUNTIFS('Prioritized Approach Milestones'!B78,"2",'Prioritized Approach Milestones'!C78,"N/A")</f>
        <v>0</v>
      </c>
      <c r="J77" s="53">
        <f>COUNTIFS('Prioritized Approach Milestones'!B78,"3",'Prioritized Approach Milestones'!C78,"N/A")</f>
        <v>0</v>
      </c>
      <c r="K77" s="53">
        <f>COUNTIFS('Prioritized Approach Milestones'!B78,"4",'Prioritized Approach Milestones'!C78,"N/A")</f>
        <v>0</v>
      </c>
      <c r="L77" s="53">
        <f>COUNTIFS('Prioritized Approach Milestones'!B78,"5",'Prioritized Approach Milestones'!C78,"N/A")</f>
        <v>0</v>
      </c>
      <c r="M77" s="53">
        <f>COUNTIFS('Prioritized Approach Milestones'!B78,"6",'Prioritized Approach Milestones'!C78,"N/A")</f>
        <v>0</v>
      </c>
      <c r="N77">
        <f t="shared" si="5"/>
        <v>0</v>
      </c>
      <c r="O77" s="119"/>
      <c r="P77" s="120" t="str">
        <f>IF('Prioritized Approach Milestones'!$B78=1,'Prioritized Approach Milestones'!$F78,"")</f>
        <v/>
      </c>
      <c r="Q77" s="120" t="str">
        <f>IF('Prioritized Approach Milestones'!$B78=2,'Prioritized Approach Milestones'!$F78,"")</f>
        <v/>
      </c>
      <c r="R77" s="120" t="str">
        <f>IF('Prioritized Approach Milestones'!$B78=3,'Prioritized Approach Milestones'!$F78,"")</f>
        <v/>
      </c>
      <c r="S77" s="120" t="str">
        <f>IF('Prioritized Approach Milestones'!$B78=4,'Prioritized Approach Milestones'!$F78,"")</f>
        <v/>
      </c>
      <c r="T77" s="120">
        <f>IF('Prioritized Approach Milestones'!$B78=5,'Prioritized Approach Milestones'!$F78,"")</f>
        <v>0</v>
      </c>
      <c r="U77" s="120" t="str">
        <f>IF('Prioritized Approach Milestones'!$B78=6,'Prioritized Approach Milestones'!$F78,"")</f>
        <v/>
      </c>
      <c r="V77" s="121" t="str">
        <f>IF(AND('Prioritized Approach Milestones'!C78="Yes",'Prioritized Approach Milestones'!F78=""),"CORRECT",IF('Prioritized Approach Milestones'!C78="No","CORRECT",IF('Prioritized Approach Milestones'!B78=1,"ERROR 1","N/A")))</f>
        <v>N/A</v>
      </c>
      <c r="W77" s="121" t="str">
        <f>IF(AND('Prioritized Approach Milestones'!C78="Yes",'Prioritized Approach Milestones'!F78=""),"CORRECT",IF('Prioritized Approach Milestones'!C78="No","CORRECT",IF('Prioritized Approach Milestones'!B78=2,"ERROR 1","N/A")))</f>
        <v>N/A</v>
      </c>
      <c r="X77" s="121" t="str">
        <f>IF(AND('Prioritized Approach Milestones'!C78="Yes",'Prioritized Approach Milestones'!F78=""),"CORRECT",IF('Prioritized Approach Milestones'!C78="No","CORRECT",IF('Prioritized Approach Milestones'!B78=3,"ERROR 1","N/A")))</f>
        <v>N/A</v>
      </c>
      <c r="Y77" s="121" t="str">
        <f>IF(AND('Prioritized Approach Milestones'!C78="Yes",'Prioritized Approach Milestones'!F78=""),"CORRECT",IF('Prioritized Approach Milestones'!C78="No","CORRECT",IF('Prioritized Approach Milestones'!B78=4,"ERROR 1","N/A")))</f>
        <v>N/A</v>
      </c>
      <c r="Z77" s="121" t="str">
        <f>IF(AND('Prioritized Approach Milestones'!C78="Yes",'Prioritized Approach Milestones'!F78=""),"CORRECT",IF('Prioritized Approach Milestones'!C78="No","CORRECT",IF('Prioritized Approach Milestones'!B78=5,"ERROR 1","N/A")))</f>
        <v>ERROR 1</v>
      </c>
      <c r="AA77" s="121" t="str">
        <f>IF(AND('Prioritized Approach Milestones'!C78="Yes",'Prioritized Approach Milestones'!F78=""),"CORRECT",IF('Prioritized Approach Milestones'!C78="No","CORRECT",IF('Prioritized Approach Milestones'!B78=6,"ERROR 1","N/A")))</f>
        <v>N/A</v>
      </c>
      <c r="AB77" s="122" t="str">
        <f>IF(AND('Prioritized Approach Milestones'!C78="No",'Prioritized Approach Milestones'!F78=""),IF('Prioritized Approach Milestones'!B78=1,"ERROR 2","N/A"),"CORRECT")</f>
        <v>CORRECT</v>
      </c>
      <c r="AC77" s="122" t="str">
        <f>IF(AND('Prioritized Approach Milestones'!C78="No",'Prioritized Approach Milestones'!F78=""),IF('Prioritized Approach Milestones'!B78=2,"ERROR 2","N/A"),"CORRECT")</f>
        <v>CORRECT</v>
      </c>
      <c r="AD77" s="122" t="str">
        <f>IF(AND('Prioritized Approach Milestones'!C78="No",'Prioritized Approach Milestones'!F78=""),IF('Prioritized Approach Milestones'!B78=3,"ERROR 2","N/A"),"CORRECT")</f>
        <v>CORRECT</v>
      </c>
      <c r="AE77" s="122" t="str">
        <f>IF(AND('Prioritized Approach Milestones'!C78="No",'Prioritized Approach Milestones'!F78=""),IF('Prioritized Approach Milestones'!B78=4,"ERROR 2","N/A"),"CORRECT")</f>
        <v>CORRECT</v>
      </c>
      <c r="AF77" s="122" t="str">
        <f>IF(AND('Prioritized Approach Milestones'!C78="No",'Prioritized Approach Milestones'!F78=""),IF('Prioritized Approach Milestones'!B78=5,"ERROR 2","N/A"),"CORRECT")</f>
        <v>CORRECT</v>
      </c>
      <c r="AG77" s="123" t="str">
        <f>IF(AND('Prioritized Approach Milestones'!C78="No",'Prioritized Approach Milestones'!F78=""),IF('Prioritized Approach Milestones'!B78=6,"ERROR 2","N/A"),"CORRECT")</f>
        <v>CORRECT</v>
      </c>
    </row>
    <row r="78" spans="1:33" x14ac:dyDescent="0.2">
      <c r="A78" s="27">
        <f>COUNTIFS('Prioritized Approach Milestones'!B79,"1",'Prioritized Approach Milestones'!C79,"yes")</f>
        <v>0</v>
      </c>
      <c r="B78" s="32">
        <f>COUNTIFS('Prioritized Approach Milestones'!B79,"2",'Prioritized Approach Milestones'!C79,"yes")</f>
        <v>0</v>
      </c>
      <c r="C78" s="28">
        <f>COUNTIFS('Prioritized Approach Milestones'!B79,"3",'Prioritized Approach Milestones'!C79,"yes")</f>
        <v>0</v>
      </c>
      <c r="D78" s="29">
        <f>COUNTIFS('Prioritized Approach Milestones'!B79,"4",'Prioritized Approach Milestones'!C79,"yes")</f>
        <v>0</v>
      </c>
      <c r="E78" s="30">
        <f>COUNTIFS('Prioritized Approach Milestones'!B79,"5",'Prioritized Approach Milestones'!C79,"yes")</f>
        <v>0</v>
      </c>
      <c r="F78" s="31">
        <f>COUNTIFS('Prioritized Approach Milestones'!B79,"6",'Prioritized Approach Milestones'!C79,"yes")</f>
        <v>0</v>
      </c>
      <c r="G78" s="59">
        <f t="shared" si="4"/>
        <v>0</v>
      </c>
      <c r="H78" s="53">
        <f>COUNTIFS('Prioritized Approach Milestones'!B79,"1",'Prioritized Approach Milestones'!C79,"N/A")</f>
        <v>0</v>
      </c>
      <c r="I78" s="53">
        <f>COUNTIFS('Prioritized Approach Milestones'!B79,"2",'Prioritized Approach Milestones'!C79,"N/A")</f>
        <v>0</v>
      </c>
      <c r="J78" s="53">
        <f>COUNTIFS('Prioritized Approach Milestones'!B79,"3",'Prioritized Approach Milestones'!C79,"N/A")</f>
        <v>0</v>
      </c>
      <c r="K78" s="53">
        <f>COUNTIFS('Prioritized Approach Milestones'!B79,"4",'Prioritized Approach Milestones'!C79,"N/A")</f>
        <v>0</v>
      </c>
      <c r="L78" s="53">
        <f>COUNTIFS('Prioritized Approach Milestones'!B79,"5",'Prioritized Approach Milestones'!C79,"N/A")</f>
        <v>0</v>
      </c>
      <c r="M78" s="53">
        <f>COUNTIFS('Prioritized Approach Milestones'!B79,"6",'Prioritized Approach Milestones'!C79,"N/A")</f>
        <v>0</v>
      </c>
      <c r="N78">
        <f t="shared" si="5"/>
        <v>0</v>
      </c>
      <c r="O78" s="119"/>
      <c r="P78" s="120" t="str">
        <f>IF('Prioritized Approach Milestones'!$B79=1,'Prioritized Approach Milestones'!$F79,"")</f>
        <v/>
      </c>
      <c r="Q78" s="120" t="str">
        <f>IF('Prioritized Approach Milestones'!$B79=2,'Prioritized Approach Milestones'!$F79,"")</f>
        <v/>
      </c>
      <c r="R78" s="120" t="str">
        <f>IF('Prioritized Approach Milestones'!$B79=3,'Prioritized Approach Milestones'!$F79,"")</f>
        <v/>
      </c>
      <c r="S78" s="120" t="str">
        <f>IF('Prioritized Approach Milestones'!$B79=4,'Prioritized Approach Milestones'!$F79,"")</f>
        <v/>
      </c>
      <c r="T78" s="120">
        <f>IF('Prioritized Approach Milestones'!$B79=5,'Prioritized Approach Milestones'!$F79,"")</f>
        <v>0</v>
      </c>
      <c r="U78" s="120" t="str">
        <f>IF('Prioritized Approach Milestones'!$B79=6,'Prioritized Approach Milestones'!$F79,"")</f>
        <v/>
      </c>
      <c r="V78" s="121" t="str">
        <f>IF(AND('Prioritized Approach Milestones'!C79="Yes",'Prioritized Approach Milestones'!F79=""),"CORRECT",IF('Prioritized Approach Milestones'!C79="No","CORRECT",IF('Prioritized Approach Milestones'!B79=1,"ERROR 1","N/A")))</f>
        <v>N/A</v>
      </c>
      <c r="W78" s="121" t="str">
        <f>IF(AND('Prioritized Approach Milestones'!C79="Yes",'Prioritized Approach Milestones'!F79=""),"CORRECT",IF('Prioritized Approach Milestones'!C79="No","CORRECT",IF('Prioritized Approach Milestones'!B79=2,"ERROR 1","N/A")))</f>
        <v>N/A</v>
      </c>
      <c r="X78" s="121" t="str">
        <f>IF(AND('Prioritized Approach Milestones'!C79="Yes",'Prioritized Approach Milestones'!F79=""),"CORRECT",IF('Prioritized Approach Milestones'!C79="No","CORRECT",IF('Prioritized Approach Milestones'!B79=3,"ERROR 1","N/A")))</f>
        <v>N/A</v>
      </c>
      <c r="Y78" s="121" t="str">
        <f>IF(AND('Prioritized Approach Milestones'!C79="Yes",'Prioritized Approach Milestones'!F79=""),"CORRECT",IF('Prioritized Approach Milestones'!C79="No","CORRECT",IF('Prioritized Approach Milestones'!B79=4,"ERROR 1","N/A")))</f>
        <v>N/A</v>
      </c>
      <c r="Z78" s="121" t="str">
        <f>IF(AND('Prioritized Approach Milestones'!C79="Yes",'Prioritized Approach Milestones'!F79=""),"CORRECT",IF('Prioritized Approach Milestones'!C79="No","CORRECT",IF('Prioritized Approach Milestones'!B79=5,"ERROR 1","N/A")))</f>
        <v>ERROR 1</v>
      </c>
      <c r="AA78" s="121" t="str">
        <f>IF(AND('Prioritized Approach Milestones'!C79="Yes",'Prioritized Approach Milestones'!F79=""),"CORRECT",IF('Prioritized Approach Milestones'!C79="No","CORRECT",IF('Prioritized Approach Milestones'!B79=6,"ERROR 1","N/A")))</f>
        <v>N/A</v>
      </c>
      <c r="AB78" s="122" t="str">
        <f>IF(AND('Prioritized Approach Milestones'!C79="No",'Prioritized Approach Milestones'!F79=""),IF('Prioritized Approach Milestones'!B79=1,"ERROR 2","N/A"),"CORRECT")</f>
        <v>CORRECT</v>
      </c>
      <c r="AC78" s="122" t="str">
        <f>IF(AND('Prioritized Approach Milestones'!C79="No",'Prioritized Approach Milestones'!F79=""),IF('Prioritized Approach Milestones'!B79=2,"ERROR 2","N/A"),"CORRECT")</f>
        <v>CORRECT</v>
      </c>
      <c r="AD78" s="122" t="str">
        <f>IF(AND('Prioritized Approach Milestones'!C79="No",'Prioritized Approach Milestones'!F79=""),IF('Prioritized Approach Milestones'!B79=3,"ERROR 2","N/A"),"CORRECT")</f>
        <v>CORRECT</v>
      </c>
      <c r="AE78" s="122" t="str">
        <f>IF(AND('Prioritized Approach Milestones'!C79="No",'Prioritized Approach Milestones'!F79=""),IF('Prioritized Approach Milestones'!B79=4,"ERROR 2","N/A"),"CORRECT")</f>
        <v>CORRECT</v>
      </c>
      <c r="AF78" s="122" t="str">
        <f>IF(AND('Prioritized Approach Milestones'!C79="No",'Prioritized Approach Milestones'!F79=""),IF('Prioritized Approach Milestones'!B79=5,"ERROR 2","N/A"),"CORRECT")</f>
        <v>CORRECT</v>
      </c>
      <c r="AG78" s="123" t="str">
        <f>IF(AND('Prioritized Approach Milestones'!C79="No",'Prioritized Approach Milestones'!F79=""),IF('Prioritized Approach Milestones'!B79=6,"ERROR 2","N/A"),"CORRECT")</f>
        <v>CORRECT</v>
      </c>
    </row>
    <row r="79" spans="1:33" x14ac:dyDescent="0.2">
      <c r="A79" s="27">
        <f>COUNTIFS('Prioritized Approach Milestones'!B80,"1",'Prioritized Approach Milestones'!C80,"yes")</f>
        <v>0</v>
      </c>
      <c r="B79" s="32">
        <f>COUNTIFS('Prioritized Approach Milestones'!B80,"2",'Prioritized Approach Milestones'!C80,"yes")</f>
        <v>0</v>
      </c>
      <c r="C79" s="28">
        <f>COUNTIFS('Prioritized Approach Milestones'!B80,"3",'Prioritized Approach Milestones'!C80,"yes")</f>
        <v>0</v>
      </c>
      <c r="D79" s="29">
        <f>COUNTIFS('Prioritized Approach Milestones'!B80,"4",'Prioritized Approach Milestones'!C80,"yes")</f>
        <v>0</v>
      </c>
      <c r="E79" s="30">
        <f>COUNTIFS('Prioritized Approach Milestones'!B80,"5",'Prioritized Approach Milestones'!C80,"yes")</f>
        <v>0</v>
      </c>
      <c r="F79" s="31">
        <f>COUNTIFS('Prioritized Approach Milestones'!B80,"6",'Prioritized Approach Milestones'!C80,"yes")</f>
        <v>0</v>
      </c>
      <c r="G79" s="59">
        <f t="shared" si="4"/>
        <v>0</v>
      </c>
      <c r="H79" s="53">
        <f>COUNTIFS('Prioritized Approach Milestones'!B80,"1",'Prioritized Approach Milestones'!C80,"N/A")</f>
        <v>0</v>
      </c>
      <c r="I79" s="53">
        <f>COUNTIFS('Prioritized Approach Milestones'!B80,"2",'Prioritized Approach Milestones'!C80,"N/A")</f>
        <v>0</v>
      </c>
      <c r="J79" s="53">
        <f>COUNTIFS('Prioritized Approach Milestones'!B80,"3",'Prioritized Approach Milestones'!C80,"N/A")</f>
        <v>0</v>
      </c>
      <c r="K79" s="53">
        <f>COUNTIFS('Prioritized Approach Milestones'!B80,"4",'Prioritized Approach Milestones'!C80,"N/A")</f>
        <v>0</v>
      </c>
      <c r="L79" s="53">
        <f>COUNTIFS('Prioritized Approach Milestones'!B80,"5",'Prioritized Approach Milestones'!C80,"N/A")</f>
        <v>0</v>
      </c>
      <c r="M79" s="53">
        <f>COUNTIFS('Prioritized Approach Milestones'!B80,"6",'Prioritized Approach Milestones'!C80,"N/A")</f>
        <v>0</v>
      </c>
      <c r="N79">
        <f t="shared" si="5"/>
        <v>0</v>
      </c>
      <c r="O79" s="124"/>
      <c r="P79" s="120" t="str">
        <f>IF('Prioritized Approach Milestones'!$B80=1,'Prioritized Approach Milestones'!$F80,"")</f>
        <v/>
      </c>
      <c r="Q79" s="120" t="str">
        <f>IF('Prioritized Approach Milestones'!$B80=2,'Prioritized Approach Milestones'!$F80,"")</f>
        <v/>
      </c>
      <c r="R79" s="120" t="str">
        <f>IF('Prioritized Approach Milestones'!$B80=3,'Prioritized Approach Milestones'!$F80,"")</f>
        <v/>
      </c>
      <c r="S79" s="120" t="str">
        <f>IF('Prioritized Approach Milestones'!$B80=4,'Prioritized Approach Milestones'!$F80,"")</f>
        <v/>
      </c>
      <c r="T79" s="120" t="str">
        <f>IF('Prioritized Approach Milestones'!$B80=5,'Prioritized Approach Milestones'!$F80,"")</f>
        <v/>
      </c>
      <c r="U79" s="120" t="str">
        <f>IF('Prioritized Approach Milestones'!$B80=6,'Prioritized Approach Milestones'!$F80,"")</f>
        <v/>
      </c>
      <c r="V79" s="121" t="str">
        <f>IF(AND('Prioritized Approach Milestones'!C80="Yes",'Prioritized Approach Milestones'!F80=""),"CORRECT",IF('Prioritized Approach Milestones'!C80="No","CORRECT",IF('Prioritized Approach Milestones'!B80=1,"ERROR 1","N/A")))</f>
        <v>N/A</v>
      </c>
      <c r="W79" s="121" t="str">
        <f>IF(AND('Prioritized Approach Milestones'!C80="Yes",'Prioritized Approach Milestones'!F80=""),"CORRECT",IF('Prioritized Approach Milestones'!C80="No","CORRECT",IF('Prioritized Approach Milestones'!B80=2,"ERROR 1","N/A")))</f>
        <v>N/A</v>
      </c>
      <c r="X79" s="121" t="str">
        <f>IF(AND('Prioritized Approach Milestones'!C80="Yes",'Prioritized Approach Milestones'!F80=""),"CORRECT",IF('Prioritized Approach Milestones'!C80="No","CORRECT",IF('Prioritized Approach Milestones'!B80=3,"ERROR 1","N/A")))</f>
        <v>N/A</v>
      </c>
      <c r="Y79" s="121" t="str">
        <f>IF(AND('Prioritized Approach Milestones'!C80="Yes",'Prioritized Approach Milestones'!F80=""),"CORRECT",IF('Prioritized Approach Milestones'!C80="No","CORRECT",IF('Prioritized Approach Milestones'!B80=4,"ERROR 1","N/A")))</f>
        <v>N/A</v>
      </c>
      <c r="Z79" s="121" t="str">
        <f>IF(AND('Prioritized Approach Milestones'!C80="Yes",'Prioritized Approach Milestones'!F80=""),"CORRECT",IF('Prioritized Approach Milestones'!C80="No","CORRECT",IF('Prioritized Approach Milestones'!B80=5,"ERROR 1","N/A")))</f>
        <v>N/A</v>
      </c>
      <c r="AA79" s="121" t="str">
        <f>IF(AND('Prioritized Approach Milestones'!C80="Yes",'Prioritized Approach Milestones'!F80=""),"CORRECT",IF('Prioritized Approach Milestones'!C80="No","CORRECT",IF('Prioritized Approach Milestones'!B80=6,"ERROR 1","N/A")))</f>
        <v>N/A</v>
      </c>
      <c r="AB79" s="122" t="str">
        <f>IF(AND('Prioritized Approach Milestones'!C80="No",'Prioritized Approach Milestones'!F80=""),IF('Prioritized Approach Milestones'!B80=1,"ERROR 2","N/A"),"CORRECT")</f>
        <v>CORRECT</v>
      </c>
      <c r="AC79" s="122" t="str">
        <f>IF(AND('Prioritized Approach Milestones'!C80="No",'Prioritized Approach Milestones'!F80=""),IF('Prioritized Approach Milestones'!B80=2,"ERROR 2","N/A"),"CORRECT")</f>
        <v>CORRECT</v>
      </c>
      <c r="AD79" s="122" t="str">
        <f>IF(AND('Prioritized Approach Milestones'!C80="No",'Prioritized Approach Milestones'!F80=""),IF('Prioritized Approach Milestones'!B80=3,"ERROR 2","N/A"),"CORRECT")</f>
        <v>CORRECT</v>
      </c>
      <c r="AE79" s="122" t="str">
        <f>IF(AND('Prioritized Approach Milestones'!C80="No",'Prioritized Approach Milestones'!F80=""),IF('Prioritized Approach Milestones'!B80=4,"ERROR 2","N/A"),"CORRECT")</f>
        <v>CORRECT</v>
      </c>
      <c r="AF79" s="122" t="str">
        <f>IF(AND('Prioritized Approach Milestones'!C80="No",'Prioritized Approach Milestones'!F80=""),IF('Prioritized Approach Milestones'!B80=5,"ERROR 2","N/A"),"CORRECT")</f>
        <v>CORRECT</v>
      </c>
      <c r="AG79" s="123" t="str">
        <f>IF(AND('Prioritized Approach Milestones'!C80="No",'Prioritized Approach Milestones'!F80=""),IF('Prioritized Approach Milestones'!B80=6,"ERROR 2","N/A"),"CORRECT")</f>
        <v>CORRECT</v>
      </c>
    </row>
    <row r="80" spans="1:33" x14ac:dyDescent="0.2">
      <c r="A80" s="27">
        <f>COUNTIFS('Prioritized Approach Milestones'!B81,"1",'Prioritized Approach Milestones'!C81,"yes")</f>
        <v>0</v>
      </c>
      <c r="B80" s="32">
        <f>COUNTIFS('Prioritized Approach Milestones'!B81,"2",'Prioritized Approach Milestones'!C81,"yes")</f>
        <v>0</v>
      </c>
      <c r="C80" s="28">
        <f>COUNTIFS('Prioritized Approach Milestones'!B81,"3",'Prioritized Approach Milestones'!C81,"yes")</f>
        <v>0</v>
      </c>
      <c r="D80" s="29">
        <f>COUNTIFS('Prioritized Approach Milestones'!B81,"4",'Prioritized Approach Milestones'!C81,"yes")</f>
        <v>0</v>
      </c>
      <c r="E80" s="30">
        <f>COUNTIFS('Prioritized Approach Milestones'!B81,"5",'Prioritized Approach Milestones'!C81,"yes")</f>
        <v>0</v>
      </c>
      <c r="F80" s="31">
        <f>COUNTIFS('Prioritized Approach Milestones'!B81,"6",'Prioritized Approach Milestones'!C81,"yes")</f>
        <v>0</v>
      </c>
      <c r="G80" s="59">
        <f t="shared" si="4"/>
        <v>0</v>
      </c>
      <c r="H80" s="53">
        <f>COUNTIFS('Prioritized Approach Milestones'!B81,"1",'Prioritized Approach Milestones'!C81,"N/A")</f>
        <v>0</v>
      </c>
      <c r="I80" s="53">
        <f>COUNTIFS('Prioritized Approach Milestones'!B81,"2",'Prioritized Approach Milestones'!C81,"N/A")</f>
        <v>0</v>
      </c>
      <c r="J80" s="53">
        <f>COUNTIFS('Prioritized Approach Milestones'!B81,"3",'Prioritized Approach Milestones'!C81,"N/A")</f>
        <v>0</v>
      </c>
      <c r="K80" s="53">
        <f>COUNTIFS('Prioritized Approach Milestones'!B81,"4",'Prioritized Approach Milestones'!C81,"N/A")</f>
        <v>0</v>
      </c>
      <c r="L80" s="53">
        <f>COUNTIFS('Prioritized Approach Milestones'!B81,"5",'Prioritized Approach Milestones'!C81,"N/A")</f>
        <v>0</v>
      </c>
      <c r="M80" s="53">
        <f>COUNTIFS('Prioritized Approach Milestones'!B81,"6",'Prioritized Approach Milestones'!C81,"N/A")</f>
        <v>0</v>
      </c>
      <c r="N80">
        <f t="shared" si="5"/>
        <v>0</v>
      </c>
      <c r="O80" s="124"/>
      <c r="P80" s="120" t="str">
        <f>IF('Prioritized Approach Milestones'!$B81=1,'Prioritized Approach Milestones'!$F81,"")</f>
        <v/>
      </c>
      <c r="Q80" s="120" t="str">
        <f>IF('Prioritized Approach Milestones'!$B81=2,'Prioritized Approach Milestones'!$F81,"")</f>
        <v/>
      </c>
      <c r="R80" s="120" t="str">
        <f>IF('Prioritized Approach Milestones'!$B81=3,'Prioritized Approach Milestones'!$F81,"")</f>
        <v/>
      </c>
      <c r="S80" s="120" t="str">
        <f>IF('Prioritized Approach Milestones'!$B81=4,'Prioritized Approach Milestones'!$F81,"")</f>
        <v/>
      </c>
      <c r="T80" s="120" t="str">
        <f>IF('Prioritized Approach Milestones'!$B81=5,'Prioritized Approach Milestones'!$F81,"")</f>
        <v/>
      </c>
      <c r="U80" s="120" t="str">
        <f>IF('Prioritized Approach Milestones'!$B81=6,'Prioritized Approach Milestones'!$F81,"")</f>
        <v/>
      </c>
      <c r="V80" s="121" t="str">
        <f>IF(AND('Prioritized Approach Milestones'!C81="Yes",'Prioritized Approach Milestones'!F81=""),"CORRECT",IF('Prioritized Approach Milestones'!C81="No","CORRECT",IF('Prioritized Approach Milestones'!B81=1,"ERROR 1","N/A")))</f>
        <v>N/A</v>
      </c>
      <c r="W80" s="121" t="str">
        <f>IF(AND('Prioritized Approach Milestones'!C81="Yes",'Prioritized Approach Milestones'!F81=""),"CORRECT",IF('Prioritized Approach Milestones'!C81="No","CORRECT",IF('Prioritized Approach Milestones'!B81=2,"ERROR 1","N/A")))</f>
        <v>N/A</v>
      </c>
      <c r="X80" s="121" t="str">
        <f>IF(AND('Prioritized Approach Milestones'!C81="Yes",'Prioritized Approach Milestones'!F81=""),"CORRECT",IF('Prioritized Approach Milestones'!C81="No","CORRECT",IF('Prioritized Approach Milestones'!B81=3,"ERROR 1","N/A")))</f>
        <v>N/A</v>
      </c>
      <c r="Y80" s="121" t="str">
        <f>IF(AND('Prioritized Approach Milestones'!C81="Yes",'Prioritized Approach Milestones'!F81=""),"CORRECT",IF('Prioritized Approach Milestones'!C81="No","CORRECT",IF('Prioritized Approach Milestones'!B81=4,"ERROR 1","N/A")))</f>
        <v>N/A</v>
      </c>
      <c r="Z80" s="121" t="str">
        <f>IF(AND('Prioritized Approach Milestones'!C81="Yes",'Prioritized Approach Milestones'!F81=""),"CORRECT",IF('Prioritized Approach Milestones'!C81="No","CORRECT",IF('Prioritized Approach Milestones'!B81=5,"ERROR 1","N/A")))</f>
        <v>N/A</v>
      </c>
      <c r="AA80" s="121" t="str">
        <f>IF(AND('Prioritized Approach Milestones'!C81="Yes",'Prioritized Approach Milestones'!F81=""),"CORRECT",IF('Prioritized Approach Milestones'!C81="No","CORRECT",IF('Prioritized Approach Milestones'!B81=6,"ERROR 1","N/A")))</f>
        <v>N/A</v>
      </c>
      <c r="AB80" s="122" t="str">
        <f>IF(AND('Prioritized Approach Milestones'!C81="No",'Prioritized Approach Milestones'!F81=""),IF('Prioritized Approach Milestones'!B81=1,"ERROR 2","N/A"),"CORRECT")</f>
        <v>CORRECT</v>
      </c>
      <c r="AC80" s="122" t="str">
        <f>IF(AND('Prioritized Approach Milestones'!C81="No",'Prioritized Approach Milestones'!F81=""),IF('Prioritized Approach Milestones'!B81=2,"ERROR 2","N/A"),"CORRECT")</f>
        <v>CORRECT</v>
      </c>
      <c r="AD80" s="122" t="str">
        <f>IF(AND('Prioritized Approach Milestones'!C81="No",'Prioritized Approach Milestones'!F81=""),IF('Prioritized Approach Milestones'!B81=3,"ERROR 2","N/A"),"CORRECT")</f>
        <v>CORRECT</v>
      </c>
      <c r="AE80" s="122" t="str">
        <f>IF(AND('Prioritized Approach Milestones'!C81="No",'Prioritized Approach Milestones'!F81=""),IF('Prioritized Approach Milestones'!B81=4,"ERROR 2","N/A"),"CORRECT")</f>
        <v>CORRECT</v>
      </c>
      <c r="AF80" s="122" t="str">
        <f>IF(AND('Prioritized Approach Milestones'!C81="No",'Prioritized Approach Milestones'!F81=""),IF('Prioritized Approach Milestones'!B81=5,"ERROR 2","N/A"),"CORRECT")</f>
        <v>CORRECT</v>
      </c>
      <c r="AG80" s="123" t="str">
        <f>IF(AND('Prioritized Approach Milestones'!C81="No",'Prioritized Approach Milestones'!F81=""),IF('Prioritized Approach Milestones'!B81=6,"ERROR 2","N/A"),"CORRECT")</f>
        <v>CORRECT</v>
      </c>
    </row>
    <row r="81" spans="1:33" x14ac:dyDescent="0.2">
      <c r="A81" s="27">
        <f>COUNTIFS('Prioritized Approach Milestones'!B82,"1",'Prioritized Approach Milestones'!C82,"yes")</f>
        <v>0</v>
      </c>
      <c r="B81" s="32">
        <f>COUNTIFS('Prioritized Approach Milestones'!B82,"2",'Prioritized Approach Milestones'!C82,"yes")</f>
        <v>0</v>
      </c>
      <c r="C81" s="28">
        <f>COUNTIFS('Prioritized Approach Milestones'!B82,"3",'Prioritized Approach Milestones'!C82,"yes")</f>
        <v>0</v>
      </c>
      <c r="D81" s="29">
        <f>COUNTIFS('Prioritized Approach Milestones'!B82,"4",'Prioritized Approach Milestones'!C82,"yes")</f>
        <v>0</v>
      </c>
      <c r="E81" s="30">
        <f>COUNTIFS('Prioritized Approach Milestones'!B82,"5",'Prioritized Approach Milestones'!C82,"yes")</f>
        <v>0</v>
      </c>
      <c r="F81" s="31">
        <f>COUNTIFS('Prioritized Approach Milestones'!B82,"6",'Prioritized Approach Milestones'!C82,"yes")</f>
        <v>0</v>
      </c>
      <c r="G81" s="59">
        <f t="shared" si="4"/>
        <v>0</v>
      </c>
      <c r="H81" s="53">
        <f>COUNTIFS('Prioritized Approach Milestones'!B82,"1",'Prioritized Approach Milestones'!C82,"N/A")</f>
        <v>0</v>
      </c>
      <c r="I81" s="53">
        <f>COUNTIFS('Prioritized Approach Milestones'!B82,"2",'Prioritized Approach Milestones'!C82,"N/A")</f>
        <v>0</v>
      </c>
      <c r="J81" s="53">
        <f>COUNTIFS('Prioritized Approach Milestones'!B82,"3",'Prioritized Approach Milestones'!C82,"N/A")</f>
        <v>0</v>
      </c>
      <c r="K81" s="53">
        <f>COUNTIFS('Prioritized Approach Milestones'!B82,"4",'Prioritized Approach Milestones'!C82,"N/A")</f>
        <v>0</v>
      </c>
      <c r="L81" s="53">
        <f>COUNTIFS('Prioritized Approach Milestones'!B82,"5",'Prioritized Approach Milestones'!C82,"N/A")</f>
        <v>0</v>
      </c>
      <c r="M81" s="53">
        <f>COUNTIFS('Prioritized Approach Milestones'!B82,"6",'Prioritized Approach Milestones'!C82,"N/A")</f>
        <v>0</v>
      </c>
      <c r="N81">
        <f t="shared" si="5"/>
        <v>0</v>
      </c>
      <c r="O81" s="119"/>
      <c r="P81" s="120" t="str">
        <f>IF('Prioritized Approach Milestones'!$B82=1,'Prioritized Approach Milestones'!$F82,"")</f>
        <v/>
      </c>
      <c r="Q81" s="120" t="str">
        <f>IF('Prioritized Approach Milestones'!$B82=2,'Prioritized Approach Milestones'!$F82,"")</f>
        <v/>
      </c>
      <c r="R81" s="120" t="str">
        <f>IF('Prioritized Approach Milestones'!$B82=3,'Prioritized Approach Milestones'!$F82,"")</f>
        <v/>
      </c>
      <c r="S81" s="120" t="str">
        <f>IF('Prioritized Approach Milestones'!$B82=4,'Prioritized Approach Milestones'!$F82,"")</f>
        <v/>
      </c>
      <c r="T81" s="120" t="str">
        <f>IF('Prioritized Approach Milestones'!$B82=5,'Prioritized Approach Milestones'!$F82,"")</f>
        <v/>
      </c>
      <c r="U81" s="120">
        <f>IF('Prioritized Approach Milestones'!$B82=6,'Prioritized Approach Milestones'!$F82,"")</f>
        <v>0</v>
      </c>
      <c r="V81" s="121" t="str">
        <f>IF(AND('Prioritized Approach Milestones'!C82="Yes",'Prioritized Approach Milestones'!F82=""),"CORRECT",IF('Prioritized Approach Milestones'!C82="No","CORRECT",IF('Prioritized Approach Milestones'!B82=1,"ERROR 1","N/A")))</f>
        <v>N/A</v>
      </c>
      <c r="W81" s="121" t="str">
        <f>IF(AND('Prioritized Approach Milestones'!C82="Yes",'Prioritized Approach Milestones'!F82=""),"CORRECT",IF('Prioritized Approach Milestones'!C82="No","CORRECT",IF('Prioritized Approach Milestones'!B82=2,"ERROR 1","N/A")))</f>
        <v>N/A</v>
      </c>
      <c r="X81" s="121" t="str">
        <f>IF(AND('Prioritized Approach Milestones'!C82="Yes",'Prioritized Approach Milestones'!F82=""),"CORRECT",IF('Prioritized Approach Milestones'!C82="No","CORRECT",IF('Prioritized Approach Milestones'!B82=3,"ERROR 1","N/A")))</f>
        <v>N/A</v>
      </c>
      <c r="Y81" s="121" t="str">
        <f>IF(AND('Prioritized Approach Milestones'!C82="Yes",'Prioritized Approach Milestones'!F82=""),"CORRECT",IF('Prioritized Approach Milestones'!C82="No","CORRECT",IF('Prioritized Approach Milestones'!B82=4,"ERROR 1","N/A")))</f>
        <v>N/A</v>
      </c>
      <c r="Z81" s="121" t="str">
        <f>IF(AND('Prioritized Approach Milestones'!C82="Yes",'Prioritized Approach Milestones'!F82=""),"CORRECT",IF('Prioritized Approach Milestones'!C82="No","CORRECT",IF('Prioritized Approach Milestones'!B82=5,"ERROR 1","N/A")))</f>
        <v>N/A</v>
      </c>
      <c r="AA81" s="121" t="str">
        <f>IF(AND('Prioritized Approach Milestones'!C82="Yes",'Prioritized Approach Milestones'!F82=""),"CORRECT",IF('Prioritized Approach Milestones'!C82="No","CORRECT",IF('Prioritized Approach Milestones'!B82=6,"ERROR 1","N/A")))</f>
        <v>ERROR 1</v>
      </c>
      <c r="AB81" s="122" t="str">
        <f>IF(AND('Prioritized Approach Milestones'!C82="No",'Prioritized Approach Milestones'!F82=""),IF('Prioritized Approach Milestones'!B82=1,"ERROR 2","N/A"),"CORRECT")</f>
        <v>CORRECT</v>
      </c>
      <c r="AC81" s="122" t="str">
        <f>IF(AND('Prioritized Approach Milestones'!C82="No",'Prioritized Approach Milestones'!F82=""),IF('Prioritized Approach Milestones'!B82=2,"ERROR 2","N/A"),"CORRECT")</f>
        <v>CORRECT</v>
      </c>
      <c r="AD81" s="122" t="str">
        <f>IF(AND('Prioritized Approach Milestones'!C82="No",'Prioritized Approach Milestones'!F82=""),IF('Prioritized Approach Milestones'!B82=3,"ERROR 2","N/A"),"CORRECT")</f>
        <v>CORRECT</v>
      </c>
      <c r="AE81" s="122" t="str">
        <f>IF(AND('Prioritized Approach Milestones'!C82="No",'Prioritized Approach Milestones'!F82=""),IF('Prioritized Approach Milestones'!B82=4,"ERROR 2","N/A"),"CORRECT")</f>
        <v>CORRECT</v>
      </c>
      <c r="AF81" s="122" t="str">
        <f>IF(AND('Prioritized Approach Milestones'!C82="No",'Prioritized Approach Milestones'!F82=""),IF('Prioritized Approach Milestones'!B82=5,"ERROR 2","N/A"),"CORRECT")</f>
        <v>CORRECT</v>
      </c>
      <c r="AG81" s="123" t="str">
        <f>IF(AND('Prioritized Approach Milestones'!C82="No",'Prioritized Approach Milestones'!F82=""),IF('Prioritized Approach Milestones'!B82=6,"ERROR 2","N/A"),"CORRECT")</f>
        <v>CORRECT</v>
      </c>
    </row>
    <row r="82" spans="1:33" x14ac:dyDescent="0.2">
      <c r="A82" s="27">
        <f>COUNTIFS('Prioritized Approach Milestones'!B83,"1",'Prioritized Approach Milestones'!C83,"yes")</f>
        <v>0</v>
      </c>
      <c r="B82" s="32">
        <f>COUNTIFS('Prioritized Approach Milestones'!B83,"2",'Prioritized Approach Milestones'!C83,"yes")</f>
        <v>0</v>
      </c>
      <c r="C82" s="28">
        <f>COUNTIFS('Prioritized Approach Milestones'!B83,"3",'Prioritized Approach Milestones'!C83,"yes")</f>
        <v>0</v>
      </c>
      <c r="D82" s="29">
        <f>COUNTIFS('Prioritized Approach Milestones'!B83,"4",'Prioritized Approach Milestones'!C83,"yes")</f>
        <v>0</v>
      </c>
      <c r="E82" s="30">
        <f>COUNTIFS('Prioritized Approach Milestones'!B83,"5",'Prioritized Approach Milestones'!C83,"yes")</f>
        <v>0</v>
      </c>
      <c r="F82" s="31">
        <f>COUNTIFS('Prioritized Approach Milestones'!B83,"6",'Prioritized Approach Milestones'!C83,"yes")</f>
        <v>0</v>
      </c>
      <c r="G82" s="59">
        <f t="shared" si="4"/>
        <v>0</v>
      </c>
      <c r="H82" s="53">
        <f>COUNTIFS('Prioritized Approach Milestones'!B83,"1",'Prioritized Approach Milestones'!C83,"N/A")</f>
        <v>0</v>
      </c>
      <c r="I82" s="53">
        <f>COUNTIFS('Prioritized Approach Milestones'!B83,"2",'Prioritized Approach Milestones'!C83,"N/A")</f>
        <v>0</v>
      </c>
      <c r="J82" s="53">
        <f>COUNTIFS('Prioritized Approach Milestones'!B83,"3",'Prioritized Approach Milestones'!C83,"N/A")</f>
        <v>0</v>
      </c>
      <c r="K82" s="53">
        <f>COUNTIFS('Prioritized Approach Milestones'!B83,"4",'Prioritized Approach Milestones'!C83,"N/A")</f>
        <v>0</v>
      </c>
      <c r="L82" s="53">
        <f>COUNTIFS('Prioritized Approach Milestones'!B83,"5",'Prioritized Approach Milestones'!C83,"N/A")</f>
        <v>0</v>
      </c>
      <c r="M82" s="53">
        <f>COUNTIFS('Prioritized Approach Milestones'!B83,"6",'Prioritized Approach Milestones'!C83,"N/A")</f>
        <v>0</v>
      </c>
      <c r="N82">
        <f t="shared" si="5"/>
        <v>0</v>
      </c>
      <c r="O82" s="119"/>
      <c r="P82" s="120" t="str">
        <f>IF('Prioritized Approach Milestones'!$B83=1,'Prioritized Approach Milestones'!$F83,"")</f>
        <v/>
      </c>
      <c r="Q82" s="120" t="str">
        <f>IF('Prioritized Approach Milestones'!$B83=2,'Prioritized Approach Milestones'!$F83,"")</f>
        <v/>
      </c>
      <c r="R82" s="120" t="str">
        <f>IF('Prioritized Approach Milestones'!$B83=3,'Prioritized Approach Milestones'!$F83,"")</f>
        <v/>
      </c>
      <c r="S82" s="120" t="str">
        <f>IF('Prioritized Approach Milestones'!$B83=4,'Prioritized Approach Milestones'!$F83,"")</f>
        <v/>
      </c>
      <c r="T82" s="120" t="str">
        <f>IF('Prioritized Approach Milestones'!$B83=5,'Prioritized Approach Milestones'!$F83,"")</f>
        <v/>
      </c>
      <c r="U82" s="120">
        <f>IF('Prioritized Approach Milestones'!$B83=6,'Prioritized Approach Milestones'!$F83,"")</f>
        <v>0</v>
      </c>
      <c r="V82" s="121" t="str">
        <f>IF(AND('Prioritized Approach Milestones'!C83="Yes",'Prioritized Approach Milestones'!F83=""),"CORRECT",IF('Prioritized Approach Milestones'!C83="No","CORRECT",IF('Prioritized Approach Milestones'!B83=1,"ERROR 1","N/A")))</f>
        <v>N/A</v>
      </c>
      <c r="W82" s="121" t="str">
        <f>IF(AND('Prioritized Approach Milestones'!C83="Yes",'Prioritized Approach Milestones'!F83=""),"CORRECT",IF('Prioritized Approach Milestones'!C83="No","CORRECT",IF('Prioritized Approach Milestones'!B83=2,"ERROR 1","N/A")))</f>
        <v>N/A</v>
      </c>
      <c r="X82" s="121" t="str">
        <f>IF(AND('Prioritized Approach Milestones'!C83="Yes",'Prioritized Approach Milestones'!F83=""),"CORRECT",IF('Prioritized Approach Milestones'!C83="No","CORRECT",IF('Prioritized Approach Milestones'!B83=3,"ERROR 1","N/A")))</f>
        <v>N/A</v>
      </c>
      <c r="Y82" s="121" t="str">
        <f>IF(AND('Prioritized Approach Milestones'!C83="Yes",'Prioritized Approach Milestones'!F83=""),"CORRECT",IF('Prioritized Approach Milestones'!C83="No","CORRECT",IF('Prioritized Approach Milestones'!B83=4,"ERROR 1","N/A")))</f>
        <v>N/A</v>
      </c>
      <c r="Z82" s="121" t="str">
        <f>IF(AND('Prioritized Approach Milestones'!C83="Yes",'Prioritized Approach Milestones'!F83=""),"CORRECT",IF('Prioritized Approach Milestones'!C83="No","CORRECT",IF('Prioritized Approach Milestones'!B83=5,"ERROR 1","N/A")))</f>
        <v>N/A</v>
      </c>
      <c r="AA82" s="121" t="str">
        <f>IF(AND('Prioritized Approach Milestones'!C83="Yes",'Prioritized Approach Milestones'!F83=""),"CORRECT",IF('Prioritized Approach Milestones'!C83="No","CORRECT",IF('Prioritized Approach Milestones'!B83=6,"ERROR 1","N/A")))</f>
        <v>ERROR 1</v>
      </c>
      <c r="AB82" s="122" t="str">
        <f>IF(AND('Prioritized Approach Milestones'!C83="No",'Prioritized Approach Milestones'!F83=""),IF('Prioritized Approach Milestones'!B83=1,"ERROR 2","N/A"),"CORRECT")</f>
        <v>CORRECT</v>
      </c>
      <c r="AC82" s="122" t="str">
        <f>IF(AND('Prioritized Approach Milestones'!C83="No",'Prioritized Approach Milestones'!F83=""),IF('Prioritized Approach Milestones'!B83=2,"ERROR 2","N/A"),"CORRECT")</f>
        <v>CORRECT</v>
      </c>
      <c r="AD82" s="122" t="str">
        <f>IF(AND('Prioritized Approach Milestones'!C83="No",'Prioritized Approach Milestones'!F83=""),IF('Prioritized Approach Milestones'!B83=3,"ERROR 2","N/A"),"CORRECT")</f>
        <v>CORRECT</v>
      </c>
      <c r="AE82" s="122" t="str">
        <f>IF(AND('Prioritized Approach Milestones'!C83="No",'Prioritized Approach Milestones'!F83=""),IF('Prioritized Approach Milestones'!B83=4,"ERROR 2","N/A"),"CORRECT")</f>
        <v>CORRECT</v>
      </c>
      <c r="AF82" s="122" t="str">
        <f>IF(AND('Prioritized Approach Milestones'!C83="No",'Prioritized Approach Milestones'!F83=""),IF('Prioritized Approach Milestones'!B83=5,"ERROR 2","N/A"),"CORRECT")</f>
        <v>CORRECT</v>
      </c>
      <c r="AG82" s="123" t="str">
        <f>IF(AND('Prioritized Approach Milestones'!C83="No",'Prioritized Approach Milestones'!F83=""),IF('Prioritized Approach Milestones'!B83=6,"ERROR 2","N/A"),"CORRECT")</f>
        <v>CORRECT</v>
      </c>
    </row>
    <row r="83" spans="1:33" x14ac:dyDescent="0.2">
      <c r="A83" s="27">
        <f>COUNTIFS('Prioritized Approach Milestones'!B84,"1",'Prioritized Approach Milestones'!C84,"yes")</f>
        <v>0</v>
      </c>
      <c r="B83" s="32">
        <f>COUNTIFS('Prioritized Approach Milestones'!B84,"2",'Prioritized Approach Milestones'!C84,"yes")</f>
        <v>0</v>
      </c>
      <c r="C83" s="28">
        <f>COUNTIFS('Prioritized Approach Milestones'!B84,"3",'Prioritized Approach Milestones'!C84,"yes")</f>
        <v>0</v>
      </c>
      <c r="D83" s="29">
        <f>COUNTIFS('Prioritized Approach Milestones'!B84,"4",'Prioritized Approach Milestones'!C84,"yes")</f>
        <v>0</v>
      </c>
      <c r="E83" s="30">
        <f>COUNTIFS('Prioritized Approach Milestones'!B84,"5",'Prioritized Approach Milestones'!C84,"yes")</f>
        <v>0</v>
      </c>
      <c r="F83" s="31">
        <f>COUNTIFS('Prioritized Approach Milestones'!B84,"6",'Prioritized Approach Milestones'!C84,"yes")</f>
        <v>0</v>
      </c>
      <c r="G83" s="59">
        <f t="shared" si="4"/>
        <v>0</v>
      </c>
      <c r="H83" s="53">
        <f>COUNTIFS('Prioritized Approach Milestones'!B84,"1",'Prioritized Approach Milestones'!C84,"N/A")</f>
        <v>0</v>
      </c>
      <c r="I83" s="53">
        <f>COUNTIFS('Prioritized Approach Milestones'!B84,"2",'Prioritized Approach Milestones'!C84,"N/A")</f>
        <v>0</v>
      </c>
      <c r="J83" s="53">
        <f>COUNTIFS('Prioritized Approach Milestones'!B84,"3",'Prioritized Approach Milestones'!C84,"N/A")</f>
        <v>0</v>
      </c>
      <c r="K83" s="53">
        <f>COUNTIFS('Prioritized Approach Milestones'!B84,"4",'Prioritized Approach Milestones'!C84,"N/A")</f>
        <v>0</v>
      </c>
      <c r="L83" s="53">
        <f>COUNTIFS('Prioritized Approach Milestones'!B84,"5",'Prioritized Approach Milestones'!C84,"N/A")</f>
        <v>0</v>
      </c>
      <c r="M83" s="53">
        <f>COUNTIFS('Prioritized Approach Milestones'!B84,"6",'Prioritized Approach Milestones'!C84,"N/A")</f>
        <v>0</v>
      </c>
      <c r="N83">
        <f t="shared" si="5"/>
        <v>0</v>
      </c>
      <c r="O83" s="119"/>
      <c r="P83" s="120" t="str">
        <f>IF('Prioritized Approach Milestones'!$B84=1,'Prioritized Approach Milestones'!$F84,"")</f>
        <v/>
      </c>
      <c r="Q83" s="120" t="str">
        <f>IF('Prioritized Approach Milestones'!$B84=2,'Prioritized Approach Milestones'!$F84,"")</f>
        <v/>
      </c>
      <c r="R83" s="120" t="str">
        <f>IF('Prioritized Approach Milestones'!$B84=3,'Prioritized Approach Milestones'!$F84,"")</f>
        <v/>
      </c>
      <c r="S83" s="120" t="str">
        <f>IF('Prioritized Approach Milestones'!$B84=4,'Prioritized Approach Milestones'!$F84,"")</f>
        <v/>
      </c>
      <c r="T83" s="120" t="str">
        <f>IF('Prioritized Approach Milestones'!$B84=5,'Prioritized Approach Milestones'!$F84,"")</f>
        <v/>
      </c>
      <c r="U83" s="120" t="str">
        <f>IF('Prioritized Approach Milestones'!$B84=6,'Prioritized Approach Milestones'!$F84,"")</f>
        <v/>
      </c>
      <c r="V83" s="121" t="str">
        <f>IF(AND('Prioritized Approach Milestones'!C84="Yes",'Prioritized Approach Milestones'!F84=""),"CORRECT",IF('Prioritized Approach Milestones'!C84="No","CORRECT",IF('Prioritized Approach Milestones'!B84=1,"ERROR 1","N/A")))</f>
        <v>N/A</v>
      </c>
      <c r="W83" s="121" t="str">
        <f>IF(AND('Prioritized Approach Milestones'!C84="Yes",'Prioritized Approach Milestones'!F84=""),"CORRECT",IF('Prioritized Approach Milestones'!C84="No","CORRECT",IF('Prioritized Approach Milestones'!B84=2,"ERROR 1","N/A")))</f>
        <v>N/A</v>
      </c>
      <c r="X83" s="121" t="str">
        <f>IF(AND('Prioritized Approach Milestones'!C84="Yes",'Prioritized Approach Milestones'!F84=""),"CORRECT",IF('Prioritized Approach Milestones'!C84="No","CORRECT",IF('Prioritized Approach Milestones'!B84=3,"ERROR 1","N/A")))</f>
        <v>N/A</v>
      </c>
      <c r="Y83" s="121" t="str">
        <f>IF(AND('Prioritized Approach Milestones'!C84="Yes",'Prioritized Approach Milestones'!F84=""),"CORRECT",IF('Prioritized Approach Milestones'!C84="No","CORRECT",IF('Prioritized Approach Milestones'!B84=4,"ERROR 1","N/A")))</f>
        <v>N/A</v>
      </c>
      <c r="Z83" s="121" t="str">
        <f>IF(AND('Prioritized Approach Milestones'!C84="Yes",'Prioritized Approach Milestones'!F84=""),"CORRECT",IF('Prioritized Approach Milestones'!C84="No","CORRECT",IF('Prioritized Approach Milestones'!B84=5,"ERROR 1","N/A")))</f>
        <v>N/A</v>
      </c>
      <c r="AA83" s="121" t="str">
        <f>IF(AND('Prioritized Approach Milestones'!C84="Yes",'Prioritized Approach Milestones'!F84=""),"CORRECT",IF('Prioritized Approach Milestones'!C84="No","CORRECT",IF('Prioritized Approach Milestones'!B84=6,"ERROR 1","N/A")))</f>
        <v>N/A</v>
      </c>
      <c r="AB83" s="122" t="str">
        <f>IF(AND('Prioritized Approach Milestones'!C84="No",'Prioritized Approach Milestones'!F84=""),IF('Prioritized Approach Milestones'!B84=1,"ERROR 2","N/A"),"CORRECT")</f>
        <v>CORRECT</v>
      </c>
      <c r="AC83" s="122" t="str">
        <f>IF(AND('Prioritized Approach Milestones'!C84="No",'Prioritized Approach Milestones'!F84=""),IF('Prioritized Approach Milestones'!B84=2,"ERROR 2","N/A"),"CORRECT")</f>
        <v>CORRECT</v>
      </c>
      <c r="AD83" s="122" t="str">
        <f>IF(AND('Prioritized Approach Milestones'!C84="No",'Prioritized Approach Milestones'!F84=""),IF('Prioritized Approach Milestones'!B84=3,"ERROR 2","N/A"),"CORRECT")</f>
        <v>CORRECT</v>
      </c>
      <c r="AE83" s="122" t="str">
        <f>IF(AND('Prioritized Approach Milestones'!C84="No",'Prioritized Approach Milestones'!F84=""),IF('Prioritized Approach Milestones'!B84=4,"ERROR 2","N/A"),"CORRECT")</f>
        <v>CORRECT</v>
      </c>
      <c r="AF83" s="122" t="str">
        <f>IF(AND('Prioritized Approach Milestones'!C84="No",'Prioritized Approach Milestones'!F84=""),IF('Prioritized Approach Milestones'!B84=5,"ERROR 2","N/A"),"CORRECT")</f>
        <v>CORRECT</v>
      </c>
      <c r="AG83" s="123" t="str">
        <f>IF(AND('Prioritized Approach Milestones'!C84="No",'Prioritized Approach Milestones'!F84=""),IF('Prioritized Approach Milestones'!B84=6,"ERROR 2","N/A"),"CORRECT")</f>
        <v>CORRECT</v>
      </c>
    </row>
    <row r="84" spans="1:33" x14ac:dyDescent="0.2">
      <c r="A84" s="27">
        <f>COUNTIFS('Prioritized Approach Milestones'!B85,"1",'Prioritized Approach Milestones'!C85,"yes")</f>
        <v>0</v>
      </c>
      <c r="B84" s="32">
        <f>COUNTIFS('Prioritized Approach Milestones'!B85,"2",'Prioritized Approach Milestones'!C85,"yes")</f>
        <v>0</v>
      </c>
      <c r="C84" s="28">
        <f>COUNTIFS('Prioritized Approach Milestones'!B85,"3",'Prioritized Approach Milestones'!C85,"yes")</f>
        <v>0</v>
      </c>
      <c r="D84" s="29">
        <f>COUNTIFS('Prioritized Approach Milestones'!B85,"4",'Prioritized Approach Milestones'!C85,"yes")</f>
        <v>0</v>
      </c>
      <c r="E84" s="30">
        <f>COUNTIFS('Prioritized Approach Milestones'!B85,"5",'Prioritized Approach Milestones'!C85,"yes")</f>
        <v>0</v>
      </c>
      <c r="F84" s="31">
        <f>COUNTIFS('Prioritized Approach Milestones'!B85,"6",'Prioritized Approach Milestones'!C85,"yes")</f>
        <v>0</v>
      </c>
      <c r="G84" s="59">
        <f t="shared" si="4"/>
        <v>0</v>
      </c>
      <c r="H84" s="53">
        <f>COUNTIFS('Prioritized Approach Milestones'!B85,"1",'Prioritized Approach Milestones'!C85,"N/A")</f>
        <v>0</v>
      </c>
      <c r="I84" s="53">
        <f>COUNTIFS('Prioritized Approach Milestones'!B85,"2",'Prioritized Approach Milestones'!C85,"N/A")</f>
        <v>0</v>
      </c>
      <c r="J84" s="53">
        <f>COUNTIFS('Prioritized Approach Milestones'!B85,"3",'Prioritized Approach Milestones'!C85,"N/A")</f>
        <v>0</v>
      </c>
      <c r="K84" s="53">
        <f>COUNTIFS('Prioritized Approach Milestones'!B85,"4",'Prioritized Approach Milestones'!C85,"N/A")</f>
        <v>0</v>
      </c>
      <c r="L84" s="53">
        <f>COUNTIFS('Prioritized Approach Milestones'!B85,"5",'Prioritized Approach Milestones'!C85,"N/A")</f>
        <v>0</v>
      </c>
      <c r="M84" s="53">
        <f>COUNTIFS('Prioritized Approach Milestones'!B85,"6",'Prioritized Approach Milestones'!C85,"N/A")</f>
        <v>0</v>
      </c>
      <c r="N84">
        <f t="shared" si="5"/>
        <v>0</v>
      </c>
      <c r="O84" s="119"/>
      <c r="P84" s="120" t="str">
        <f>IF('Prioritized Approach Milestones'!$B85=1,'Prioritized Approach Milestones'!$F85,"")</f>
        <v/>
      </c>
      <c r="Q84" s="120">
        <f>IF('Prioritized Approach Milestones'!$B85=2,'Prioritized Approach Milestones'!$F85,"")</f>
        <v>0</v>
      </c>
      <c r="R84" s="120" t="str">
        <f>IF('Prioritized Approach Milestones'!$B85=3,'Prioritized Approach Milestones'!$F85,"")</f>
        <v/>
      </c>
      <c r="S84" s="120" t="str">
        <f>IF('Prioritized Approach Milestones'!$B85=4,'Prioritized Approach Milestones'!$F85,"")</f>
        <v/>
      </c>
      <c r="T84" s="120" t="str">
        <f>IF('Prioritized Approach Milestones'!$B85=5,'Prioritized Approach Milestones'!$F85,"")</f>
        <v/>
      </c>
      <c r="U84" s="120" t="str">
        <f>IF('Prioritized Approach Milestones'!$B85=6,'Prioritized Approach Milestones'!$F85,"")</f>
        <v/>
      </c>
      <c r="V84" s="121" t="str">
        <f>IF(AND('Prioritized Approach Milestones'!C85="Yes",'Prioritized Approach Milestones'!F85=""),"CORRECT",IF('Prioritized Approach Milestones'!C85="No","CORRECT",IF('Prioritized Approach Milestones'!B85=1,"ERROR 1","N/A")))</f>
        <v>N/A</v>
      </c>
      <c r="W84" s="121" t="str">
        <f>IF(AND('Prioritized Approach Milestones'!C85="Yes",'Prioritized Approach Milestones'!F85=""),"CORRECT",IF('Prioritized Approach Milestones'!C85="No","CORRECT",IF('Prioritized Approach Milestones'!B85=2,"ERROR 1","N/A")))</f>
        <v>ERROR 1</v>
      </c>
      <c r="X84" s="121" t="str">
        <f>IF(AND('Prioritized Approach Milestones'!C85="Yes",'Prioritized Approach Milestones'!F85=""),"CORRECT",IF('Prioritized Approach Milestones'!C85="No","CORRECT",IF('Prioritized Approach Milestones'!B85=3,"ERROR 1","N/A")))</f>
        <v>N/A</v>
      </c>
      <c r="Y84" s="121" t="str">
        <f>IF(AND('Prioritized Approach Milestones'!C85="Yes",'Prioritized Approach Milestones'!F85=""),"CORRECT",IF('Prioritized Approach Milestones'!C85="No","CORRECT",IF('Prioritized Approach Milestones'!B85=4,"ERROR 1","N/A")))</f>
        <v>N/A</v>
      </c>
      <c r="Z84" s="121" t="str">
        <f>IF(AND('Prioritized Approach Milestones'!C85="Yes",'Prioritized Approach Milestones'!F85=""),"CORRECT",IF('Prioritized Approach Milestones'!C85="No","CORRECT",IF('Prioritized Approach Milestones'!B85=5,"ERROR 1","N/A")))</f>
        <v>N/A</v>
      </c>
      <c r="AA84" s="121" t="str">
        <f>IF(AND('Prioritized Approach Milestones'!C85="Yes",'Prioritized Approach Milestones'!F85=""),"CORRECT",IF('Prioritized Approach Milestones'!C85="No","CORRECT",IF('Prioritized Approach Milestones'!B85=6,"ERROR 1","N/A")))</f>
        <v>N/A</v>
      </c>
      <c r="AB84" s="122" t="str">
        <f>IF(AND('Prioritized Approach Milestones'!C85="No",'Prioritized Approach Milestones'!F85=""),IF('Prioritized Approach Milestones'!B85=1,"ERROR 2","N/A"),"CORRECT")</f>
        <v>CORRECT</v>
      </c>
      <c r="AC84" s="122" t="str">
        <f>IF(AND('Prioritized Approach Milestones'!C85="No",'Prioritized Approach Milestones'!F85=""),IF('Prioritized Approach Milestones'!B85=2,"ERROR 2","N/A"),"CORRECT")</f>
        <v>CORRECT</v>
      </c>
      <c r="AD84" s="122" t="str">
        <f>IF(AND('Prioritized Approach Milestones'!C85="No",'Prioritized Approach Milestones'!F85=""),IF('Prioritized Approach Milestones'!B85=3,"ERROR 2","N/A"),"CORRECT")</f>
        <v>CORRECT</v>
      </c>
      <c r="AE84" s="122" t="str">
        <f>IF(AND('Prioritized Approach Milestones'!C85="No",'Prioritized Approach Milestones'!F85=""),IF('Prioritized Approach Milestones'!B85=4,"ERROR 2","N/A"),"CORRECT")</f>
        <v>CORRECT</v>
      </c>
      <c r="AF84" s="122" t="str">
        <f>IF(AND('Prioritized Approach Milestones'!C85="No",'Prioritized Approach Milestones'!F85=""),IF('Prioritized Approach Milestones'!B85=5,"ERROR 2","N/A"),"CORRECT")</f>
        <v>CORRECT</v>
      </c>
      <c r="AG84" s="123" t="str">
        <f>IF(AND('Prioritized Approach Milestones'!C85="No",'Prioritized Approach Milestones'!F85=""),IF('Prioritized Approach Milestones'!B85=6,"ERROR 2","N/A"),"CORRECT")</f>
        <v>CORRECT</v>
      </c>
    </row>
    <row r="85" spans="1:33" x14ac:dyDescent="0.2">
      <c r="A85" s="27">
        <f>COUNTIFS('Prioritized Approach Milestones'!B86,"1",'Prioritized Approach Milestones'!C86,"yes")</f>
        <v>0</v>
      </c>
      <c r="B85" s="32">
        <f>COUNTIFS('Prioritized Approach Milestones'!B86,"2",'Prioritized Approach Milestones'!C86,"yes")</f>
        <v>0</v>
      </c>
      <c r="C85" s="28">
        <f>COUNTIFS('Prioritized Approach Milestones'!B86,"3",'Prioritized Approach Milestones'!C86,"yes")</f>
        <v>0</v>
      </c>
      <c r="D85" s="29">
        <f>COUNTIFS('Prioritized Approach Milestones'!B86,"4",'Prioritized Approach Milestones'!C86,"yes")</f>
        <v>0</v>
      </c>
      <c r="E85" s="30">
        <f>COUNTIFS('Prioritized Approach Milestones'!B86,"5",'Prioritized Approach Milestones'!C86,"yes")</f>
        <v>0</v>
      </c>
      <c r="F85" s="31">
        <f>COUNTIFS('Prioritized Approach Milestones'!B86,"6",'Prioritized Approach Milestones'!C86,"yes")</f>
        <v>0</v>
      </c>
      <c r="G85" s="59">
        <f t="shared" si="4"/>
        <v>0</v>
      </c>
      <c r="H85" s="53">
        <f>COUNTIFS('Prioritized Approach Milestones'!B86,"1",'Prioritized Approach Milestones'!C86,"N/A")</f>
        <v>0</v>
      </c>
      <c r="I85" s="53">
        <f>COUNTIFS('Prioritized Approach Milestones'!B86,"2",'Prioritized Approach Milestones'!C86,"N/A")</f>
        <v>0</v>
      </c>
      <c r="J85" s="53">
        <f>COUNTIFS('Prioritized Approach Milestones'!B86,"3",'Prioritized Approach Milestones'!C86,"N/A")</f>
        <v>0</v>
      </c>
      <c r="K85" s="53">
        <f>COUNTIFS('Prioritized Approach Milestones'!B86,"4",'Prioritized Approach Milestones'!C86,"N/A")</f>
        <v>0</v>
      </c>
      <c r="L85" s="53">
        <f>COUNTIFS('Prioritized Approach Milestones'!B86,"5",'Prioritized Approach Milestones'!C86,"N/A")</f>
        <v>0</v>
      </c>
      <c r="M85" s="53">
        <f>COUNTIFS('Prioritized Approach Milestones'!B86,"6",'Prioritized Approach Milestones'!C86,"N/A")</f>
        <v>0</v>
      </c>
      <c r="N85">
        <f t="shared" si="5"/>
        <v>0</v>
      </c>
      <c r="O85" s="119"/>
      <c r="P85" s="120" t="str">
        <f>IF('Prioritized Approach Milestones'!$B86=1,'Prioritized Approach Milestones'!$F86,"")</f>
        <v/>
      </c>
      <c r="Q85" s="120">
        <f>IF('Prioritized Approach Milestones'!$B86=2,'Prioritized Approach Milestones'!$F86,"")</f>
        <v>0</v>
      </c>
      <c r="R85" s="120" t="str">
        <f>IF('Prioritized Approach Milestones'!$B86=3,'Prioritized Approach Milestones'!$F86,"")</f>
        <v/>
      </c>
      <c r="S85" s="120" t="str">
        <f>IF('Prioritized Approach Milestones'!$B86=4,'Prioritized Approach Milestones'!$F86,"")</f>
        <v/>
      </c>
      <c r="T85" s="120" t="str">
        <f>IF('Prioritized Approach Milestones'!$B86=5,'Prioritized Approach Milestones'!$F86,"")</f>
        <v/>
      </c>
      <c r="U85" s="120" t="str">
        <f>IF('Prioritized Approach Milestones'!$B86=6,'Prioritized Approach Milestones'!$F86,"")</f>
        <v/>
      </c>
      <c r="V85" s="121" t="str">
        <f>IF(AND('Prioritized Approach Milestones'!C86="Yes",'Prioritized Approach Milestones'!F86=""),"CORRECT",IF('Prioritized Approach Milestones'!C86="No","CORRECT",IF('Prioritized Approach Milestones'!B86=1,"ERROR 1","N/A")))</f>
        <v>N/A</v>
      </c>
      <c r="W85" s="121" t="str">
        <f>IF(AND('Prioritized Approach Milestones'!C86="Yes",'Prioritized Approach Milestones'!F86=""),"CORRECT",IF('Prioritized Approach Milestones'!C86="No","CORRECT",IF('Prioritized Approach Milestones'!B86=2,"ERROR 1","N/A")))</f>
        <v>ERROR 1</v>
      </c>
      <c r="X85" s="121" t="str">
        <f>IF(AND('Prioritized Approach Milestones'!C86="Yes",'Prioritized Approach Milestones'!F86=""),"CORRECT",IF('Prioritized Approach Milestones'!C86="No","CORRECT",IF('Prioritized Approach Milestones'!B86=3,"ERROR 1","N/A")))</f>
        <v>N/A</v>
      </c>
      <c r="Y85" s="121" t="str">
        <f>IF(AND('Prioritized Approach Milestones'!C86="Yes",'Prioritized Approach Milestones'!F86=""),"CORRECT",IF('Prioritized Approach Milestones'!C86="No","CORRECT",IF('Prioritized Approach Milestones'!B86=4,"ERROR 1","N/A")))</f>
        <v>N/A</v>
      </c>
      <c r="Z85" s="121" t="str">
        <f>IF(AND('Prioritized Approach Milestones'!C86="Yes",'Prioritized Approach Milestones'!F86=""),"CORRECT",IF('Prioritized Approach Milestones'!C86="No","CORRECT",IF('Prioritized Approach Milestones'!B86=5,"ERROR 1","N/A")))</f>
        <v>N/A</v>
      </c>
      <c r="AA85" s="121" t="str">
        <f>IF(AND('Prioritized Approach Milestones'!C86="Yes",'Prioritized Approach Milestones'!F86=""),"CORRECT",IF('Prioritized Approach Milestones'!C86="No","CORRECT",IF('Prioritized Approach Milestones'!B86=6,"ERROR 1","N/A")))</f>
        <v>N/A</v>
      </c>
      <c r="AB85" s="122" t="str">
        <f>IF(AND('Prioritized Approach Milestones'!C86="No",'Prioritized Approach Milestones'!F86=""),IF('Prioritized Approach Milestones'!B86=1,"ERROR 2","N/A"),"CORRECT")</f>
        <v>CORRECT</v>
      </c>
      <c r="AC85" s="122" t="str">
        <f>IF(AND('Prioritized Approach Milestones'!C86="No",'Prioritized Approach Milestones'!F86=""),IF('Prioritized Approach Milestones'!B86=2,"ERROR 2","N/A"),"CORRECT")</f>
        <v>CORRECT</v>
      </c>
      <c r="AD85" s="122" t="str">
        <f>IF(AND('Prioritized Approach Milestones'!C86="No",'Prioritized Approach Milestones'!F86=""),IF('Prioritized Approach Milestones'!B86=3,"ERROR 2","N/A"),"CORRECT")</f>
        <v>CORRECT</v>
      </c>
      <c r="AE85" s="122" t="str">
        <f>IF(AND('Prioritized Approach Milestones'!C86="No",'Prioritized Approach Milestones'!F86=""),IF('Prioritized Approach Milestones'!B86=4,"ERROR 2","N/A"),"CORRECT")</f>
        <v>CORRECT</v>
      </c>
      <c r="AF85" s="122" t="str">
        <f>IF(AND('Prioritized Approach Milestones'!C86="No",'Prioritized Approach Milestones'!F86=""),IF('Prioritized Approach Milestones'!B86=5,"ERROR 2","N/A"),"CORRECT")</f>
        <v>CORRECT</v>
      </c>
      <c r="AG85" s="123" t="str">
        <f>IF(AND('Prioritized Approach Milestones'!C86="No",'Prioritized Approach Milestones'!F86=""),IF('Prioritized Approach Milestones'!B86=6,"ERROR 2","N/A"),"CORRECT")</f>
        <v>CORRECT</v>
      </c>
    </row>
    <row r="86" spans="1:33" x14ac:dyDescent="0.2">
      <c r="A86" s="27">
        <f>COUNTIFS('Prioritized Approach Milestones'!B87,"1",'Prioritized Approach Milestones'!C87,"yes")</f>
        <v>0</v>
      </c>
      <c r="B86" s="32">
        <f>COUNTIFS('Prioritized Approach Milestones'!B87,"2",'Prioritized Approach Milestones'!C87,"yes")</f>
        <v>0</v>
      </c>
      <c r="C86" s="28">
        <f>COUNTIFS('Prioritized Approach Milestones'!B87,"3",'Prioritized Approach Milestones'!C87,"yes")</f>
        <v>0</v>
      </c>
      <c r="D86" s="29">
        <f>COUNTIFS('Prioritized Approach Milestones'!B87,"4",'Prioritized Approach Milestones'!C87,"yes")</f>
        <v>0</v>
      </c>
      <c r="E86" s="30">
        <f>COUNTIFS('Prioritized Approach Milestones'!B87,"5",'Prioritized Approach Milestones'!C87,"yes")</f>
        <v>0</v>
      </c>
      <c r="F86" s="31">
        <f>COUNTIFS('Prioritized Approach Milestones'!B87,"6",'Prioritized Approach Milestones'!C87,"yes")</f>
        <v>0</v>
      </c>
      <c r="G86" s="59">
        <f t="shared" si="4"/>
        <v>0</v>
      </c>
      <c r="H86" s="53">
        <f>COUNTIFS('Prioritized Approach Milestones'!B87,"1",'Prioritized Approach Milestones'!C87,"N/A")</f>
        <v>0</v>
      </c>
      <c r="I86" s="53">
        <f>COUNTIFS('Prioritized Approach Milestones'!B87,"2",'Prioritized Approach Milestones'!C87,"N/A")</f>
        <v>0</v>
      </c>
      <c r="J86" s="53">
        <f>COUNTIFS('Prioritized Approach Milestones'!B87,"3",'Prioritized Approach Milestones'!C87,"N/A")</f>
        <v>0</v>
      </c>
      <c r="K86" s="53">
        <f>COUNTIFS('Prioritized Approach Milestones'!B87,"4",'Prioritized Approach Milestones'!C87,"N/A")</f>
        <v>0</v>
      </c>
      <c r="L86" s="53">
        <f>COUNTIFS('Prioritized Approach Milestones'!B87,"5",'Prioritized Approach Milestones'!C87,"N/A")</f>
        <v>0</v>
      </c>
      <c r="M86" s="53">
        <f>COUNTIFS('Prioritized Approach Milestones'!B87,"6",'Prioritized Approach Milestones'!C87,"N/A")</f>
        <v>0</v>
      </c>
      <c r="N86">
        <f t="shared" si="5"/>
        <v>0</v>
      </c>
      <c r="O86" s="119"/>
      <c r="P86" s="120" t="str">
        <f>IF('Prioritized Approach Milestones'!$B87=1,'Prioritized Approach Milestones'!$F87,"")</f>
        <v/>
      </c>
      <c r="Q86" s="120">
        <f>IF('Prioritized Approach Milestones'!$B87=2,'Prioritized Approach Milestones'!$F87,"")</f>
        <v>0</v>
      </c>
      <c r="R86" s="120" t="str">
        <f>IF('Prioritized Approach Milestones'!$B87=3,'Prioritized Approach Milestones'!$F87,"")</f>
        <v/>
      </c>
      <c r="S86" s="120" t="str">
        <f>IF('Prioritized Approach Milestones'!$B87=4,'Prioritized Approach Milestones'!$F87,"")</f>
        <v/>
      </c>
      <c r="T86" s="120" t="str">
        <f>IF('Prioritized Approach Milestones'!$B87=5,'Prioritized Approach Milestones'!$F87,"")</f>
        <v/>
      </c>
      <c r="U86" s="120" t="str">
        <f>IF('Prioritized Approach Milestones'!$B87=6,'Prioritized Approach Milestones'!$F87,"")</f>
        <v/>
      </c>
      <c r="V86" s="121" t="str">
        <f>IF(AND('Prioritized Approach Milestones'!C87="Yes",'Prioritized Approach Milestones'!F87=""),"CORRECT",IF('Prioritized Approach Milestones'!C87="No","CORRECT",IF('Prioritized Approach Milestones'!B87=1,"ERROR 1","N/A")))</f>
        <v>N/A</v>
      </c>
      <c r="W86" s="121" t="str">
        <f>IF(AND('Prioritized Approach Milestones'!C87="Yes",'Prioritized Approach Milestones'!F87=""),"CORRECT",IF('Prioritized Approach Milestones'!C87="No","CORRECT",IF('Prioritized Approach Milestones'!B87=2,"ERROR 1","N/A")))</f>
        <v>ERROR 1</v>
      </c>
      <c r="X86" s="121" t="str">
        <f>IF(AND('Prioritized Approach Milestones'!C87="Yes",'Prioritized Approach Milestones'!F87=""),"CORRECT",IF('Prioritized Approach Milestones'!C87="No","CORRECT",IF('Prioritized Approach Milestones'!B87=3,"ERROR 1","N/A")))</f>
        <v>N/A</v>
      </c>
      <c r="Y86" s="121" t="str">
        <f>IF(AND('Prioritized Approach Milestones'!C87="Yes",'Prioritized Approach Milestones'!F87=""),"CORRECT",IF('Prioritized Approach Milestones'!C87="No","CORRECT",IF('Prioritized Approach Milestones'!B87=4,"ERROR 1","N/A")))</f>
        <v>N/A</v>
      </c>
      <c r="Z86" s="121" t="str">
        <f>IF(AND('Prioritized Approach Milestones'!C87="Yes",'Prioritized Approach Milestones'!F87=""),"CORRECT",IF('Prioritized Approach Milestones'!C87="No","CORRECT",IF('Prioritized Approach Milestones'!B87=5,"ERROR 1","N/A")))</f>
        <v>N/A</v>
      </c>
      <c r="AA86" s="121" t="str">
        <f>IF(AND('Prioritized Approach Milestones'!C87="Yes",'Prioritized Approach Milestones'!F87=""),"CORRECT",IF('Prioritized Approach Milestones'!C87="No","CORRECT",IF('Prioritized Approach Milestones'!B87=6,"ERROR 1","N/A")))</f>
        <v>N/A</v>
      </c>
      <c r="AB86" s="122" t="str">
        <f>IF(AND('Prioritized Approach Milestones'!C87="No",'Prioritized Approach Milestones'!F87=""),IF('Prioritized Approach Milestones'!B87=1,"ERROR 2","N/A"),"CORRECT")</f>
        <v>CORRECT</v>
      </c>
      <c r="AC86" s="122" t="str">
        <f>IF(AND('Prioritized Approach Milestones'!C87="No",'Prioritized Approach Milestones'!F87=""),IF('Prioritized Approach Milestones'!B87=2,"ERROR 2","N/A"),"CORRECT")</f>
        <v>CORRECT</v>
      </c>
      <c r="AD86" s="122" t="str">
        <f>IF(AND('Prioritized Approach Milestones'!C87="No",'Prioritized Approach Milestones'!F87=""),IF('Prioritized Approach Milestones'!B87=3,"ERROR 2","N/A"),"CORRECT")</f>
        <v>CORRECT</v>
      </c>
      <c r="AE86" s="122" t="str">
        <f>IF(AND('Prioritized Approach Milestones'!C87="No",'Prioritized Approach Milestones'!F87=""),IF('Prioritized Approach Milestones'!B87=4,"ERROR 2","N/A"),"CORRECT")</f>
        <v>CORRECT</v>
      </c>
      <c r="AF86" s="122" t="str">
        <f>IF(AND('Prioritized Approach Milestones'!C87="No",'Prioritized Approach Milestones'!F87=""),IF('Prioritized Approach Milestones'!B87=5,"ERROR 2","N/A"),"CORRECT")</f>
        <v>CORRECT</v>
      </c>
      <c r="AG86" s="123" t="str">
        <f>IF(AND('Prioritized Approach Milestones'!C87="No",'Prioritized Approach Milestones'!F87=""),IF('Prioritized Approach Milestones'!B87=6,"ERROR 2","N/A"),"CORRECT")</f>
        <v>CORRECT</v>
      </c>
    </row>
    <row r="87" spans="1:33" x14ac:dyDescent="0.2">
      <c r="A87" s="27">
        <f>COUNTIFS('Prioritized Approach Milestones'!B88,"1",'Prioritized Approach Milestones'!C88,"yes")</f>
        <v>0</v>
      </c>
      <c r="B87" s="32">
        <f>COUNTIFS('Prioritized Approach Milestones'!B88,"2",'Prioritized Approach Milestones'!C88,"yes")</f>
        <v>0</v>
      </c>
      <c r="C87" s="28">
        <f>COUNTIFS('Prioritized Approach Milestones'!B88,"3",'Prioritized Approach Milestones'!C88,"yes")</f>
        <v>0</v>
      </c>
      <c r="D87" s="29">
        <f>COUNTIFS('Prioritized Approach Milestones'!B88,"4",'Prioritized Approach Milestones'!C88,"yes")</f>
        <v>0</v>
      </c>
      <c r="E87" s="30">
        <f>COUNTIFS('Prioritized Approach Milestones'!B88,"5",'Prioritized Approach Milestones'!C88,"yes")</f>
        <v>0</v>
      </c>
      <c r="F87" s="31">
        <f>COUNTIFS('Prioritized Approach Milestones'!B88,"6",'Prioritized Approach Milestones'!C88,"yes")</f>
        <v>0</v>
      </c>
      <c r="G87" s="59">
        <f t="shared" si="4"/>
        <v>0</v>
      </c>
      <c r="H87" s="53">
        <f>COUNTIFS('Prioritized Approach Milestones'!B88,"1",'Prioritized Approach Milestones'!C88,"N/A")</f>
        <v>0</v>
      </c>
      <c r="I87" s="53">
        <f>COUNTIFS('Prioritized Approach Milestones'!B88,"2",'Prioritized Approach Milestones'!C88,"N/A")</f>
        <v>0</v>
      </c>
      <c r="J87" s="53">
        <f>COUNTIFS('Prioritized Approach Milestones'!B88,"3",'Prioritized Approach Milestones'!C88,"N/A")</f>
        <v>0</v>
      </c>
      <c r="K87" s="53">
        <f>COUNTIFS('Prioritized Approach Milestones'!B88,"4",'Prioritized Approach Milestones'!C88,"N/A")</f>
        <v>0</v>
      </c>
      <c r="L87" s="53">
        <f>COUNTIFS('Prioritized Approach Milestones'!B88,"5",'Prioritized Approach Milestones'!C88,"N/A")</f>
        <v>0</v>
      </c>
      <c r="M87" s="53">
        <f>COUNTIFS('Prioritized Approach Milestones'!B88,"6",'Prioritized Approach Milestones'!C88,"N/A")</f>
        <v>0</v>
      </c>
      <c r="N87">
        <f t="shared" si="5"/>
        <v>0</v>
      </c>
      <c r="O87" s="119"/>
      <c r="P87" s="120" t="str">
        <f>IF('Prioritized Approach Milestones'!$B88=1,'Prioritized Approach Milestones'!$F88,"")</f>
        <v/>
      </c>
      <c r="Q87" s="120">
        <f>IF('Prioritized Approach Milestones'!$B88=2,'Prioritized Approach Milestones'!$F88,"")</f>
        <v>0</v>
      </c>
      <c r="R87" s="120" t="str">
        <f>IF('Prioritized Approach Milestones'!$B88=3,'Prioritized Approach Milestones'!$F88,"")</f>
        <v/>
      </c>
      <c r="S87" s="120" t="str">
        <f>IF('Prioritized Approach Milestones'!$B88=4,'Prioritized Approach Milestones'!$F88,"")</f>
        <v/>
      </c>
      <c r="T87" s="120" t="str">
        <f>IF('Prioritized Approach Milestones'!$B88=5,'Prioritized Approach Milestones'!$F88,"")</f>
        <v/>
      </c>
      <c r="U87" s="120" t="str">
        <f>IF('Prioritized Approach Milestones'!$B88=6,'Prioritized Approach Milestones'!$F88,"")</f>
        <v/>
      </c>
      <c r="V87" s="121" t="str">
        <f>IF(AND('Prioritized Approach Milestones'!C88="Yes",'Prioritized Approach Milestones'!F88=""),"CORRECT",IF('Prioritized Approach Milestones'!C88="No","CORRECT",IF('Prioritized Approach Milestones'!B88=1,"ERROR 1","N/A")))</f>
        <v>N/A</v>
      </c>
      <c r="W87" s="121" t="str">
        <f>IF(AND('Prioritized Approach Milestones'!C88="Yes",'Prioritized Approach Milestones'!F88=""),"CORRECT",IF('Prioritized Approach Milestones'!C88="No","CORRECT",IF('Prioritized Approach Milestones'!B88=2,"ERROR 1","N/A")))</f>
        <v>ERROR 1</v>
      </c>
      <c r="X87" s="121" t="str">
        <f>IF(AND('Prioritized Approach Milestones'!C88="Yes",'Prioritized Approach Milestones'!F88=""),"CORRECT",IF('Prioritized Approach Milestones'!C88="No","CORRECT",IF('Prioritized Approach Milestones'!B88=3,"ERROR 1","N/A")))</f>
        <v>N/A</v>
      </c>
      <c r="Y87" s="121" t="str">
        <f>IF(AND('Prioritized Approach Milestones'!C88="Yes",'Prioritized Approach Milestones'!F88=""),"CORRECT",IF('Prioritized Approach Milestones'!C88="No","CORRECT",IF('Prioritized Approach Milestones'!B88=4,"ERROR 1","N/A")))</f>
        <v>N/A</v>
      </c>
      <c r="Z87" s="121" t="str">
        <f>IF(AND('Prioritized Approach Milestones'!C88="Yes",'Prioritized Approach Milestones'!F88=""),"CORRECT",IF('Prioritized Approach Milestones'!C88="No","CORRECT",IF('Prioritized Approach Milestones'!B88=5,"ERROR 1","N/A")))</f>
        <v>N/A</v>
      </c>
      <c r="AA87" s="121" t="str">
        <f>IF(AND('Prioritized Approach Milestones'!C88="Yes",'Prioritized Approach Milestones'!F88=""),"CORRECT",IF('Prioritized Approach Milestones'!C88="No","CORRECT",IF('Prioritized Approach Milestones'!B88=6,"ERROR 1","N/A")))</f>
        <v>N/A</v>
      </c>
      <c r="AB87" s="122" t="str">
        <f>IF(AND('Prioritized Approach Milestones'!C88="No",'Prioritized Approach Milestones'!F88=""),IF('Prioritized Approach Milestones'!B88=1,"ERROR 2","N/A"),"CORRECT")</f>
        <v>CORRECT</v>
      </c>
      <c r="AC87" s="122" t="str">
        <f>IF(AND('Prioritized Approach Milestones'!C88="No",'Prioritized Approach Milestones'!F88=""),IF('Prioritized Approach Milestones'!B88=2,"ERROR 2","N/A"),"CORRECT")</f>
        <v>CORRECT</v>
      </c>
      <c r="AD87" s="122" t="str">
        <f>IF(AND('Prioritized Approach Milestones'!C88="No",'Prioritized Approach Milestones'!F88=""),IF('Prioritized Approach Milestones'!B88=3,"ERROR 2","N/A"),"CORRECT")</f>
        <v>CORRECT</v>
      </c>
      <c r="AE87" s="122" t="str">
        <f>IF(AND('Prioritized Approach Milestones'!C88="No",'Prioritized Approach Milestones'!F88=""),IF('Prioritized Approach Milestones'!B88=4,"ERROR 2","N/A"),"CORRECT")</f>
        <v>CORRECT</v>
      </c>
      <c r="AF87" s="122" t="str">
        <f>IF(AND('Prioritized Approach Milestones'!C88="No",'Prioritized Approach Milestones'!F88=""),IF('Prioritized Approach Milestones'!B88=5,"ERROR 2","N/A"),"CORRECT")</f>
        <v>CORRECT</v>
      </c>
      <c r="AG87" s="123" t="str">
        <f>IF(AND('Prioritized Approach Milestones'!C88="No",'Prioritized Approach Milestones'!F88=""),IF('Prioritized Approach Milestones'!B88=6,"ERROR 2","N/A"),"CORRECT")</f>
        <v>CORRECT</v>
      </c>
    </row>
    <row r="88" spans="1:33" x14ac:dyDescent="0.2">
      <c r="A88" s="27">
        <f>COUNTIFS('Prioritized Approach Milestones'!B89,"1",'Prioritized Approach Milestones'!C89,"yes")</f>
        <v>0</v>
      </c>
      <c r="B88" s="32">
        <f>COUNTIFS('Prioritized Approach Milestones'!B89,"2",'Prioritized Approach Milestones'!C89,"yes")</f>
        <v>0</v>
      </c>
      <c r="C88" s="28">
        <f>COUNTIFS('Prioritized Approach Milestones'!B89,"3",'Prioritized Approach Milestones'!C89,"yes")</f>
        <v>0</v>
      </c>
      <c r="D88" s="29">
        <f>COUNTIFS('Prioritized Approach Milestones'!B89,"4",'Prioritized Approach Milestones'!C89,"yes")</f>
        <v>0</v>
      </c>
      <c r="E88" s="30">
        <f>COUNTIFS('Prioritized Approach Milestones'!B89,"5",'Prioritized Approach Milestones'!C89,"yes")</f>
        <v>0</v>
      </c>
      <c r="F88" s="31">
        <f>COUNTIFS('Prioritized Approach Milestones'!B89,"6",'Prioritized Approach Milestones'!C89,"yes")</f>
        <v>0</v>
      </c>
      <c r="G88" s="59">
        <f t="shared" si="4"/>
        <v>0</v>
      </c>
      <c r="H88" s="53">
        <f>COUNTIFS('Prioritized Approach Milestones'!B89,"1",'Prioritized Approach Milestones'!C89,"N/A")</f>
        <v>0</v>
      </c>
      <c r="I88" s="53">
        <f>COUNTIFS('Prioritized Approach Milestones'!B89,"2",'Prioritized Approach Milestones'!C89,"N/A")</f>
        <v>0</v>
      </c>
      <c r="J88" s="53">
        <f>COUNTIFS('Prioritized Approach Milestones'!B89,"3",'Prioritized Approach Milestones'!C89,"N/A")</f>
        <v>0</v>
      </c>
      <c r="K88" s="53">
        <f>COUNTIFS('Prioritized Approach Milestones'!B89,"4",'Prioritized Approach Milestones'!C89,"N/A")</f>
        <v>0</v>
      </c>
      <c r="L88" s="53">
        <f>COUNTIFS('Prioritized Approach Milestones'!B89,"5",'Prioritized Approach Milestones'!C89,"N/A")</f>
        <v>0</v>
      </c>
      <c r="M88" s="53">
        <f>COUNTIFS('Prioritized Approach Milestones'!B89,"6",'Prioritized Approach Milestones'!C89,"N/A")</f>
        <v>0</v>
      </c>
      <c r="N88">
        <f t="shared" si="5"/>
        <v>0</v>
      </c>
      <c r="O88" s="119"/>
      <c r="P88" s="120" t="str">
        <f>IF('Prioritized Approach Milestones'!$B89=1,'Prioritized Approach Milestones'!$F89,"")</f>
        <v/>
      </c>
      <c r="Q88" s="120" t="str">
        <f>IF('Prioritized Approach Milestones'!$B89=2,'Prioritized Approach Milestones'!$F89,"")</f>
        <v/>
      </c>
      <c r="R88" s="120" t="str">
        <f>IF('Prioritized Approach Milestones'!$B89=3,'Prioritized Approach Milestones'!$F89,"")</f>
        <v/>
      </c>
      <c r="S88" s="120" t="str">
        <f>IF('Prioritized Approach Milestones'!$B89=4,'Prioritized Approach Milestones'!$F89,"")</f>
        <v/>
      </c>
      <c r="T88" s="120" t="str">
        <f>IF('Prioritized Approach Milestones'!$B89=5,'Prioritized Approach Milestones'!$F89,"")</f>
        <v/>
      </c>
      <c r="U88" s="120" t="str">
        <f>IF('Prioritized Approach Milestones'!$B89=6,'Prioritized Approach Milestones'!$F89,"")</f>
        <v/>
      </c>
      <c r="V88" s="121" t="str">
        <f>IF(AND('Prioritized Approach Milestones'!C89="Yes",'Prioritized Approach Milestones'!F89=""),"CORRECT",IF('Prioritized Approach Milestones'!C89="No","CORRECT",IF('Prioritized Approach Milestones'!B89=1,"ERROR 1","N/A")))</f>
        <v>N/A</v>
      </c>
      <c r="W88" s="121" t="str">
        <f>IF(AND('Prioritized Approach Milestones'!C89="Yes",'Prioritized Approach Milestones'!F89=""),"CORRECT",IF('Prioritized Approach Milestones'!C89="No","CORRECT",IF('Prioritized Approach Milestones'!B89=2,"ERROR 1","N/A")))</f>
        <v>N/A</v>
      </c>
      <c r="X88" s="121" t="str">
        <f>IF(AND('Prioritized Approach Milestones'!C89="Yes",'Prioritized Approach Milestones'!F89=""),"CORRECT",IF('Prioritized Approach Milestones'!C89="No","CORRECT",IF('Prioritized Approach Milestones'!B89=3,"ERROR 1","N/A")))</f>
        <v>N/A</v>
      </c>
      <c r="Y88" s="121" t="str">
        <f>IF(AND('Prioritized Approach Milestones'!C89="Yes",'Prioritized Approach Milestones'!F89=""),"CORRECT",IF('Prioritized Approach Milestones'!C89="No","CORRECT",IF('Prioritized Approach Milestones'!B89=4,"ERROR 1","N/A")))</f>
        <v>N/A</v>
      </c>
      <c r="Z88" s="121" t="str">
        <f>IF(AND('Prioritized Approach Milestones'!C89="Yes",'Prioritized Approach Milestones'!F89=""),"CORRECT",IF('Prioritized Approach Milestones'!C89="No","CORRECT",IF('Prioritized Approach Milestones'!B89=5,"ERROR 1","N/A")))</f>
        <v>N/A</v>
      </c>
      <c r="AA88" s="121" t="str">
        <f>IF(AND('Prioritized Approach Milestones'!C89="Yes",'Prioritized Approach Milestones'!F89=""),"CORRECT",IF('Prioritized Approach Milestones'!C89="No","CORRECT",IF('Prioritized Approach Milestones'!B89=6,"ERROR 1","N/A")))</f>
        <v>N/A</v>
      </c>
      <c r="AB88" s="122" t="str">
        <f>IF(AND('Prioritized Approach Milestones'!C89="No",'Prioritized Approach Milestones'!F89=""),IF('Prioritized Approach Milestones'!B89=1,"ERROR 2","N/A"),"CORRECT")</f>
        <v>CORRECT</v>
      </c>
      <c r="AC88" s="122" t="str">
        <f>IF(AND('Prioritized Approach Milestones'!C89="No",'Prioritized Approach Milestones'!F89=""),IF('Prioritized Approach Milestones'!B89=2,"ERROR 2","N/A"),"CORRECT")</f>
        <v>CORRECT</v>
      </c>
      <c r="AD88" s="122" t="str">
        <f>IF(AND('Prioritized Approach Milestones'!C89="No",'Prioritized Approach Milestones'!F89=""),IF('Prioritized Approach Milestones'!B89=3,"ERROR 2","N/A"),"CORRECT")</f>
        <v>CORRECT</v>
      </c>
      <c r="AE88" s="122" t="str">
        <f>IF(AND('Prioritized Approach Milestones'!C89="No",'Prioritized Approach Milestones'!F89=""),IF('Prioritized Approach Milestones'!B89=4,"ERROR 2","N/A"),"CORRECT")</f>
        <v>CORRECT</v>
      </c>
      <c r="AF88" s="122" t="str">
        <f>IF(AND('Prioritized Approach Milestones'!C89="No",'Prioritized Approach Milestones'!F89=""),IF('Prioritized Approach Milestones'!B89=5,"ERROR 2","N/A"),"CORRECT")</f>
        <v>CORRECT</v>
      </c>
      <c r="AG88" s="123" t="str">
        <f>IF(AND('Prioritized Approach Milestones'!C89="No",'Prioritized Approach Milestones'!F89=""),IF('Prioritized Approach Milestones'!B89=6,"ERROR 2","N/A"),"CORRECT")</f>
        <v>CORRECT</v>
      </c>
    </row>
    <row r="89" spans="1:33" x14ac:dyDescent="0.2">
      <c r="A89" s="27">
        <f>COUNTIFS('Prioritized Approach Milestones'!B90,"1",'Prioritized Approach Milestones'!C90,"yes")</f>
        <v>0</v>
      </c>
      <c r="B89" s="32">
        <f>COUNTIFS('Prioritized Approach Milestones'!B90,"2",'Prioritized Approach Milestones'!C90,"yes")</f>
        <v>0</v>
      </c>
      <c r="C89" s="28">
        <f>COUNTIFS('Prioritized Approach Milestones'!B90,"3",'Prioritized Approach Milestones'!C90,"yes")</f>
        <v>0</v>
      </c>
      <c r="D89" s="29">
        <f>COUNTIFS('Prioritized Approach Milestones'!B90,"4",'Prioritized Approach Milestones'!C90,"yes")</f>
        <v>0</v>
      </c>
      <c r="E89" s="30">
        <f>COUNTIFS('Prioritized Approach Milestones'!B90,"5",'Prioritized Approach Milestones'!C90,"yes")</f>
        <v>0</v>
      </c>
      <c r="F89" s="31">
        <f>COUNTIFS('Prioritized Approach Milestones'!B90,"6",'Prioritized Approach Milestones'!C90,"yes")</f>
        <v>0</v>
      </c>
      <c r="G89" s="59">
        <f t="shared" si="4"/>
        <v>0</v>
      </c>
      <c r="H89" s="53">
        <f>COUNTIFS('Prioritized Approach Milestones'!B90,"1",'Prioritized Approach Milestones'!C90,"N/A")</f>
        <v>0</v>
      </c>
      <c r="I89" s="53">
        <f>COUNTIFS('Prioritized Approach Milestones'!B90,"2",'Prioritized Approach Milestones'!C90,"N/A")</f>
        <v>0</v>
      </c>
      <c r="J89" s="53">
        <f>COUNTIFS('Prioritized Approach Milestones'!B90,"3",'Prioritized Approach Milestones'!C90,"N/A")</f>
        <v>0</v>
      </c>
      <c r="K89" s="53">
        <f>COUNTIFS('Prioritized Approach Milestones'!B90,"4",'Prioritized Approach Milestones'!C90,"N/A")</f>
        <v>0</v>
      </c>
      <c r="L89" s="53">
        <f>COUNTIFS('Prioritized Approach Milestones'!B90,"5",'Prioritized Approach Milestones'!C90,"N/A")</f>
        <v>0</v>
      </c>
      <c r="M89" s="53">
        <f>COUNTIFS('Prioritized Approach Milestones'!B90,"6",'Prioritized Approach Milestones'!C90,"N/A")</f>
        <v>0</v>
      </c>
      <c r="N89">
        <f t="shared" si="5"/>
        <v>0</v>
      </c>
      <c r="O89" s="119"/>
      <c r="P89" s="120" t="str">
        <f>IF('Prioritized Approach Milestones'!$B90=1,'Prioritized Approach Milestones'!$F90,"")</f>
        <v/>
      </c>
      <c r="Q89" s="120" t="str">
        <f>IF('Prioritized Approach Milestones'!$B90=2,'Prioritized Approach Milestones'!$F90,"")</f>
        <v/>
      </c>
      <c r="R89" s="120" t="str">
        <f>IF('Prioritized Approach Milestones'!$B90=3,'Prioritized Approach Milestones'!$F90,"")</f>
        <v/>
      </c>
      <c r="S89" s="120" t="str">
        <f>IF('Prioritized Approach Milestones'!$B90=4,'Prioritized Approach Milestones'!$F90,"")</f>
        <v/>
      </c>
      <c r="T89" s="120" t="str">
        <f>IF('Prioritized Approach Milestones'!$B90=5,'Prioritized Approach Milestones'!$F90,"")</f>
        <v/>
      </c>
      <c r="U89" s="120" t="str">
        <f>IF('Prioritized Approach Milestones'!$B90=6,'Prioritized Approach Milestones'!$F90,"")</f>
        <v/>
      </c>
      <c r="V89" s="121" t="str">
        <f>IF(AND('Prioritized Approach Milestones'!C90="Yes",'Prioritized Approach Milestones'!F90=""),"CORRECT",IF('Prioritized Approach Milestones'!C90="No","CORRECT",IF('Prioritized Approach Milestones'!B90=1,"ERROR 1","N/A")))</f>
        <v>N/A</v>
      </c>
      <c r="W89" s="121" t="str">
        <f>IF(AND('Prioritized Approach Milestones'!C90="Yes",'Prioritized Approach Milestones'!F90=""),"CORRECT",IF('Prioritized Approach Milestones'!C90="No","CORRECT",IF('Prioritized Approach Milestones'!B90=2,"ERROR 1","N/A")))</f>
        <v>N/A</v>
      </c>
      <c r="X89" s="121" t="str">
        <f>IF(AND('Prioritized Approach Milestones'!C90="Yes",'Prioritized Approach Milestones'!F90=""),"CORRECT",IF('Prioritized Approach Milestones'!C90="No","CORRECT",IF('Prioritized Approach Milestones'!B90=3,"ERROR 1","N/A")))</f>
        <v>N/A</v>
      </c>
      <c r="Y89" s="121" t="str">
        <f>IF(AND('Prioritized Approach Milestones'!C90="Yes",'Prioritized Approach Milestones'!F90=""),"CORRECT",IF('Prioritized Approach Milestones'!C90="No","CORRECT",IF('Prioritized Approach Milestones'!B90=4,"ERROR 1","N/A")))</f>
        <v>N/A</v>
      </c>
      <c r="Z89" s="121" t="str">
        <f>IF(AND('Prioritized Approach Milestones'!C90="Yes",'Prioritized Approach Milestones'!F90=""),"CORRECT",IF('Prioritized Approach Milestones'!C90="No","CORRECT",IF('Prioritized Approach Milestones'!B90=5,"ERROR 1","N/A")))</f>
        <v>N/A</v>
      </c>
      <c r="AA89" s="121" t="str">
        <f>IF(AND('Prioritized Approach Milestones'!C90="Yes",'Prioritized Approach Milestones'!F90=""),"CORRECT",IF('Prioritized Approach Milestones'!C90="No","CORRECT",IF('Prioritized Approach Milestones'!B90=6,"ERROR 1","N/A")))</f>
        <v>N/A</v>
      </c>
      <c r="AB89" s="122" t="str">
        <f>IF(AND('Prioritized Approach Milestones'!C90="No",'Prioritized Approach Milestones'!F90=""),IF('Prioritized Approach Milestones'!B90=1,"ERROR 2","N/A"),"CORRECT")</f>
        <v>CORRECT</v>
      </c>
      <c r="AC89" s="122" t="str">
        <f>IF(AND('Prioritized Approach Milestones'!C90="No",'Prioritized Approach Milestones'!F90=""),IF('Prioritized Approach Milestones'!B90=2,"ERROR 2","N/A"),"CORRECT")</f>
        <v>CORRECT</v>
      </c>
      <c r="AD89" s="122" t="str">
        <f>IF(AND('Prioritized Approach Milestones'!C90="No",'Prioritized Approach Milestones'!F90=""),IF('Prioritized Approach Milestones'!B90=3,"ERROR 2","N/A"),"CORRECT")</f>
        <v>CORRECT</v>
      </c>
      <c r="AE89" s="122" t="str">
        <f>IF(AND('Prioritized Approach Milestones'!C90="No",'Prioritized Approach Milestones'!F90=""),IF('Prioritized Approach Milestones'!B90=4,"ERROR 2","N/A"),"CORRECT")</f>
        <v>CORRECT</v>
      </c>
      <c r="AF89" s="122" t="str">
        <f>IF(AND('Prioritized Approach Milestones'!C90="No",'Prioritized Approach Milestones'!F90=""),IF('Prioritized Approach Milestones'!B90=5,"ERROR 2","N/A"),"CORRECT")</f>
        <v>CORRECT</v>
      </c>
      <c r="AG89" s="123" t="str">
        <f>IF(AND('Prioritized Approach Milestones'!C90="No",'Prioritized Approach Milestones'!F90=""),IF('Prioritized Approach Milestones'!B90=6,"ERROR 2","N/A"),"CORRECT")</f>
        <v>CORRECT</v>
      </c>
    </row>
    <row r="90" spans="1:33" x14ac:dyDescent="0.2">
      <c r="A90" s="27">
        <f>COUNTIFS('Prioritized Approach Milestones'!B91,"1",'Prioritized Approach Milestones'!C91,"yes")</f>
        <v>0</v>
      </c>
      <c r="B90" s="32">
        <f>COUNTIFS('Prioritized Approach Milestones'!B91,"2",'Prioritized Approach Milestones'!C91,"yes")</f>
        <v>0</v>
      </c>
      <c r="C90" s="28">
        <f>COUNTIFS('Prioritized Approach Milestones'!B91,"3",'Prioritized Approach Milestones'!C91,"yes")</f>
        <v>0</v>
      </c>
      <c r="D90" s="29">
        <f>COUNTIFS('Prioritized Approach Milestones'!B91,"4",'Prioritized Approach Milestones'!C91,"yes")</f>
        <v>0</v>
      </c>
      <c r="E90" s="30">
        <f>COUNTIFS('Prioritized Approach Milestones'!B91,"5",'Prioritized Approach Milestones'!C91,"yes")</f>
        <v>0</v>
      </c>
      <c r="F90" s="31">
        <f>COUNTIFS('Prioritized Approach Milestones'!B91,"6",'Prioritized Approach Milestones'!C91,"yes")</f>
        <v>0</v>
      </c>
      <c r="G90" s="59">
        <f t="shared" si="4"/>
        <v>0</v>
      </c>
      <c r="H90" s="53">
        <f>COUNTIFS('Prioritized Approach Milestones'!B91,"1",'Prioritized Approach Milestones'!C91,"N/A")</f>
        <v>0</v>
      </c>
      <c r="I90" s="53">
        <f>COUNTIFS('Prioritized Approach Milestones'!B91,"2",'Prioritized Approach Milestones'!C91,"N/A")</f>
        <v>0</v>
      </c>
      <c r="J90" s="53">
        <f>COUNTIFS('Prioritized Approach Milestones'!B91,"3",'Prioritized Approach Milestones'!C91,"N/A")</f>
        <v>0</v>
      </c>
      <c r="K90" s="53">
        <f>COUNTIFS('Prioritized Approach Milestones'!B91,"4",'Prioritized Approach Milestones'!C91,"N/A")</f>
        <v>0</v>
      </c>
      <c r="L90" s="53">
        <f>COUNTIFS('Prioritized Approach Milestones'!B91,"5",'Prioritized Approach Milestones'!C91,"N/A")</f>
        <v>0</v>
      </c>
      <c r="M90" s="53">
        <f>COUNTIFS('Prioritized Approach Milestones'!B91,"6",'Prioritized Approach Milestones'!C91,"N/A")</f>
        <v>0</v>
      </c>
      <c r="N90">
        <f t="shared" si="5"/>
        <v>0</v>
      </c>
      <c r="O90" s="119"/>
      <c r="P90" s="120" t="str">
        <f>IF('Prioritized Approach Milestones'!$B91=1,'Prioritized Approach Milestones'!$F91,"")</f>
        <v/>
      </c>
      <c r="Q90" s="120" t="str">
        <f>IF('Prioritized Approach Milestones'!$B91=2,'Prioritized Approach Milestones'!$F91,"")</f>
        <v/>
      </c>
      <c r="R90" s="120" t="str">
        <f>IF('Prioritized Approach Milestones'!$B91=3,'Prioritized Approach Milestones'!$F91,"")</f>
        <v/>
      </c>
      <c r="S90" s="120" t="str">
        <f>IF('Prioritized Approach Milestones'!$B91=4,'Prioritized Approach Milestones'!$F91,"")</f>
        <v/>
      </c>
      <c r="T90" s="120" t="str">
        <f>IF('Prioritized Approach Milestones'!$B91=5,'Prioritized Approach Milestones'!$F91,"")</f>
        <v/>
      </c>
      <c r="U90" s="120">
        <f>IF('Prioritized Approach Milestones'!$B91=6,'Prioritized Approach Milestones'!$F91,"")</f>
        <v>0</v>
      </c>
      <c r="V90" s="121" t="str">
        <f>IF(AND('Prioritized Approach Milestones'!C91="Yes",'Prioritized Approach Milestones'!F91=""),"CORRECT",IF('Prioritized Approach Milestones'!C91="No","CORRECT",IF('Prioritized Approach Milestones'!B91=1,"ERROR 1","N/A")))</f>
        <v>N/A</v>
      </c>
      <c r="W90" s="121" t="str">
        <f>IF(AND('Prioritized Approach Milestones'!C91="Yes",'Prioritized Approach Milestones'!F91=""),"CORRECT",IF('Prioritized Approach Milestones'!C91="No","CORRECT",IF('Prioritized Approach Milestones'!B91=2,"ERROR 1","N/A")))</f>
        <v>N/A</v>
      </c>
      <c r="X90" s="121" t="str">
        <f>IF(AND('Prioritized Approach Milestones'!C91="Yes",'Prioritized Approach Milestones'!F91=""),"CORRECT",IF('Prioritized Approach Milestones'!C91="No","CORRECT",IF('Prioritized Approach Milestones'!B91=3,"ERROR 1","N/A")))</f>
        <v>N/A</v>
      </c>
      <c r="Y90" s="121" t="str">
        <f>IF(AND('Prioritized Approach Milestones'!C91="Yes",'Prioritized Approach Milestones'!F91=""),"CORRECT",IF('Prioritized Approach Milestones'!C91="No","CORRECT",IF('Prioritized Approach Milestones'!B91=4,"ERROR 1","N/A")))</f>
        <v>N/A</v>
      </c>
      <c r="Z90" s="121" t="str">
        <f>IF(AND('Prioritized Approach Milestones'!C91="Yes",'Prioritized Approach Milestones'!F91=""),"CORRECT",IF('Prioritized Approach Milestones'!C91="No","CORRECT",IF('Prioritized Approach Milestones'!B91=5,"ERROR 1","N/A")))</f>
        <v>N/A</v>
      </c>
      <c r="AA90" s="121" t="str">
        <f>IF(AND('Prioritized Approach Milestones'!C91="Yes",'Prioritized Approach Milestones'!F91=""),"CORRECT",IF('Prioritized Approach Milestones'!C91="No","CORRECT",IF('Prioritized Approach Milestones'!B91=6,"ERROR 1","N/A")))</f>
        <v>ERROR 1</v>
      </c>
      <c r="AB90" s="122" t="str">
        <f>IF(AND('Prioritized Approach Milestones'!C91="No",'Prioritized Approach Milestones'!F91=""),IF('Prioritized Approach Milestones'!B91=1,"ERROR 2","N/A"),"CORRECT")</f>
        <v>CORRECT</v>
      </c>
      <c r="AC90" s="122" t="str">
        <f>IF(AND('Prioritized Approach Milestones'!C91="No",'Prioritized Approach Milestones'!F91=""),IF('Prioritized Approach Milestones'!B91=2,"ERROR 2","N/A"),"CORRECT")</f>
        <v>CORRECT</v>
      </c>
      <c r="AD90" s="122" t="str">
        <f>IF(AND('Prioritized Approach Milestones'!C91="No",'Prioritized Approach Milestones'!F91=""),IF('Prioritized Approach Milestones'!B91=3,"ERROR 2","N/A"),"CORRECT")</f>
        <v>CORRECT</v>
      </c>
      <c r="AE90" s="122" t="str">
        <f>IF(AND('Prioritized Approach Milestones'!C91="No",'Prioritized Approach Milestones'!F91=""),IF('Prioritized Approach Milestones'!B91=4,"ERROR 2","N/A"),"CORRECT")</f>
        <v>CORRECT</v>
      </c>
      <c r="AF90" s="122" t="str">
        <f>IF(AND('Prioritized Approach Milestones'!C91="No",'Prioritized Approach Milestones'!F91=""),IF('Prioritized Approach Milestones'!B91=5,"ERROR 2","N/A"),"CORRECT")</f>
        <v>CORRECT</v>
      </c>
      <c r="AG90" s="123" t="str">
        <f>IF(AND('Prioritized Approach Milestones'!C91="No",'Prioritized Approach Milestones'!F91=""),IF('Prioritized Approach Milestones'!B91=6,"ERROR 2","N/A"),"CORRECT")</f>
        <v>CORRECT</v>
      </c>
    </row>
    <row r="91" spans="1:33" x14ac:dyDescent="0.2">
      <c r="A91" s="27">
        <f>COUNTIFS('Prioritized Approach Milestones'!B92,"1",'Prioritized Approach Milestones'!C92,"yes")</f>
        <v>0</v>
      </c>
      <c r="B91" s="32">
        <f>COUNTIFS('Prioritized Approach Milestones'!B92,"2",'Prioritized Approach Milestones'!C92,"yes")</f>
        <v>0</v>
      </c>
      <c r="C91" s="28">
        <f>COUNTIFS('Prioritized Approach Milestones'!B92,"3",'Prioritized Approach Milestones'!C92,"yes")</f>
        <v>0</v>
      </c>
      <c r="D91" s="29">
        <f>COUNTIFS('Prioritized Approach Milestones'!B92,"4",'Prioritized Approach Milestones'!C92,"yes")</f>
        <v>0</v>
      </c>
      <c r="E91" s="30">
        <f>COUNTIFS('Prioritized Approach Milestones'!B92,"5",'Prioritized Approach Milestones'!C92,"yes")</f>
        <v>0</v>
      </c>
      <c r="F91" s="31">
        <f>COUNTIFS('Prioritized Approach Milestones'!B92,"6",'Prioritized Approach Milestones'!C92,"yes")</f>
        <v>0</v>
      </c>
      <c r="G91" s="59">
        <f t="shared" si="4"/>
        <v>0</v>
      </c>
      <c r="H91" s="53">
        <f>COUNTIFS('Prioritized Approach Milestones'!B92,"1",'Prioritized Approach Milestones'!C92,"N/A")</f>
        <v>0</v>
      </c>
      <c r="I91" s="53">
        <f>COUNTIFS('Prioritized Approach Milestones'!B92,"2",'Prioritized Approach Milestones'!C92,"N/A")</f>
        <v>0</v>
      </c>
      <c r="J91" s="53">
        <f>COUNTIFS('Prioritized Approach Milestones'!B92,"3",'Prioritized Approach Milestones'!C92,"N/A")</f>
        <v>0</v>
      </c>
      <c r="K91" s="53">
        <f>COUNTIFS('Prioritized Approach Milestones'!B92,"4",'Prioritized Approach Milestones'!C92,"N/A")</f>
        <v>0</v>
      </c>
      <c r="L91" s="53">
        <f>COUNTIFS('Prioritized Approach Milestones'!B92,"5",'Prioritized Approach Milestones'!C92,"N/A")</f>
        <v>0</v>
      </c>
      <c r="M91" s="53">
        <f>COUNTIFS('Prioritized Approach Milestones'!B92,"6",'Prioritized Approach Milestones'!C92,"N/A")</f>
        <v>0</v>
      </c>
      <c r="N91">
        <f t="shared" si="5"/>
        <v>0</v>
      </c>
      <c r="O91" s="119"/>
      <c r="P91" s="120" t="str">
        <f>IF('Prioritized Approach Milestones'!$B92=1,'Prioritized Approach Milestones'!$F92,"")</f>
        <v/>
      </c>
      <c r="Q91" s="120" t="str">
        <f>IF('Prioritized Approach Milestones'!$B92=2,'Prioritized Approach Milestones'!$F92,"")</f>
        <v/>
      </c>
      <c r="R91" s="120" t="str">
        <f>IF('Prioritized Approach Milestones'!$B92=3,'Prioritized Approach Milestones'!$F92,"")</f>
        <v/>
      </c>
      <c r="S91" s="120" t="str">
        <f>IF('Prioritized Approach Milestones'!$B92=4,'Prioritized Approach Milestones'!$F92,"")</f>
        <v/>
      </c>
      <c r="T91" s="120" t="str">
        <f>IF('Prioritized Approach Milestones'!$B92=5,'Prioritized Approach Milestones'!$F92,"")</f>
        <v/>
      </c>
      <c r="U91" s="120">
        <f>IF('Prioritized Approach Milestones'!$B92=6,'Prioritized Approach Milestones'!$F92,"")</f>
        <v>0</v>
      </c>
      <c r="V91" s="121" t="str">
        <f>IF(AND('Prioritized Approach Milestones'!C92="Yes",'Prioritized Approach Milestones'!F92=""),"CORRECT",IF('Prioritized Approach Milestones'!C92="No","CORRECT",IF('Prioritized Approach Milestones'!B92=1,"ERROR 1","N/A")))</f>
        <v>N/A</v>
      </c>
      <c r="W91" s="121" t="str">
        <f>IF(AND('Prioritized Approach Milestones'!C92="Yes",'Prioritized Approach Milestones'!F92=""),"CORRECT",IF('Prioritized Approach Milestones'!C92="No","CORRECT",IF('Prioritized Approach Milestones'!B92=2,"ERROR 1","N/A")))</f>
        <v>N/A</v>
      </c>
      <c r="X91" s="121" t="str">
        <f>IF(AND('Prioritized Approach Milestones'!C92="Yes",'Prioritized Approach Milestones'!F92=""),"CORRECT",IF('Prioritized Approach Milestones'!C92="No","CORRECT",IF('Prioritized Approach Milestones'!B92=3,"ERROR 1","N/A")))</f>
        <v>N/A</v>
      </c>
      <c r="Y91" s="121" t="str">
        <f>IF(AND('Prioritized Approach Milestones'!C92="Yes",'Prioritized Approach Milestones'!F92=""),"CORRECT",IF('Prioritized Approach Milestones'!C92="No","CORRECT",IF('Prioritized Approach Milestones'!B92=4,"ERROR 1","N/A")))</f>
        <v>N/A</v>
      </c>
      <c r="Z91" s="121" t="str">
        <f>IF(AND('Prioritized Approach Milestones'!C92="Yes",'Prioritized Approach Milestones'!F92=""),"CORRECT",IF('Prioritized Approach Milestones'!C92="No","CORRECT",IF('Prioritized Approach Milestones'!B92=5,"ERROR 1","N/A")))</f>
        <v>N/A</v>
      </c>
      <c r="AA91" s="121" t="str">
        <f>IF(AND('Prioritized Approach Milestones'!C92="Yes",'Prioritized Approach Milestones'!F92=""),"CORRECT",IF('Prioritized Approach Milestones'!C92="No","CORRECT",IF('Prioritized Approach Milestones'!B92=6,"ERROR 1","N/A")))</f>
        <v>ERROR 1</v>
      </c>
      <c r="AB91" s="122" t="str">
        <f>IF(AND('Prioritized Approach Milestones'!C92="No",'Prioritized Approach Milestones'!F92=""),IF('Prioritized Approach Milestones'!B92=1,"ERROR 2","N/A"),"CORRECT")</f>
        <v>CORRECT</v>
      </c>
      <c r="AC91" s="122" t="str">
        <f>IF(AND('Prioritized Approach Milestones'!C92="No",'Prioritized Approach Milestones'!F92=""),IF('Prioritized Approach Milestones'!B92=2,"ERROR 2","N/A"),"CORRECT")</f>
        <v>CORRECT</v>
      </c>
      <c r="AD91" s="122" t="str">
        <f>IF(AND('Prioritized Approach Milestones'!C92="No",'Prioritized Approach Milestones'!F92=""),IF('Prioritized Approach Milestones'!B92=3,"ERROR 2","N/A"),"CORRECT")</f>
        <v>CORRECT</v>
      </c>
      <c r="AE91" s="122" t="str">
        <f>IF(AND('Prioritized Approach Milestones'!C92="No",'Prioritized Approach Milestones'!F92=""),IF('Prioritized Approach Milestones'!B92=4,"ERROR 2","N/A"),"CORRECT")</f>
        <v>CORRECT</v>
      </c>
      <c r="AF91" s="122" t="str">
        <f>IF(AND('Prioritized Approach Milestones'!C92="No",'Prioritized Approach Milestones'!F92=""),IF('Prioritized Approach Milestones'!B92=5,"ERROR 2","N/A"),"CORRECT")</f>
        <v>CORRECT</v>
      </c>
      <c r="AG91" s="123" t="str">
        <f>IF(AND('Prioritized Approach Milestones'!C92="No",'Prioritized Approach Milestones'!F92=""),IF('Prioritized Approach Milestones'!B92=6,"ERROR 2","N/A"),"CORRECT")</f>
        <v>CORRECT</v>
      </c>
    </row>
    <row r="92" spans="1:33" x14ac:dyDescent="0.2">
      <c r="A92" s="27">
        <f>COUNTIFS('Prioritized Approach Milestones'!B93,"1",'Prioritized Approach Milestones'!C93,"yes")</f>
        <v>0</v>
      </c>
      <c r="B92" s="32">
        <f>COUNTIFS('Prioritized Approach Milestones'!B93,"2",'Prioritized Approach Milestones'!C93,"yes")</f>
        <v>0</v>
      </c>
      <c r="C92" s="28">
        <f>COUNTIFS('Prioritized Approach Milestones'!B93,"3",'Prioritized Approach Milestones'!C93,"yes")</f>
        <v>0</v>
      </c>
      <c r="D92" s="29">
        <f>COUNTIFS('Prioritized Approach Milestones'!B93,"4",'Prioritized Approach Milestones'!C93,"yes")</f>
        <v>0</v>
      </c>
      <c r="E92" s="30">
        <f>COUNTIFS('Prioritized Approach Milestones'!B93,"5",'Prioritized Approach Milestones'!C93,"yes")</f>
        <v>0</v>
      </c>
      <c r="F92" s="31">
        <f>COUNTIFS('Prioritized Approach Milestones'!B93,"6",'Prioritized Approach Milestones'!C93,"yes")</f>
        <v>0</v>
      </c>
      <c r="G92" s="59">
        <f t="shared" si="4"/>
        <v>0</v>
      </c>
      <c r="H92" s="53">
        <f>COUNTIFS('Prioritized Approach Milestones'!B93,"1",'Prioritized Approach Milestones'!C93,"N/A")</f>
        <v>0</v>
      </c>
      <c r="I92" s="53">
        <f>COUNTIFS('Prioritized Approach Milestones'!B93,"2",'Prioritized Approach Milestones'!C93,"N/A")</f>
        <v>0</v>
      </c>
      <c r="J92" s="53">
        <f>COUNTIFS('Prioritized Approach Milestones'!B93,"3",'Prioritized Approach Milestones'!C93,"N/A")</f>
        <v>0</v>
      </c>
      <c r="K92" s="53">
        <f>COUNTIFS('Prioritized Approach Milestones'!B93,"4",'Prioritized Approach Milestones'!C93,"N/A")</f>
        <v>0</v>
      </c>
      <c r="L92" s="53">
        <f>COUNTIFS('Prioritized Approach Milestones'!B93,"5",'Prioritized Approach Milestones'!C93,"N/A")</f>
        <v>0</v>
      </c>
      <c r="M92" s="53">
        <f>COUNTIFS('Prioritized Approach Milestones'!B93,"6",'Prioritized Approach Milestones'!C93,"N/A")</f>
        <v>0</v>
      </c>
      <c r="N92">
        <f t="shared" si="5"/>
        <v>0</v>
      </c>
      <c r="O92" s="119"/>
      <c r="P92" s="120" t="str">
        <f>IF('Prioritized Approach Milestones'!$B93=1,'Prioritized Approach Milestones'!$F93,"")</f>
        <v/>
      </c>
      <c r="Q92" s="120" t="str">
        <f>IF('Prioritized Approach Milestones'!$B93=2,'Prioritized Approach Milestones'!$F93,"")</f>
        <v/>
      </c>
      <c r="R92" s="120" t="str">
        <f>IF('Prioritized Approach Milestones'!$B93=3,'Prioritized Approach Milestones'!$F93,"")</f>
        <v/>
      </c>
      <c r="S92" s="120" t="str">
        <f>IF('Prioritized Approach Milestones'!$B93=4,'Prioritized Approach Milestones'!$F93,"")</f>
        <v/>
      </c>
      <c r="T92" s="120" t="str">
        <f>IF('Prioritized Approach Milestones'!$B93=5,'Prioritized Approach Milestones'!$F93,"")</f>
        <v/>
      </c>
      <c r="U92" s="120" t="str">
        <f>IF('Prioritized Approach Milestones'!$B93=6,'Prioritized Approach Milestones'!$F93,"")</f>
        <v/>
      </c>
      <c r="V92" s="121" t="str">
        <f>IF(AND('Prioritized Approach Milestones'!C93="Yes",'Prioritized Approach Milestones'!F93=""),"CORRECT",IF('Prioritized Approach Milestones'!C93="No","CORRECT",IF('Prioritized Approach Milestones'!B93=1,"ERROR 1","N/A")))</f>
        <v>N/A</v>
      </c>
      <c r="W92" s="121" t="str">
        <f>IF(AND('Prioritized Approach Milestones'!C93="Yes",'Prioritized Approach Milestones'!F93=""),"CORRECT",IF('Prioritized Approach Milestones'!C93="No","CORRECT",IF('Prioritized Approach Milestones'!B93=2,"ERROR 1","N/A")))</f>
        <v>N/A</v>
      </c>
      <c r="X92" s="121" t="str">
        <f>IF(AND('Prioritized Approach Milestones'!C93="Yes",'Prioritized Approach Milestones'!F93=""),"CORRECT",IF('Prioritized Approach Milestones'!C93="No","CORRECT",IF('Prioritized Approach Milestones'!B93=3,"ERROR 1","N/A")))</f>
        <v>N/A</v>
      </c>
      <c r="Y92" s="121" t="str">
        <f>IF(AND('Prioritized Approach Milestones'!C93="Yes",'Prioritized Approach Milestones'!F93=""),"CORRECT",IF('Prioritized Approach Milestones'!C93="No","CORRECT",IF('Prioritized Approach Milestones'!B93=4,"ERROR 1","N/A")))</f>
        <v>N/A</v>
      </c>
      <c r="Z92" s="121" t="str">
        <f>IF(AND('Prioritized Approach Milestones'!C93="Yes",'Prioritized Approach Milestones'!F93=""),"CORRECT",IF('Prioritized Approach Milestones'!C93="No","CORRECT",IF('Prioritized Approach Milestones'!B93=5,"ERROR 1","N/A")))</f>
        <v>N/A</v>
      </c>
      <c r="AA92" s="121" t="str">
        <f>IF(AND('Prioritized Approach Milestones'!C93="Yes",'Prioritized Approach Milestones'!F93=""),"CORRECT",IF('Prioritized Approach Milestones'!C93="No","CORRECT",IF('Prioritized Approach Milestones'!B93=6,"ERROR 1","N/A")))</f>
        <v>N/A</v>
      </c>
      <c r="AB92" s="122" t="str">
        <f>IF(AND('Prioritized Approach Milestones'!C93="No",'Prioritized Approach Milestones'!F93=""),IF('Prioritized Approach Milestones'!B93=1,"ERROR 2","N/A"),"CORRECT")</f>
        <v>CORRECT</v>
      </c>
      <c r="AC92" s="122" t="str">
        <f>IF(AND('Prioritized Approach Milestones'!C93="No",'Prioritized Approach Milestones'!F93=""),IF('Prioritized Approach Milestones'!B93=2,"ERROR 2","N/A"),"CORRECT")</f>
        <v>CORRECT</v>
      </c>
      <c r="AD92" s="122" t="str">
        <f>IF(AND('Prioritized Approach Milestones'!C93="No",'Prioritized Approach Milestones'!F93=""),IF('Prioritized Approach Milestones'!B93=3,"ERROR 2","N/A"),"CORRECT")</f>
        <v>CORRECT</v>
      </c>
      <c r="AE92" s="122" t="str">
        <f>IF(AND('Prioritized Approach Milestones'!C93="No",'Prioritized Approach Milestones'!F93=""),IF('Prioritized Approach Milestones'!B93=4,"ERROR 2","N/A"),"CORRECT")</f>
        <v>CORRECT</v>
      </c>
      <c r="AF92" s="122" t="str">
        <f>IF(AND('Prioritized Approach Milestones'!C93="No",'Prioritized Approach Milestones'!F93=""),IF('Prioritized Approach Milestones'!B93=5,"ERROR 2","N/A"),"CORRECT")</f>
        <v>CORRECT</v>
      </c>
      <c r="AG92" s="123" t="str">
        <f>IF(AND('Prioritized Approach Milestones'!C93="No",'Prioritized Approach Milestones'!F93=""),IF('Prioritized Approach Milestones'!B93=6,"ERROR 2","N/A"),"CORRECT")</f>
        <v>CORRECT</v>
      </c>
    </row>
    <row r="93" spans="1:33" x14ac:dyDescent="0.2">
      <c r="A93" s="27">
        <f>COUNTIFS('Prioritized Approach Milestones'!B94,"1",'Prioritized Approach Milestones'!C94,"yes")</f>
        <v>0</v>
      </c>
      <c r="B93" s="32">
        <f>COUNTIFS('Prioritized Approach Milestones'!B94,"2",'Prioritized Approach Milestones'!C94,"yes")</f>
        <v>0</v>
      </c>
      <c r="C93" s="28">
        <f>COUNTIFS('Prioritized Approach Milestones'!B94,"3",'Prioritized Approach Milestones'!C94,"yes")</f>
        <v>0</v>
      </c>
      <c r="D93" s="29">
        <f>COUNTIFS('Prioritized Approach Milestones'!B94,"4",'Prioritized Approach Milestones'!C94,"yes")</f>
        <v>0</v>
      </c>
      <c r="E93" s="30">
        <f>COUNTIFS('Prioritized Approach Milestones'!B94,"5",'Prioritized Approach Milestones'!C94,"yes")</f>
        <v>0</v>
      </c>
      <c r="F93" s="31">
        <f>COUNTIFS('Prioritized Approach Milestones'!B94,"6",'Prioritized Approach Milestones'!C94,"yes")</f>
        <v>0</v>
      </c>
      <c r="G93" s="59">
        <f t="shared" si="4"/>
        <v>0</v>
      </c>
      <c r="H93" s="53">
        <f>COUNTIFS('Prioritized Approach Milestones'!B94,"1",'Prioritized Approach Milestones'!C94,"N/A")</f>
        <v>0</v>
      </c>
      <c r="I93" s="53">
        <f>COUNTIFS('Prioritized Approach Milestones'!B94,"2",'Prioritized Approach Milestones'!C94,"N/A")</f>
        <v>0</v>
      </c>
      <c r="J93" s="53">
        <f>COUNTIFS('Prioritized Approach Milestones'!B94,"3",'Prioritized Approach Milestones'!C94,"N/A")</f>
        <v>0</v>
      </c>
      <c r="K93" s="53">
        <f>COUNTIFS('Prioritized Approach Milestones'!B94,"4",'Prioritized Approach Milestones'!C94,"N/A")</f>
        <v>0</v>
      </c>
      <c r="L93" s="53">
        <f>COUNTIFS('Prioritized Approach Milestones'!B94,"5",'Prioritized Approach Milestones'!C94,"N/A")</f>
        <v>0</v>
      </c>
      <c r="M93" s="53">
        <f>COUNTIFS('Prioritized Approach Milestones'!B94,"6",'Prioritized Approach Milestones'!C94,"N/A")</f>
        <v>0</v>
      </c>
      <c r="N93">
        <f t="shared" si="5"/>
        <v>0</v>
      </c>
      <c r="O93" s="119"/>
      <c r="P93" s="120" t="str">
        <f>IF('Prioritized Approach Milestones'!$B94=1,'Prioritized Approach Milestones'!$F94,"")</f>
        <v/>
      </c>
      <c r="Q93" s="120">
        <f>IF('Prioritized Approach Milestones'!$B94=2,'Prioritized Approach Milestones'!$F94,"")</f>
        <v>0</v>
      </c>
      <c r="R93" s="120" t="str">
        <f>IF('Prioritized Approach Milestones'!$B94=3,'Prioritized Approach Milestones'!$F94,"")</f>
        <v/>
      </c>
      <c r="S93" s="120" t="str">
        <f>IF('Prioritized Approach Milestones'!$B94=4,'Prioritized Approach Milestones'!$F94,"")</f>
        <v/>
      </c>
      <c r="T93" s="120" t="str">
        <f>IF('Prioritized Approach Milestones'!$B94=5,'Prioritized Approach Milestones'!$F94,"")</f>
        <v/>
      </c>
      <c r="U93" s="120" t="str">
        <f>IF('Prioritized Approach Milestones'!$B94=6,'Prioritized Approach Milestones'!$F94,"")</f>
        <v/>
      </c>
      <c r="V93" s="121" t="str">
        <f>IF(AND('Prioritized Approach Milestones'!C94="Yes",'Prioritized Approach Milestones'!F94=""),"CORRECT",IF('Prioritized Approach Milestones'!C94="No","CORRECT",IF('Prioritized Approach Milestones'!B94=1,"ERROR 1","N/A")))</f>
        <v>N/A</v>
      </c>
      <c r="W93" s="121" t="str">
        <f>IF(AND('Prioritized Approach Milestones'!C94="Yes",'Prioritized Approach Milestones'!F94=""),"CORRECT",IF('Prioritized Approach Milestones'!C94="No","CORRECT",IF('Prioritized Approach Milestones'!B94=2,"ERROR 1","N/A")))</f>
        <v>ERROR 1</v>
      </c>
      <c r="X93" s="121" t="str">
        <f>IF(AND('Prioritized Approach Milestones'!C94="Yes",'Prioritized Approach Milestones'!F94=""),"CORRECT",IF('Prioritized Approach Milestones'!C94="No","CORRECT",IF('Prioritized Approach Milestones'!B94=3,"ERROR 1","N/A")))</f>
        <v>N/A</v>
      </c>
      <c r="Y93" s="121" t="str">
        <f>IF(AND('Prioritized Approach Milestones'!C94="Yes",'Prioritized Approach Milestones'!F94=""),"CORRECT",IF('Prioritized Approach Milestones'!C94="No","CORRECT",IF('Prioritized Approach Milestones'!B94=4,"ERROR 1","N/A")))</f>
        <v>N/A</v>
      </c>
      <c r="Z93" s="121" t="str">
        <f>IF(AND('Prioritized Approach Milestones'!C94="Yes",'Prioritized Approach Milestones'!F94=""),"CORRECT",IF('Prioritized Approach Milestones'!C94="No","CORRECT",IF('Prioritized Approach Milestones'!B94=5,"ERROR 1","N/A")))</f>
        <v>N/A</v>
      </c>
      <c r="AA93" s="121" t="str">
        <f>IF(AND('Prioritized Approach Milestones'!C94="Yes",'Prioritized Approach Milestones'!F94=""),"CORRECT",IF('Prioritized Approach Milestones'!C94="No","CORRECT",IF('Prioritized Approach Milestones'!B94=6,"ERROR 1","N/A")))</f>
        <v>N/A</v>
      </c>
      <c r="AB93" s="122" t="str">
        <f>IF(AND('Prioritized Approach Milestones'!C94="No",'Prioritized Approach Milestones'!F94=""),IF('Prioritized Approach Milestones'!B94=1,"ERROR 2","N/A"),"CORRECT")</f>
        <v>CORRECT</v>
      </c>
      <c r="AC93" s="122" t="str">
        <f>IF(AND('Prioritized Approach Milestones'!C94="No",'Prioritized Approach Milestones'!F94=""),IF('Prioritized Approach Milestones'!B94=2,"ERROR 2","N/A"),"CORRECT")</f>
        <v>CORRECT</v>
      </c>
      <c r="AD93" s="122" t="str">
        <f>IF(AND('Prioritized Approach Milestones'!C94="No",'Prioritized Approach Milestones'!F94=""),IF('Prioritized Approach Milestones'!B94=3,"ERROR 2","N/A"),"CORRECT")</f>
        <v>CORRECT</v>
      </c>
      <c r="AE93" s="122" t="str">
        <f>IF(AND('Prioritized Approach Milestones'!C94="No",'Prioritized Approach Milestones'!F94=""),IF('Prioritized Approach Milestones'!B94=4,"ERROR 2","N/A"),"CORRECT")</f>
        <v>CORRECT</v>
      </c>
      <c r="AF93" s="122" t="str">
        <f>IF(AND('Prioritized Approach Milestones'!C94="No",'Prioritized Approach Milestones'!F94=""),IF('Prioritized Approach Milestones'!B94=5,"ERROR 2","N/A"),"CORRECT")</f>
        <v>CORRECT</v>
      </c>
      <c r="AG93" s="123" t="str">
        <f>IF(AND('Prioritized Approach Milestones'!C94="No",'Prioritized Approach Milestones'!F94=""),IF('Prioritized Approach Milestones'!B94=6,"ERROR 2","N/A"),"CORRECT")</f>
        <v>CORRECT</v>
      </c>
    </row>
    <row r="94" spans="1:33" x14ac:dyDescent="0.2">
      <c r="A94" s="27">
        <f>COUNTIFS('Prioritized Approach Milestones'!B95,"1",'Prioritized Approach Milestones'!C95,"yes")</f>
        <v>0</v>
      </c>
      <c r="B94" s="32">
        <f>COUNTIFS('Prioritized Approach Milestones'!B95,"2",'Prioritized Approach Milestones'!C95,"yes")</f>
        <v>0</v>
      </c>
      <c r="C94" s="28">
        <f>COUNTIFS('Prioritized Approach Milestones'!B95,"3",'Prioritized Approach Milestones'!C95,"yes")</f>
        <v>0</v>
      </c>
      <c r="D94" s="29">
        <f>COUNTIFS('Prioritized Approach Milestones'!B95,"4",'Prioritized Approach Milestones'!C95,"yes")</f>
        <v>0</v>
      </c>
      <c r="E94" s="30">
        <f>COUNTIFS('Prioritized Approach Milestones'!B95,"5",'Prioritized Approach Milestones'!C95,"yes")</f>
        <v>0</v>
      </c>
      <c r="F94" s="31">
        <f>COUNTIFS('Prioritized Approach Milestones'!B95,"6",'Prioritized Approach Milestones'!C95,"yes")</f>
        <v>0</v>
      </c>
      <c r="G94" s="59">
        <f t="shared" si="4"/>
        <v>0</v>
      </c>
      <c r="H94" s="53">
        <f>COUNTIFS('Prioritized Approach Milestones'!B95,"1",'Prioritized Approach Milestones'!C95,"N/A")</f>
        <v>0</v>
      </c>
      <c r="I94" s="53">
        <f>COUNTIFS('Prioritized Approach Milestones'!B95,"2",'Prioritized Approach Milestones'!C95,"N/A")</f>
        <v>0</v>
      </c>
      <c r="J94" s="53">
        <f>COUNTIFS('Prioritized Approach Milestones'!B95,"3",'Prioritized Approach Milestones'!C95,"N/A")</f>
        <v>0</v>
      </c>
      <c r="K94" s="53">
        <f>COUNTIFS('Prioritized Approach Milestones'!B95,"4",'Prioritized Approach Milestones'!C95,"N/A")</f>
        <v>0</v>
      </c>
      <c r="L94" s="53">
        <f>COUNTIFS('Prioritized Approach Milestones'!B95,"5",'Prioritized Approach Milestones'!C95,"N/A")</f>
        <v>0</v>
      </c>
      <c r="M94" s="53">
        <f>COUNTIFS('Prioritized Approach Milestones'!B95,"6",'Prioritized Approach Milestones'!C95,"N/A")</f>
        <v>0</v>
      </c>
      <c r="N94">
        <f t="shared" si="5"/>
        <v>0</v>
      </c>
      <c r="O94" s="119"/>
      <c r="P94" s="120" t="str">
        <f>IF('Prioritized Approach Milestones'!$B95=1,'Prioritized Approach Milestones'!$F95,"")</f>
        <v/>
      </c>
      <c r="Q94" s="120">
        <f>IF('Prioritized Approach Milestones'!$B95=2,'Prioritized Approach Milestones'!$F95,"")</f>
        <v>0</v>
      </c>
      <c r="R94" s="120" t="str">
        <f>IF('Prioritized Approach Milestones'!$B95=3,'Prioritized Approach Milestones'!$F95,"")</f>
        <v/>
      </c>
      <c r="S94" s="120" t="str">
        <f>IF('Prioritized Approach Milestones'!$B95=4,'Prioritized Approach Milestones'!$F95,"")</f>
        <v/>
      </c>
      <c r="T94" s="120" t="str">
        <f>IF('Prioritized Approach Milestones'!$B95=5,'Prioritized Approach Milestones'!$F95,"")</f>
        <v/>
      </c>
      <c r="U94" s="120" t="str">
        <f>IF('Prioritized Approach Milestones'!$B95=6,'Prioritized Approach Milestones'!$F95,"")</f>
        <v/>
      </c>
      <c r="V94" s="121" t="str">
        <f>IF(AND('Prioritized Approach Milestones'!C95="Yes",'Prioritized Approach Milestones'!F95=""),"CORRECT",IF('Prioritized Approach Milestones'!C95="No","CORRECT",IF('Prioritized Approach Milestones'!B95=1,"ERROR 1","N/A")))</f>
        <v>N/A</v>
      </c>
      <c r="W94" s="121" t="str">
        <f>IF(AND('Prioritized Approach Milestones'!C95="Yes",'Prioritized Approach Milestones'!F95=""),"CORRECT",IF('Prioritized Approach Milestones'!C95="No","CORRECT",IF('Prioritized Approach Milestones'!B95=2,"ERROR 1","N/A")))</f>
        <v>ERROR 1</v>
      </c>
      <c r="X94" s="121" t="str">
        <f>IF(AND('Prioritized Approach Milestones'!C95="Yes",'Prioritized Approach Milestones'!F95=""),"CORRECT",IF('Prioritized Approach Milestones'!C95="No","CORRECT",IF('Prioritized Approach Milestones'!B95=3,"ERROR 1","N/A")))</f>
        <v>N/A</v>
      </c>
      <c r="Y94" s="121" t="str">
        <f>IF(AND('Prioritized Approach Milestones'!C95="Yes",'Prioritized Approach Milestones'!F95=""),"CORRECT",IF('Prioritized Approach Milestones'!C95="No","CORRECT",IF('Prioritized Approach Milestones'!B95=4,"ERROR 1","N/A")))</f>
        <v>N/A</v>
      </c>
      <c r="Z94" s="121" t="str">
        <f>IF(AND('Prioritized Approach Milestones'!C95="Yes",'Prioritized Approach Milestones'!F95=""),"CORRECT",IF('Prioritized Approach Milestones'!C95="No","CORRECT",IF('Prioritized Approach Milestones'!B95=5,"ERROR 1","N/A")))</f>
        <v>N/A</v>
      </c>
      <c r="AA94" s="121" t="str">
        <f>IF(AND('Prioritized Approach Milestones'!C95="Yes",'Prioritized Approach Milestones'!F95=""),"CORRECT",IF('Prioritized Approach Milestones'!C95="No","CORRECT",IF('Prioritized Approach Milestones'!B95=6,"ERROR 1","N/A")))</f>
        <v>N/A</v>
      </c>
      <c r="AB94" s="122" t="str">
        <f>IF(AND('Prioritized Approach Milestones'!C95="No",'Prioritized Approach Milestones'!F95=""),IF('Prioritized Approach Milestones'!B95=1,"ERROR 2","N/A"),"CORRECT")</f>
        <v>CORRECT</v>
      </c>
      <c r="AC94" s="122" t="str">
        <f>IF(AND('Prioritized Approach Milestones'!C95="No",'Prioritized Approach Milestones'!F95=""),IF('Prioritized Approach Milestones'!B95=2,"ERROR 2","N/A"),"CORRECT")</f>
        <v>CORRECT</v>
      </c>
      <c r="AD94" s="122" t="str">
        <f>IF(AND('Prioritized Approach Milestones'!C95="No",'Prioritized Approach Milestones'!F95=""),IF('Prioritized Approach Milestones'!B95=3,"ERROR 2","N/A"),"CORRECT")</f>
        <v>CORRECT</v>
      </c>
      <c r="AE94" s="122" t="str">
        <f>IF(AND('Prioritized Approach Milestones'!C95="No",'Prioritized Approach Milestones'!F95=""),IF('Prioritized Approach Milestones'!B95=4,"ERROR 2","N/A"),"CORRECT")</f>
        <v>CORRECT</v>
      </c>
      <c r="AF94" s="122" t="str">
        <f>IF(AND('Prioritized Approach Milestones'!C95="No",'Prioritized Approach Milestones'!F95=""),IF('Prioritized Approach Milestones'!B95=5,"ERROR 2","N/A"),"CORRECT")</f>
        <v>CORRECT</v>
      </c>
      <c r="AG94" s="123" t="str">
        <f>IF(AND('Prioritized Approach Milestones'!C95="No",'Prioritized Approach Milestones'!F95=""),IF('Prioritized Approach Milestones'!B95=6,"ERROR 2","N/A"),"CORRECT")</f>
        <v>CORRECT</v>
      </c>
    </row>
    <row r="95" spans="1:33" x14ac:dyDescent="0.2">
      <c r="A95" s="27">
        <f>COUNTIFS('Prioritized Approach Milestones'!B96,"1",'Prioritized Approach Milestones'!C96,"yes")</f>
        <v>0</v>
      </c>
      <c r="B95" s="32">
        <f>COUNTIFS('Prioritized Approach Milestones'!B96,"2",'Prioritized Approach Milestones'!C96,"yes")</f>
        <v>0</v>
      </c>
      <c r="C95" s="28">
        <f>COUNTIFS('Prioritized Approach Milestones'!B96,"3",'Prioritized Approach Milestones'!C96,"yes")</f>
        <v>0</v>
      </c>
      <c r="D95" s="29">
        <f>COUNTIFS('Prioritized Approach Milestones'!B96,"4",'Prioritized Approach Milestones'!C96,"yes")</f>
        <v>0</v>
      </c>
      <c r="E95" s="30">
        <f>COUNTIFS('Prioritized Approach Milestones'!B96,"5",'Prioritized Approach Milestones'!C96,"yes")</f>
        <v>0</v>
      </c>
      <c r="F95" s="31">
        <f>COUNTIFS('Prioritized Approach Milestones'!B96,"6",'Prioritized Approach Milestones'!C96,"yes")</f>
        <v>0</v>
      </c>
      <c r="G95" s="59">
        <f t="shared" si="4"/>
        <v>0</v>
      </c>
      <c r="H95" s="53">
        <f>COUNTIFS('Prioritized Approach Milestones'!B96,"1",'Prioritized Approach Milestones'!C96,"N/A")</f>
        <v>0</v>
      </c>
      <c r="I95" s="53">
        <f>COUNTIFS('Prioritized Approach Milestones'!B96,"2",'Prioritized Approach Milestones'!C96,"N/A")</f>
        <v>0</v>
      </c>
      <c r="J95" s="53">
        <f>COUNTIFS('Prioritized Approach Milestones'!B96,"3",'Prioritized Approach Milestones'!C96,"N/A")</f>
        <v>0</v>
      </c>
      <c r="K95" s="53">
        <f>COUNTIFS('Prioritized Approach Milestones'!B96,"4",'Prioritized Approach Milestones'!C96,"N/A")</f>
        <v>0</v>
      </c>
      <c r="L95" s="53">
        <f>COUNTIFS('Prioritized Approach Milestones'!B96,"5",'Prioritized Approach Milestones'!C96,"N/A")</f>
        <v>0</v>
      </c>
      <c r="M95" s="53">
        <f>COUNTIFS('Prioritized Approach Milestones'!B96,"6",'Prioritized Approach Milestones'!C96,"N/A")</f>
        <v>0</v>
      </c>
      <c r="N95">
        <f t="shared" si="5"/>
        <v>0</v>
      </c>
      <c r="O95" s="119"/>
      <c r="P95" s="120" t="str">
        <f>IF('Prioritized Approach Milestones'!$B96=1,'Prioritized Approach Milestones'!$F96,"")</f>
        <v/>
      </c>
      <c r="Q95" s="120">
        <f>IF('Prioritized Approach Milestones'!$B96=2,'Prioritized Approach Milestones'!$F96,"")</f>
        <v>0</v>
      </c>
      <c r="R95" s="120" t="str">
        <f>IF('Prioritized Approach Milestones'!$B96=3,'Prioritized Approach Milestones'!$F96,"")</f>
        <v/>
      </c>
      <c r="S95" s="120" t="str">
        <f>IF('Prioritized Approach Milestones'!$B96=4,'Prioritized Approach Milestones'!$F96,"")</f>
        <v/>
      </c>
      <c r="T95" s="120" t="str">
        <f>IF('Prioritized Approach Milestones'!$B96=5,'Prioritized Approach Milestones'!$F96,"")</f>
        <v/>
      </c>
      <c r="U95" s="120" t="str">
        <f>IF('Prioritized Approach Milestones'!$B96=6,'Prioritized Approach Milestones'!$F96,"")</f>
        <v/>
      </c>
      <c r="V95" s="121" t="str">
        <f>IF(AND('Prioritized Approach Milestones'!C96="Yes",'Prioritized Approach Milestones'!F96=""),"CORRECT",IF('Prioritized Approach Milestones'!C96="No","CORRECT",IF('Prioritized Approach Milestones'!B96=1,"ERROR 1","N/A")))</f>
        <v>N/A</v>
      </c>
      <c r="W95" s="121" t="str">
        <f>IF(AND('Prioritized Approach Milestones'!C96="Yes",'Prioritized Approach Milestones'!F96=""),"CORRECT",IF('Prioritized Approach Milestones'!C96="No","CORRECT",IF('Prioritized Approach Milestones'!B96=2,"ERROR 1","N/A")))</f>
        <v>ERROR 1</v>
      </c>
      <c r="X95" s="121" t="str">
        <f>IF(AND('Prioritized Approach Milestones'!C96="Yes",'Prioritized Approach Milestones'!F96=""),"CORRECT",IF('Prioritized Approach Milestones'!C96="No","CORRECT",IF('Prioritized Approach Milestones'!B96=3,"ERROR 1","N/A")))</f>
        <v>N/A</v>
      </c>
      <c r="Y95" s="121" t="str">
        <f>IF(AND('Prioritized Approach Milestones'!C96="Yes",'Prioritized Approach Milestones'!F96=""),"CORRECT",IF('Prioritized Approach Milestones'!C96="No","CORRECT",IF('Prioritized Approach Milestones'!B96=4,"ERROR 1","N/A")))</f>
        <v>N/A</v>
      </c>
      <c r="Z95" s="121" t="str">
        <f>IF(AND('Prioritized Approach Milestones'!C96="Yes",'Prioritized Approach Milestones'!F96=""),"CORRECT",IF('Prioritized Approach Milestones'!C96="No","CORRECT",IF('Prioritized Approach Milestones'!B96=5,"ERROR 1","N/A")))</f>
        <v>N/A</v>
      </c>
      <c r="AA95" s="121" t="str">
        <f>IF(AND('Prioritized Approach Milestones'!C96="Yes",'Prioritized Approach Milestones'!F96=""),"CORRECT",IF('Prioritized Approach Milestones'!C96="No","CORRECT",IF('Prioritized Approach Milestones'!B96=6,"ERROR 1","N/A")))</f>
        <v>N/A</v>
      </c>
      <c r="AB95" s="122" t="str">
        <f>IF(AND('Prioritized Approach Milestones'!C96="No",'Prioritized Approach Milestones'!F96=""),IF('Prioritized Approach Milestones'!B96=1,"ERROR 2","N/A"),"CORRECT")</f>
        <v>CORRECT</v>
      </c>
      <c r="AC95" s="122" t="str">
        <f>IF(AND('Prioritized Approach Milestones'!C96="No",'Prioritized Approach Milestones'!F96=""),IF('Prioritized Approach Milestones'!B96=2,"ERROR 2","N/A"),"CORRECT")</f>
        <v>CORRECT</v>
      </c>
      <c r="AD95" s="122" t="str">
        <f>IF(AND('Prioritized Approach Milestones'!C96="No",'Prioritized Approach Milestones'!F96=""),IF('Prioritized Approach Milestones'!B96=3,"ERROR 2","N/A"),"CORRECT")</f>
        <v>CORRECT</v>
      </c>
      <c r="AE95" s="122" t="str">
        <f>IF(AND('Prioritized Approach Milestones'!C96="No",'Prioritized Approach Milestones'!F96=""),IF('Prioritized Approach Milestones'!B96=4,"ERROR 2","N/A"),"CORRECT")</f>
        <v>CORRECT</v>
      </c>
      <c r="AF95" s="122" t="str">
        <f>IF(AND('Prioritized Approach Milestones'!C96="No",'Prioritized Approach Milestones'!F96=""),IF('Prioritized Approach Milestones'!B96=5,"ERROR 2","N/A"),"CORRECT")</f>
        <v>CORRECT</v>
      </c>
      <c r="AG95" s="123" t="str">
        <f>IF(AND('Prioritized Approach Milestones'!C96="No",'Prioritized Approach Milestones'!F96=""),IF('Prioritized Approach Milestones'!B96=6,"ERROR 2","N/A"),"CORRECT")</f>
        <v>CORRECT</v>
      </c>
    </row>
    <row r="96" spans="1:33" x14ac:dyDescent="0.2">
      <c r="A96" s="27">
        <f>COUNTIFS('Prioritized Approach Milestones'!B97,"1",'Prioritized Approach Milestones'!C97,"yes")</f>
        <v>0</v>
      </c>
      <c r="B96" s="32">
        <f>COUNTIFS('Prioritized Approach Milestones'!B97,"2",'Prioritized Approach Milestones'!C97,"yes")</f>
        <v>0</v>
      </c>
      <c r="C96" s="28">
        <f>COUNTIFS('Prioritized Approach Milestones'!B97,"3",'Prioritized Approach Milestones'!C97,"yes")</f>
        <v>0</v>
      </c>
      <c r="D96" s="29">
        <f>COUNTIFS('Prioritized Approach Milestones'!B97,"4",'Prioritized Approach Milestones'!C97,"yes")</f>
        <v>0</v>
      </c>
      <c r="E96" s="30">
        <f>COUNTIFS('Prioritized Approach Milestones'!B97,"5",'Prioritized Approach Milestones'!C97,"yes")</f>
        <v>0</v>
      </c>
      <c r="F96" s="31">
        <f>COUNTIFS('Prioritized Approach Milestones'!B97,"6",'Prioritized Approach Milestones'!C97,"yes")</f>
        <v>0</v>
      </c>
      <c r="G96" s="59">
        <f t="shared" si="4"/>
        <v>0</v>
      </c>
      <c r="H96" s="53">
        <f>COUNTIFS('Prioritized Approach Milestones'!B97,"1",'Prioritized Approach Milestones'!C97,"N/A")</f>
        <v>0</v>
      </c>
      <c r="I96" s="53">
        <f>COUNTIFS('Prioritized Approach Milestones'!B97,"2",'Prioritized Approach Milestones'!C97,"N/A")</f>
        <v>0</v>
      </c>
      <c r="J96" s="53">
        <f>COUNTIFS('Prioritized Approach Milestones'!B97,"3",'Prioritized Approach Milestones'!C97,"N/A")</f>
        <v>0</v>
      </c>
      <c r="K96" s="53">
        <f>COUNTIFS('Prioritized Approach Milestones'!B97,"4",'Prioritized Approach Milestones'!C97,"N/A")</f>
        <v>0</v>
      </c>
      <c r="L96" s="53">
        <f>COUNTIFS('Prioritized Approach Milestones'!B97,"5",'Prioritized Approach Milestones'!C97,"N/A")</f>
        <v>0</v>
      </c>
      <c r="M96" s="53">
        <f>COUNTIFS('Prioritized Approach Milestones'!B97,"6",'Prioritized Approach Milestones'!C97,"N/A")</f>
        <v>0</v>
      </c>
      <c r="N96">
        <f t="shared" si="5"/>
        <v>0</v>
      </c>
      <c r="O96" s="119"/>
      <c r="P96" s="120" t="str">
        <f>IF('Prioritized Approach Milestones'!$B97=1,'Prioritized Approach Milestones'!$F97,"")</f>
        <v/>
      </c>
      <c r="Q96" s="120">
        <f>IF('Prioritized Approach Milestones'!$B97=2,'Prioritized Approach Milestones'!$F97,"")</f>
        <v>0</v>
      </c>
      <c r="R96" s="120" t="str">
        <f>IF('Prioritized Approach Milestones'!$B97=3,'Prioritized Approach Milestones'!$F97,"")</f>
        <v/>
      </c>
      <c r="S96" s="120" t="str">
        <f>IF('Prioritized Approach Milestones'!$B97=4,'Prioritized Approach Milestones'!$F97,"")</f>
        <v/>
      </c>
      <c r="T96" s="120" t="str">
        <f>IF('Prioritized Approach Milestones'!$B97=5,'Prioritized Approach Milestones'!$F97,"")</f>
        <v/>
      </c>
      <c r="U96" s="120" t="str">
        <f>IF('Prioritized Approach Milestones'!$B97=6,'Prioritized Approach Milestones'!$F97,"")</f>
        <v/>
      </c>
      <c r="V96" s="121" t="str">
        <f>IF(AND('Prioritized Approach Milestones'!C97="Yes",'Prioritized Approach Milestones'!F97=""),"CORRECT",IF('Prioritized Approach Milestones'!C97="No","CORRECT",IF('Prioritized Approach Milestones'!B97=1,"ERROR 1","N/A")))</f>
        <v>N/A</v>
      </c>
      <c r="W96" s="121" t="str">
        <f>IF(AND('Prioritized Approach Milestones'!C97="Yes",'Prioritized Approach Milestones'!F97=""),"CORRECT",IF('Prioritized Approach Milestones'!C97="No","CORRECT",IF('Prioritized Approach Milestones'!B97=2,"ERROR 1","N/A")))</f>
        <v>ERROR 1</v>
      </c>
      <c r="X96" s="121" t="str">
        <f>IF(AND('Prioritized Approach Milestones'!C97="Yes",'Prioritized Approach Milestones'!F97=""),"CORRECT",IF('Prioritized Approach Milestones'!C97="No","CORRECT",IF('Prioritized Approach Milestones'!B97=3,"ERROR 1","N/A")))</f>
        <v>N/A</v>
      </c>
      <c r="Y96" s="121" t="str">
        <f>IF(AND('Prioritized Approach Milestones'!C97="Yes",'Prioritized Approach Milestones'!F97=""),"CORRECT",IF('Prioritized Approach Milestones'!C97="No","CORRECT",IF('Prioritized Approach Milestones'!B97=4,"ERROR 1","N/A")))</f>
        <v>N/A</v>
      </c>
      <c r="Z96" s="121" t="str">
        <f>IF(AND('Prioritized Approach Milestones'!C97="Yes",'Prioritized Approach Milestones'!F97=""),"CORRECT",IF('Prioritized Approach Milestones'!C97="No","CORRECT",IF('Prioritized Approach Milestones'!B97=5,"ERROR 1","N/A")))</f>
        <v>N/A</v>
      </c>
      <c r="AA96" s="121" t="str">
        <f>IF(AND('Prioritized Approach Milestones'!C97="Yes",'Prioritized Approach Milestones'!F97=""),"CORRECT",IF('Prioritized Approach Milestones'!C97="No","CORRECT",IF('Prioritized Approach Milestones'!B97=6,"ERROR 1","N/A")))</f>
        <v>N/A</v>
      </c>
      <c r="AB96" s="122" t="str">
        <f>IF(AND('Prioritized Approach Milestones'!C97="No",'Prioritized Approach Milestones'!F97=""),IF('Prioritized Approach Milestones'!B97=1,"ERROR 2","N/A"),"CORRECT")</f>
        <v>CORRECT</v>
      </c>
      <c r="AC96" s="122" t="str">
        <f>IF(AND('Prioritized Approach Milestones'!C97="No",'Prioritized Approach Milestones'!F97=""),IF('Prioritized Approach Milestones'!B97=2,"ERROR 2","N/A"),"CORRECT")</f>
        <v>CORRECT</v>
      </c>
      <c r="AD96" s="122" t="str">
        <f>IF(AND('Prioritized Approach Milestones'!C97="No",'Prioritized Approach Milestones'!F97=""),IF('Prioritized Approach Milestones'!B97=3,"ERROR 2","N/A"),"CORRECT")</f>
        <v>CORRECT</v>
      </c>
      <c r="AE96" s="122" t="str">
        <f>IF(AND('Prioritized Approach Milestones'!C97="No",'Prioritized Approach Milestones'!F97=""),IF('Prioritized Approach Milestones'!B97=4,"ERROR 2","N/A"),"CORRECT")</f>
        <v>CORRECT</v>
      </c>
      <c r="AF96" s="122" t="str">
        <f>IF(AND('Prioritized Approach Milestones'!C97="No",'Prioritized Approach Milestones'!F97=""),IF('Prioritized Approach Milestones'!B97=5,"ERROR 2","N/A"),"CORRECT")</f>
        <v>CORRECT</v>
      </c>
      <c r="AG96" s="123" t="str">
        <f>IF(AND('Prioritized Approach Milestones'!C97="No",'Prioritized Approach Milestones'!F97=""),IF('Prioritized Approach Milestones'!B97=6,"ERROR 2","N/A"),"CORRECT")</f>
        <v>CORRECT</v>
      </c>
    </row>
    <row r="97" spans="1:33" x14ac:dyDescent="0.2">
      <c r="A97" s="27">
        <f>COUNTIFS('Prioritized Approach Milestones'!B98,"1",'Prioritized Approach Milestones'!C98,"yes")</f>
        <v>0</v>
      </c>
      <c r="B97" s="32">
        <f>COUNTIFS('Prioritized Approach Milestones'!B98,"2",'Prioritized Approach Milestones'!C98,"yes")</f>
        <v>0</v>
      </c>
      <c r="C97" s="28">
        <f>COUNTIFS('Prioritized Approach Milestones'!B98,"3",'Prioritized Approach Milestones'!C98,"yes")</f>
        <v>0</v>
      </c>
      <c r="D97" s="29">
        <f>COUNTIFS('Prioritized Approach Milestones'!B98,"4",'Prioritized Approach Milestones'!C98,"yes")</f>
        <v>0</v>
      </c>
      <c r="E97" s="30">
        <f>COUNTIFS('Prioritized Approach Milestones'!B98,"5",'Prioritized Approach Milestones'!C98,"yes")</f>
        <v>0</v>
      </c>
      <c r="F97" s="31">
        <f>COUNTIFS('Prioritized Approach Milestones'!B98,"6",'Prioritized Approach Milestones'!C98,"yes")</f>
        <v>0</v>
      </c>
      <c r="G97" s="59">
        <f t="shared" si="4"/>
        <v>0</v>
      </c>
      <c r="H97" s="53">
        <f>COUNTIFS('Prioritized Approach Milestones'!B98,"1",'Prioritized Approach Milestones'!C98,"N/A")</f>
        <v>0</v>
      </c>
      <c r="I97" s="53">
        <f>COUNTIFS('Prioritized Approach Milestones'!B98,"2",'Prioritized Approach Milestones'!C98,"N/A")</f>
        <v>0</v>
      </c>
      <c r="J97" s="53">
        <f>COUNTIFS('Prioritized Approach Milestones'!B98,"3",'Prioritized Approach Milestones'!C98,"N/A")</f>
        <v>0</v>
      </c>
      <c r="K97" s="53">
        <f>COUNTIFS('Prioritized Approach Milestones'!B98,"4",'Prioritized Approach Milestones'!C98,"N/A")</f>
        <v>0</v>
      </c>
      <c r="L97" s="53">
        <f>COUNTIFS('Prioritized Approach Milestones'!B98,"5",'Prioritized Approach Milestones'!C98,"N/A")</f>
        <v>0</v>
      </c>
      <c r="M97" s="53">
        <f>COUNTIFS('Prioritized Approach Milestones'!B98,"6",'Prioritized Approach Milestones'!C98,"N/A")</f>
        <v>0</v>
      </c>
      <c r="N97">
        <f t="shared" si="5"/>
        <v>0</v>
      </c>
      <c r="O97" s="119"/>
      <c r="P97" s="120" t="str">
        <f>IF('Prioritized Approach Milestones'!$B98=1,'Prioritized Approach Milestones'!$F98,"")</f>
        <v/>
      </c>
      <c r="Q97" s="120" t="str">
        <f>IF('Prioritized Approach Milestones'!$B98=2,'Prioritized Approach Milestones'!$F98,"")</f>
        <v/>
      </c>
      <c r="R97" s="120" t="str">
        <f>IF('Prioritized Approach Milestones'!$B98=3,'Prioritized Approach Milestones'!$F98,"")</f>
        <v/>
      </c>
      <c r="S97" s="120" t="str">
        <f>IF('Prioritized Approach Milestones'!$B98=4,'Prioritized Approach Milestones'!$F98,"")</f>
        <v/>
      </c>
      <c r="T97" s="120" t="str">
        <f>IF('Prioritized Approach Milestones'!$B98=5,'Prioritized Approach Milestones'!$F98,"")</f>
        <v/>
      </c>
      <c r="U97" s="120" t="str">
        <f>IF('Prioritized Approach Milestones'!$B98=6,'Prioritized Approach Milestones'!$F98,"")</f>
        <v/>
      </c>
      <c r="V97" s="121" t="str">
        <f>IF(AND('Prioritized Approach Milestones'!C98="Yes",'Prioritized Approach Milestones'!F98=""),"CORRECT",IF('Prioritized Approach Milestones'!C98="No","CORRECT",IF('Prioritized Approach Milestones'!B98=1,"ERROR 1","N/A")))</f>
        <v>N/A</v>
      </c>
      <c r="W97" s="121" t="str">
        <f>IF(AND('Prioritized Approach Milestones'!C98="Yes",'Prioritized Approach Milestones'!F98=""),"CORRECT",IF('Prioritized Approach Milestones'!C98="No","CORRECT",IF('Prioritized Approach Milestones'!B98=2,"ERROR 1","N/A")))</f>
        <v>N/A</v>
      </c>
      <c r="X97" s="121" t="str">
        <f>IF(AND('Prioritized Approach Milestones'!C98="Yes",'Prioritized Approach Milestones'!F98=""),"CORRECT",IF('Prioritized Approach Milestones'!C98="No","CORRECT",IF('Prioritized Approach Milestones'!B98=3,"ERROR 1","N/A")))</f>
        <v>N/A</v>
      </c>
      <c r="Y97" s="121" t="str">
        <f>IF(AND('Prioritized Approach Milestones'!C98="Yes",'Prioritized Approach Milestones'!F98=""),"CORRECT",IF('Prioritized Approach Milestones'!C98="No","CORRECT",IF('Prioritized Approach Milestones'!B98=4,"ERROR 1","N/A")))</f>
        <v>N/A</v>
      </c>
      <c r="Z97" s="121" t="str">
        <f>IF(AND('Prioritized Approach Milestones'!C98="Yes",'Prioritized Approach Milestones'!F98=""),"CORRECT",IF('Prioritized Approach Milestones'!C98="No","CORRECT",IF('Prioritized Approach Milestones'!B98=5,"ERROR 1","N/A")))</f>
        <v>N/A</v>
      </c>
      <c r="AA97" s="121" t="str">
        <f>IF(AND('Prioritized Approach Milestones'!C98="Yes",'Prioritized Approach Milestones'!F98=""),"CORRECT",IF('Prioritized Approach Milestones'!C98="No","CORRECT",IF('Prioritized Approach Milestones'!B98=6,"ERROR 1","N/A")))</f>
        <v>N/A</v>
      </c>
      <c r="AB97" s="122" t="str">
        <f>IF(AND('Prioritized Approach Milestones'!C98="No",'Prioritized Approach Milestones'!F98=""),IF('Prioritized Approach Milestones'!B98=1,"ERROR 2","N/A"),"CORRECT")</f>
        <v>CORRECT</v>
      </c>
      <c r="AC97" s="122" t="str">
        <f>IF(AND('Prioritized Approach Milestones'!C98="No",'Prioritized Approach Milestones'!F98=""),IF('Prioritized Approach Milestones'!B98=2,"ERROR 2","N/A"),"CORRECT")</f>
        <v>CORRECT</v>
      </c>
      <c r="AD97" s="122" t="str">
        <f>IF(AND('Prioritized Approach Milestones'!C98="No",'Prioritized Approach Milestones'!F98=""),IF('Prioritized Approach Milestones'!B98=3,"ERROR 2","N/A"),"CORRECT")</f>
        <v>CORRECT</v>
      </c>
      <c r="AE97" s="122" t="str">
        <f>IF(AND('Prioritized Approach Milestones'!C98="No",'Prioritized Approach Milestones'!F98=""),IF('Prioritized Approach Milestones'!B98=4,"ERROR 2","N/A"),"CORRECT")</f>
        <v>CORRECT</v>
      </c>
      <c r="AF97" s="122" t="str">
        <f>IF(AND('Prioritized Approach Milestones'!C98="No",'Prioritized Approach Milestones'!F98=""),IF('Prioritized Approach Milestones'!B98=5,"ERROR 2","N/A"),"CORRECT")</f>
        <v>CORRECT</v>
      </c>
      <c r="AG97" s="123" t="str">
        <f>IF(AND('Prioritized Approach Milestones'!C98="No",'Prioritized Approach Milestones'!F98=""),IF('Prioritized Approach Milestones'!B98=6,"ERROR 2","N/A"),"CORRECT")</f>
        <v>CORRECT</v>
      </c>
    </row>
    <row r="98" spans="1:33" x14ac:dyDescent="0.2">
      <c r="A98" s="27">
        <f>COUNTIFS('Prioritized Approach Milestones'!B99,"1",'Prioritized Approach Milestones'!C99,"yes")</f>
        <v>0</v>
      </c>
      <c r="B98" s="32">
        <f>COUNTIFS('Prioritized Approach Milestones'!B99,"2",'Prioritized Approach Milestones'!C99,"yes")</f>
        <v>0</v>
      </c>
      <c r="C98" s="28">
        <f>COUNTIFS('Prioritized Approach Milestones'!B99,"3",'Prioritized Approach Milestones'!C99,"yes")</f>
        <v>0</v>
      </c>
      <c r="D98" s="29">
        <f>COUNTIFS('Prioritized Approach Milestones'!B99,"4",'Prioritized Approach Milestones'!C99,"yes")</f>
        <v>0</v>
      </c>
      <c r="E98" s="30">
        <f>COUNTIFS('Prioritized Approach Milestones'!B99,"5",'Prioritized Approach Milestones'!C99,"yes")</f>
        <v>0</v>
      </c>
      <c r="F98" s="31">
        <f>COUNTIFS('Prioritized Approach Milestones'!B99,"6",'Prioritized Approach Milestones'!C99,"yes")</f>
        <v>0</v>
      </c>
      <c r="G98" s="59">
        <f t="shared" si="4"/>
        <v>0</v>
      </c>
      <c r="H98" s="53">
        <f>COUNTIFS('Prioritized Approach Milestones'!B99,"1",'Prioritized Approach Milestones'!C99,"N/A")</f>
        <v>0</v>
      </c>
      <c r="I98" s="53">
        <f>COUNTIFS('Prioritized Approach Milestones'!B99,"2",'Prioritized Approach Milestones'!C99,"N/A")</f>
        <v>0</v>
      </c>
      <c r="J98" s="53">
        <f>COUNTIFS('Prioritized Approach Milestones'!B99,"3",'Prioritized Approach Milestones'!C99,"N/A")</f>
        <v>0</v>
      </c>
      <c r="K98" s="53">
        <f>COUNTIFS('Prioritized Approach Milestones'!B99,"4",'Prioritized Approach Milestones'!C99,"N/A")</f>
        <v>0</v>
      </c>
      <c r="L98" s="53">
        <f>COUNTIFS('Prioritized Approach Milestones'!B99,"5",'Prioritized Approach Milestones'!C99,"N/A")</f>
        <v>0</v>
      </c>
      <c r="M98" s="53">
        <f>COUNTIFS('Prioritized Approach Milestones'!B99,"6",'Prioritized Approach Milestones'!C99,"N/A")</f>
        <v>0</v>
      </c>
      <c r="N98">
        <f t="shared" si="5"/>
        <v>0</v>
      </c>
      <c r="O98" s="119"/>
      <c r="P98" s="120" t="str">
        <f>IF('Prioritized Approach Milestones'!$B99=1,'Prioritized Approach Milestones'!$F99,"")</f>
        <v/>
      </c>
      <c r="Q98" s="120">
        <f>IF('Prioritized Approach Milestones'!$B99=2,'Prioritized Approach Milestones'!$F99,"")</f>
        <v>0</v>
      </c>
      <c r="R98" s="120" t="str">
        <f>IF('Prioritized Approach Milestones'!$B99=3,'Prioritized Approach Milestones'!$F99,"")</f>
        <v/>
      </c>
      <c r="S98" s="120" t="str">
        <f>IF('Prioritized Approach Milestones'!$B99=4,'Prioritized Approach Milestones'!$F99,"")</f>
        <v/>
      </c>
      <c r="T98" s="120" t="str">
        <f>IF('Prioritized Approach Milestones'!$B99=5,'Prioritized Approach Milestones'!$F99,"")</f>
        <v/>
      </c>
      <c r="U98" s="120" t="str">
        <f>IF('Prioritized Approach Milestones'!$B99=6,'Prioritized Approach Milestones'!$F99,"")</f>
        <v/>
      </c>
      <c r="V98" s="121" t="str">
        <f>IF(AND('Prioritized Approach Milestones'!C99="Yes",'Prioritized Approach Milestones'!F99=""),"CORRECT",IF('Prioritized Approach Milestones'!C99="No","CORRECT",IF('Prioritized Approach Milestones'!B99=1,"ERROR 1","N/A")))</f>
        <v>N/A</v>
      </c>
      <c r="W98" s="121" t="str">
        <f>IF(AND('Prioritized Approach Milestones'!C99="Yes",'Prioritized Approach Milestones'!F99=""),"CORRECT",IF('Prioritized Approach Milestones'!C99="No","CORRECT",IF('Prioritized Approach Milestones'!B99=2,"ERROR 1","N/A")))</f>
        <v>ERROR 1</v>
      </c>
      <c r="X98" s="121" t="str">
        <f>IF(AND('Prioritized Approach Milestones'!C99="Yes",'Prioritized Approach Milestones'!F99=""),"CORRECT",IF('Prioritized Approach Milestones'!C99="No","CORRECT",IF('Prioritized Approach Milestones'!B99=3,"ERROR 1","N/A")))</f>
        <v>N/A</v>
      </c>
      <c r="Y98" s="121" t="str">
        <f>IF(AND('Prioritized Approach Milestones'!C99="Yes",'Prioritized Approach Milestones'!F99=""),"CORRECT",IF('Prioritized Approach Milestones'!C99="No","CORRECT",IF('Prioritized Approach Milestones'!B99=4,"ERROR 1","N/A")))</f>
        <v>N/A</v>
      </c>
      <c r="Z98" s="121" t="str">
        <f>IF(AND('Prioritized Approach Milestones'!C99="Yes",'Prioritized Approach Milestones'!F99=""),"CORRECT",IF('Prioritized Approach Milestones'!C99="No","CORRECT",IF('Prioritized Approach Milestones'!B99=5,"ERROR 1","N/A")))</f>
        <v>N/A</v>
      </c>
      <c r="AA98" s="121" t="str">
        <f>IF(AND('Prioritized Approach Milestones'!C99="Yes",'Prioritized Approach Milestones'!F99=""),"CORRECT",IF('Prioritized Approach Milestones'!C99="No","CORRECT",IF('Prioritized Approach Milestones'!B99=6,"ERROR 1","N/A")))</f>
        <v>N/A</v>
      </c>
      <c r="AB98" s="122" t="str">
        <f>IF(AND('Prioritized Approach Milestones'!C99="No",'Prioritized Approach Milestones'!F99=""),IF('Prioritized Approach Milestones'!B99=1,"ERROR 2","N/A"),"CORRECT")</f>
        <v>CORRECT</v>
      </c>
      <c r="AC98" s="122" t="str">
        <f>IF(AND('Prioritized Approach Milestones'!C99="No",'Prioritized Approach Milestones'!F99=""),IF('Prioritized Approach Milestones'!B99=2,"ERROR 2","N/A"),"CORRECT")</f>
        <v>CORRECT</v>
      </c>
      <c r="AD98" s="122" t="str">
        <f>IF(AND('Prioritized Approach Milestones'!C99="No",'Prioritized Approach Milestones'!F99=""),IF('Prioritized Approach Milestones'!B99=3,"ERROR 2","N/A"),"CORRECT")</f>
        <v>CORRECT</v>
      </c>
      <c r="AE98" s="122" t="str">
        <f>IF(AND('Prioritized Approach Milestones'!C99="No",'Prioritized Approach Milestones'!F99=""),IF('Prioritized Approach Milestones'!B99=4,"ERROR 2","N/A"),"CORRECT")</f>
        <v>CORRECT</v>
      </c>
      <c r="AF98" s="122" t="str">
        <f>IF(AND('Prioritized Approach Milestones'!C99="No",'Prioritized Approach Milestones'!F99=""),IF('Prioritized Approach Milestones'!B99=5,"ERROR 2","N/A"),"CORRECT")</f>
        <v>CORRECT</v>
      </c>
      <c r="AG98" s="123" t="str">
        <f>IF(AND('Prioritized Approach Milestones'!C99="No",'Prioritized Approach Milestones'!F99=""),IF('Prioritized Approach Milestones'!B99=6,"ERROR 2","N/A"),"CORRECT")</f>
        <v>CORRECT</v>
      </c>
    </row>
    <row r="99" spans="1:33" x14ac:dyDescent="0.2">
      <c r="A99" s="27">
        <f>COUNTIFS('Prioritized Approach Milestones'!B100,"1",'Prioritized Approach Milestones'!C100,"yes")</f>
        <v>0</v>
      </c>
      <c r="B99" s="32">
        <f>COUNTIFS('Prioritized Approach Milestones'!B100,"2",'Prioritized Approach Milestones'!C100,"yes")</f>
        <v>0</v>
      </c>
      <c r="C99" s="28">
        <f>COUNTIFS('Prioritized Approach Milestones'!B100,"3",'Prioritized Approach Milestones'!C100,"yes")</f>
        <v>0</v>
      </c>
      <c r="D99" s="29">
        <f>COUNTIFS('Prioritized Approach Milestones'!B100,"4",'Prioritized Approach Milestones'!C100,"yes")</f>
        <v>0</v>
      </c>
      <c r="E99" s="30">
        <f>COUNTIFS('Prioritized Approach Milestones'!B100,"5",'Prioritized Approach Milestones'!C100,"yes")</f>
        <v>0</v>
      </c>
      <c r="F99" s="31">
        <f>COUNTIFS('Prioritized Approach Milestones'!B100,"6",'Prioritized Approach Milestones'!C100,"yes")</f>
        <v>0</v>
      </c>
      <c r="G99" s="59">
        <f t="shared" si="4"/>
        <v>0</v>
      </c>
      <c r="H99" s="53">
        <f>COUNTIFS('Prioritized Approach Milestones'!B100,"1",'Prioritized Approach Milestones'!C100,"N/A")</f>
        <v>0</v>
      </c>
      <c r="I99" s="53">
        <f>COUNTIFS('Prioritized Approach Milestones'!B100,"2",'Prioritized Approach Milestones'!C100,"N/A")</f>
        <v>0</v>
      </c>
      <c r="J99" s="53">
        <f>COUNTIFS('Prioritized Approach Milestones'!B100,"3",'Prioritized Approach Milestones'!C100,"N/A")</f>
        <v>0</v>
      </c>
      <c r="K99" s="53">
        <f>COUNTIFS('Prioritized Approach Milestones'!B100,"4",'Prioritized Approach Milestones'!C100,"N/A")</f>
        <v>0</v>
      </c>
      <c r="L99" s="53">
        <f>COUNTIFS('Prioritized Approach Milestones'!B100,"5",'Prioritized Approach Milestones'!C100,"N/A")</f>
        <v>0</v>
      </c>
      <c r="M99" s="53">
        <f>COUNTIFS('Prioritized Approach Milestones'!B100,"6",'Prioritized Approach Milestones'!C100,"N/A")</f>
        <v>0</v>
      </c>
      <c r="N99">
        <f t="shared" si="5"/>
        <v>0</v>
      </c>
      <c r="O99" s="119"/>
      <c r="P99" s="120" t="str">
        <f>IF('Prioritized Approach Milestones'!$B100=1,'Prioritized Approach Milestones'!$F100,"")</f>
        <v/>
      </c>
      <c r="Q99" s="120">
        <f>IF('Prioritized Approach Milestones'!$B100=2,'Prioritized Approach Milestones'!$F100,"")</f>
        <v>0</v>
      </c>
      <c r="R99" s="120" t="str">
        <f>IF('Prioritized Approach Milestones'!$B100=3,'Prioritized Approach Milestones'!$F100,"")</f>
        <v/>
      </c>
      <c r="S99" s="120" t="str">
        <f>IF('Prioritized Approach Milestones'!$B100=4,'Prioritized Approach Milestones'!$F100,"")</f>
        <v/>
      </c>
      <c r="T99" s="120" t="str">
        <f>IF('Prioritized Approach Milestones'!$B100=5,'Prioritized Approach Milestones'!$F100,"")</f>
        <v/>
      </c>
      <c r="U99" s="120" t="str">
        <f>IF('Prioritized Approach Milestones'!$B100=6,'Prioritized Approach Milestones'!$F100,"")</f>
        <v/>
      </c>
      <c r="V99" s="121" t="str">
        <f>IF(AND('Prioritized Approach Milestones'!C100="Yes",'Prioritized Approach Milestones'!F100=""),"CORRECT",IF('Prioritized Approach Milestones'!C100="No","CORRECT",IF('Prioritized Approach Milestones'!B100=1,"ERROR 1","N/A")))</f>
        <v>N/A</v>
      </c>
      <c r="W99" s="121" t="str">
        <f>IF(AND('Prioritized Approach Milestones'!C100="Yes",'Prioritized Approach Milestones'!F100=""),"CORRECT",IF('Prioritized Approach Milestones'!C100="No","CORRECT",IF('Prioritized Approach Milestones'!B100=2,"ERROR 1","N/A")))</f>
        <v>ERROR 1</v>
      </c>
      <c r="X99" s="121" t="str">
        <f>IF(AND('Prioritized Approach Milestones'!C100="Yes",'Prioritized Approach Milestones'!F100=""),"CORRECT",IF('Prioritized Approach Milestones'!C100="No","CORRECT",IF('Prioritized Approach Milestones'!B100=3,"ERROR 1","N/A")))</f>
        <v>N/A</v>
      </c>
      <c r="Y99" s="121" t="str">
        <f>IF(AND('Prioritized Approach Milestones'!C100="Yes",'Prioritized Approach Milestones'!F100=""),"CORRECT",IF('Prioritized Approach Milestones'!C100="No","CORRECT",IF('Prioritized Approach Milestones'!B100=4,"ERROR 1","N/A")))</f>
        <v>N/A</v>
      </c>
      <c r="Z99" s="121" t="str">
        <f>IF(AND('Prioritized Approach Milestones'!C100="Yes",'Prioritized Approach Milestones'!F100=""),"CORRECT",IF('Prioritized Approach Milestones'!C100="No","CORRECT",IF('Prioritized Approach Milestones'!B100=5,"ERROR 1","N/A")))</f>
        <v>N/A</v>
      </c>
      <c r="AA99" s="121" t="str">
        <f>IF(AND('Prioritized Approach Milestones'!C100="Yes",'Prioritized Approach Milestones'!F100=""),"CORRECT",IF('Prioritized Approach Milestones'!C100="No","CORRECT",IF('Prioritized Approach Milestones'!B100=6,"ERROR 1","N/A")))</f>
        <v>N/A</v>
      </c>
      <c r="AB99" s="122" t="str">
        <f>IF(AND('Prioritized Approach Milestones'!C100="No",'Prioritized Approach Milestones'!F100=""),IF('Prioritized Approach Milestones'!B100=1,"ERROR 2","N/A"),"CORRECT")</f>
        <v>CORRECT</v>
      </c>
      <c r="AC99" s="122" t="str">
        <f>IF(AND('Prioritized Approach Milestones'!C100="No",'Prioritized Approach Milestones'!F100=""),IF('Prioritized Approach Milestones'!B100=2,"ERROR 2","N/A"),"CORRECT")</f>
        <v>CORRECT</v>
      </c>
      <c r="AD99" s="122" t="str">
        <f>IF(AND('Prioritized Approach Milestones'!C100="No",'Prioritized Approach Milestones'!F100=""),IF('Prioritized Approach Milestones'!B100=3,"ERROR 2","N/A"),"CORRECT")</f>
        <v>CORRECT</v>
      </c>
      <c r="AE99" s="122" t="str">
        <f>IF(AND('Prioritized Approach Milestones'!C100="No",'Prioritized Approach Milestones'!F100=""),IF('Prioritized Approach Milestones'!B100=4,"ERROR 2","N/A"),"CORRECT")</f>
        <v>CORRECT</v>
      </c>
      <c r="AF99" s="122" t="str">
        <f>IF(AND('Prioritized Approach Milestones'!C100="No",'Prioritized Approach Milestones'!F100=""),IF('Prioritized Approach Milestones'!B100=5,"ERROR 2","N/A"),"CORRECT")</f>
        <v>CORRECT</v>
      </c>
      <c r="AG99" s="123" t="str">
        <f>IF(AND('Prioritized Approach Milestones'!C100="No",'Prioritized Approach Milestones'!F100=""),IF('Prioritized Approach Milestones'!B100=6,"ERROR 2","N/A"),"CORRECT")</f>
        <v>CORRECT</v>
      </c>
    </row>
    <row r="100" spans="1:33" x14ac:dyDescent="0.2">
      <c r="A100" s="27">
        <f>COUNTIFS('Prioritized Approach Milestones'!B101,"1",'Prioritized Approach Milestones'!C101,"yes")</f>
        <v>0</v>
      </c>
      <c r="B100" s="32">
        <f>COUNTIFS('Prioritized Approach Milestones'!B101,"2",'Prioritized Approach Milestones'!C101,"yes")</f>
        <v>0</v>
      </c>
      <c r="C100" s="28">
        <f>COUNTIFS('Prioritized Approach Milestones'!B101,"3",'Prioritized Approach Milestones'!C101,"yes")</f>
        <v>0</v>
      </c>
      <c r="D100" s="29">
        <f>COUNTIFS('Prioritized Approach Milestones'!B101,"4",'Prioritized Approach Milestones'!C101,"yes")</f>
        <v>0</v>
      </c>
      <c r="E100" s="30">
        <f>COUNTIFS('Prioritized Approach Milestones'!B101,"5",'Prioritized Approach Milestones'!C101,"yes")</f>
        <v>0</v>
      </c>
      <c r="F100" s="31">
        <f>COUNTIFS('Prioritized Approach Milestones'!B101,"6",'Prioritized Approach Milestones'!C101,"yes")</f>
        <v>0</v>
      </c>
      <c r="G100" s="59">
        <f t="shared" si="4"/>
        <v>0</v>
      </c>
      <c r="H100" s="53">
        <f>COUNTIFS('Prioritized Approach Milestones'!B101,"1",'Prioritized Approach Milestones'!C101,"N/A")</f>
        <v>0</v>
      </c>
      <c r="I100" s="53">
        <f>COUNTIFS('Prioritized Approach Milestones'!B101,"2",'Prioritized Approach Milestones'!C101,"N/A")</f>
        <v>0</v>
      </c>
      <c r="J100" s="53">
        <f>COUNTIFS('Prioritized Approach Milestones'!B101,"3",'Prioritized Approach Milestones'!C101,"N/A")</f>
        <v>0</v>
      </c>
      <c r="K100" s="53">
        <f>COUNTIFS('Prioritized Approach Milestones'!B101,"4",'Prioritized Approach Milestones'!C101,"N/A")</f>
        <v>0</v>
      </c>
      <c r="L100" s="53">
        <f>COUNTIFS('Prioritized Approach Milestones'!B101,"5",'Prioritized Approach Milestones'!C101,"N/A")</f>
        <v>0</v>
      </c>
      <c r="M100" s="53">
        <f>COUNTIFS('Prioritized Approach Milestones'!B101,"6",'Prioritized Approach Milestones'!C101,"N/A")</f>
        <v>0</v>
      </c>
      <c r="N100">
        <f t="shared" si="5"/>
        <v>0</v>
      </c>
      <c r="O100" s="119"/>
      <c r="P100" s="120" t="str">
        <f>IF('Prioritized Approach Milestones'!$B101=1,'Prioritized Approach Milestones'!$F101,"")</f>
        <v/>
      </c>
      <c r="Q100" s="120">
        <f>IF('Prioritized Approach Milestones'!$B101=2,'Prioritized Approach Milestones'!$F101,"")</f>
        <v>0</v>
      </c>
      <c r="R100" s="120" t="str">
        <f>IF('Prioritized Approach Milestones'!$B101=3,'Prioritized Approach Milestones'!$F101,"")</f>
        <v/>
      </c>
      <c r="S100" s="120" t="str">
        <f>IF('Prioritized Approach Milestones'!$B101=4,'Prioritized Approach Milestones'!$F101,"")</f>
        <v/>
      </c>
      <c r="T100" s="120" t="str">
        <f>IF('Prioritized Approach Milestones'!$B101=5,'Prioritized Approach Milestones'!$F101,"")</f>
        <v/>
      </c>
      <c r="U100" s="120" t="str">
        <f>IF('Prioritized Approach Milestones'!$B101=6,'Prioritized Approach Milestones'!$F101,"")</f>
        <v/>
      </c>
      <c r="V100" s="121" t="str">
        <f>IF(AND('Prioritized Approach Milestones'!C101="Yes",'Prioritized Approach Milestones'!F101=""),"CORRECT",IF('Prioritized Approach Milestones'!C101="No","CORRECT",IF('Prioritized Approach Milestones'!B101=1,"ERROR 1","N/A")))</f>
        <v>N/A</v>
      </c>
      <c r="W100" s="121" t="str">
        <f>IF(AND('Prioritized Approach Milestones'!C101="Yes",'Prioritized Approach Milestones'!F101=""),"CORRECT",IF('Prioritized Approach Milestones'!C101="No","CORRECT",IF('Prioritized Approach Milestones'!B101=2,"ERROR 1","N/A")))</f>
        <v>ERROR 1</v>
      </c>
      <c r="X100" s="121" t="str">
        <f>IF(AND('Prioritized Approach Milestones'!C101="Yes",'Prioritized Approach Milestones'!F101=""),"CORRECT",IF('Prioritized Approach Milestones'!C101="No","CORRECT",IF('Prioritized Approach Milestones'!B101=3,"ERROR 1","N/A")))</f>
        <v>N/A</v>
      </c>
      <c r="Y100" s="121" t="str">
        <f>IF(AND('Prioritized Approach Milestones'!C101="Yes",'Prioritized Approach Milestones'!F101=""),"CORRECT",IF('Prioritized Approach Milestones'!C101="No","CORRECT",IF('Prioritized Approach Milestones'!B101=4,"ERROR 1","N/A")))</f>
        <v>N/A</v>
      </c>
      <c r="Z100" s="121" t="str">
        <f>IF(AND('Prioritized Approach Milestones'!C101="Yes",'Prioritized Approach Milestones'!F101=""),"CORRECT",IF('Prioritized Approach Milestones'!C101="No","CORRECT",IF('Prioritized Approach Milestones'!B101=5,"ERROR 1","N/A")))</f>
        <v>N/A</v>
      </c>
      <c r="AA100" s="121" t="str">
        <f>IF(AND('Prioritized Approach Milestones'!C101="Yes",'Prioritized Approach Milestones'!F101=""),"CORRECT",IF('Prioritized Approach Milestones'!C101="No","CORRECT",IF('Prioritized Approach Milestones'!B101=6,"ERROR 1","N/A")))</f>
        <v>N/A</v>
      </c>
      <c r="AB100" s="122" t="str">
        <f>IF(AND('Prioritized Approach Milestones'!C101="No",'Prioritized Approach Milestones'!F101=""),IF('Prioritized Approach Milestones'!B101=1,"ERROR 2","N/A"),"CORRECT")</f>
        <v>CORRECT</v>
      </c>
      <c r="AC100" s="122" t="str">
        <f>IF(AND('Prioritized Approach Milestones'!C101="No",'Prioritized Approach Milestones'!F101=""),IF('Prioritized Approach Milestones'!B101=2,"ERROR 2","N/A"),"CORRECT")</f>
        <v>CORRECT</v>
      </c>
      <c r="AD100" s="122" t="str">
        <f>IF(AND('Prioritized Approach Milestones'!C101="No",'Prioritized Approach Milestones'!F101=""),IF('Prioritized Approach Milestones'!B101=3,"ERROR 2","N/A"),"CORRECT")</f>
        <v>CORRECT</v>
      </c>
      <c r="AE100" s="122" t="str">
        <f>IF(AND('Prioritized Approach Milestones'!C101="No",'Prioritized Approach Milestones'!F101=""),IF('Prioritized Approach Milestones'!B101=4,"ERROR 2","N/A"),"CORRECT")</f>
        <v>CORRECT</v>
      </c>
      <c r="AF100" s="122" t="str">
        <f>IF(AND('Prioritized Approach Milestones'!C101="No",'Prioritized Approach Milestones'!F101=""),IF('Prioritized Approach Milestones'!B101=5,"ERROR 2","N/A"),"CORRECT")</f>
        <v>CORRECT</v>
      </c>
      <c r="AG100" s="123" t="str">
        <f>IF(AND('Prioritized Approach Milestones'!C101="No",'Prioritized Approach Milestones'!F101=""),IF('Prioritized Approach Milestones'!B101=6,"ERROR 2","N/A"),"CORRECT")</f>
        <v>CORRECT</v>
      </c>
    </row>
    <row r="101" spans="1:33" x14ac:dyDescent="0.2">
      <c r="A101" s="27">
        <f>COUNTIFS('Prioritized Approach Milestones'!B102,"1",'Prioritized Approach Milestones'!C102,"yes")</f>
        <v>0</v>
      </c>
      <c r="B101" s="32">
        <f>COUNTIFS('Prioritized Approach Milestones'!B102,"2",'Prioritized Approach Milestones'!C102,"yes")</f>
        <v>0</v>
      </c>
      <c r="C101" s="28">
        <f>COUNTIFS('Prioritized Approach Milestones'!B102,"3",'Prioritized Approach Milestones'!C102,"yes")</f>
        <v>0</v>
      </c>
      <c r="D101" s="29">
        <f>COUNTIFS('Prioritized Approach Milestones'!B102,"4",'Prioritized Approach Milestones'!C102,"yes")</f>
        <v>0</v>
      </c>
      <c r="E101" s="30">
        <f>COUNTIFS('Prioritized Approach Milestones'!B102,"5",'Prioritized Approach Milestones'!C102,"yes")</f>
        <v>0</v>
      </c>
      <c r="F101" s="31">
        <f>COUNTIFS('Prioritized Approach Milestones'!B102,"6",'Prioritized Approach Milestones'!C102,"yes")</f>
        <v>0</v>
      </c>
      <c r="G101" s="59">
        <f t="shared" si="4"/>
        <v>0</v>
      </c>
      <c r="H101" s="53">
        <f>COUNTIFS('Prioritized Approach Milestones'!B102,"1",'Prioritized Approach Milestones'!C102,"N/A")</f>
        <v>0</v>
      </c>
      <c r="I101" s="53">
        <f>COUNTIFS('Prioritized Approach Milestones'!B102,"2",'Prioritized Approach Milestones'!C102,"N/A")</f>
        <v>0</v>
      </c>
      <c r="J101" s="53">
        <f>COUNTIFS('Prioritized Approach Milestones'!B102,"3",'Prioritized Approach Milestones'!C102,"N/A")</f>
        <v>0</v>
      </c>
      <c r="K101" s="53">
        <f>COUNTIFS('Prioritized Approach Milestones'!B102,"4",'Prioritized Approach Milestones'!C102,"N/A")</f>
        <v>0</v>
      </c>
      <c r="L101" s="53">
        <f>COUNTIFS('Prioritized Approach Milestones'!B102,"5",'Prioritized Approach Milestones'!C102,"N/A")</f>
        <v>0</v>
      </c>
      <c r="M101" s="53">
        <f>COUNTIFS('Prioritized Approach Milestones'!B102,"6",'Prioritized Approach Milestones'!C102,"N/A")</f>
        <v>0</v>
      </c>
      <c r="N101">
        <f t="shared" si="5"/>
        <v>0</v>
      </c>
      <c r="O101" s="119"/>
      <c r="P101" s="120" t="str">
        <f>IF('Prioritized Approach Milestones'!$B102=1,'Prioritized Approach Milestones'!$F102,"")</f>
        <v/>
      </c>
      <c r="Q101" s="120">
        <f>IF('Prioritized Approach Milestones'!$B102=2,'Prioritized Approach Milestones'!$F102,"")</f>
        <v>0</v>
      </c>
      <c r="R101" s="120" t="str">
        <f>IF('Prioritized Approach Milestones'!$B102=3,'Prioritized Approach Milestones'!$F102,"")</f>
        <v/>
      </c>
      <c r="S101" s="120" t="str">
        <f>IF('Prioritized Approach Milestones'!$B102=4,'Prioritized Approach Milestones'!$F102,"")</f>
        <v/>
      </c>
      <c r="T101" s="120" t="str">
        <f>IF('Prioritized Approach Milestones'!$B102=5,'Prioritized Approach Milestones'!$F102,"")</f>
        <v/>
      </c>
      <c r="U101" s="120" t="str">
        <f>IF('Prioritized Approach Milestones'!$B102=6,'Prioritized Approach Milestones'!$F102,"")</f>
        <v/>
      </c>
      <c r="V101" s="121" t="str">
        <f>IF(AND('Prioritized Approach Milestones'!C102="Yes",'Prioritized Approach Milestones'!F102=""),"CORRECT",IF('Prioritized Approach Milestones'!C102="No","CORRECT",IF('Prioritized Approach Milestones'!B102=1,"ERROR 1","N/A")))</f>
        <v>N/A</v>
      </c>
      <c r="W101" s="121" t="str">
        <f>IF(AND('Prioritized Approach Milestones'!C102="Yes",'Prioritized Approach Milestones'!F102=""),"CORRECT",IF('Prioritized Approach Milestones'!C102="No","CORRECT",IF('Prioritized Approach Milestones'!B102=2,"ERROR 1","N/A")))</f>
        <v>ERROR 1</v>
      </c>
      <c r="X101" s="121" t="str">
        <f>IF(AND('Prioritized Approach Milestones'!C102="Yes",'Prioritized Approach Milestones'!F102=""),"CORRECT",IF('Prioritized Approach Milestones'!C102="No","CORRECT",IF('Prioritized Approach Milestones'!B102=3,"ERROR 1","N/A")))</f>
        <v>N/A</v>
      </c>
      <c r="Y101" s="121" t="str">
        <f>IF(AND('Prioritized Approach Milestones'!C102="Yes",'Prioritized Approach Milestones'!F102=""),"CORRECT",IF('Prioritized Approach Milestones'!C102="No","CORRECT",IF('Prioritized Approach Milestones'!B102=4,"ERROR 1","N/A")))</f>
        <v>N/A</v>
      </c>
      <c r="Z101" s="121" t="str">
        <f>IF(AND('Prioritized Approach Milestones'!C102="Yes",'Prioritized Approach Milestones'!F102=""),"CORRECT",IF('Prioritized Approach Milestones'!C102="No","CORRECT",IF('Prioritized Approach Milestones'!B102=5,"ERROR 1","N/A")))</f>
        <v>N/A</v>
      </c>
      <c r="AA101" s="121" t="str">
        <f>IF(AND('Prioritized Approach Milestones'!C102="Yes",'Prioritized Approach Milestones'!F102=""),"CORRECT",IF('Prioritized Approach Milestones'!C102="No","CORRECT",IF('Prioritized Approach Milestones'!B102=6,"ERROR 1","N/A")))</f>
        <v>N/A</v>
      </c>
      <c r="AB101" s="122" t="str">
        <f>IF(AND('Prioritized Approach Milestones'!C102="No",'Prioritized Approach Milestones'!F102=""),IF('Prioritized Approach Milestones'!B102=1,"ERROR 2","N/A"),"CORRECT")</f>
        <v>CORRECT</v>
      </c>
      <c r="AC101" s="122" t="str">
        <f>IF(AND('Prioritized Approach Milestones'!C102="No",'Prioritized Approach Milestones'!F102=""),IF('Prioritized Approach Milestones'!B102=2,"ERROR 2","N/A"),"CORRECT")</f>
        <v>CORRECT</v>
      </c>
      <c r="AD101" s="122" t="str">
        <f>IF(AND('Prioritized Approach Milestones'!C102="No",'Prioritized Approach Milestones'!F102=""),IF('Prioritized Approach Milestones'!B102=3,"ERROR 2","N/A"),"CORRECT")</f>
        <v>CORRECT</v>
      </c>
      <c r="AE101" s="122" t="str">
        <f>IF(AND('Prioritized Approach Milestones'!C102="No",'Prioritized Approach Milestones'!F102=""),IF('Prioritized Approach Milestones'!B102=4,"ERROR 2","N/A"),"CORRECT")</f>
        <v>CORRECT</v>
      </c>
      <c r="AF101" s="122" t="str">
        <f>IF(AND('Prioritized Approach Milestones'!C102="No",'Prioritized Approach Milestones'!F102=""),IF('Prioritized Approach Milestones'!B102=5,"ERROR 2","N/A"),"CORRECT")</f>
        <v>CORRECT</v>
      </c>
      <c r="AG101" s="123" t="str">
        <f>IF(AND('Prioritized Approach Milestones'!C102="No",'Prioritized Approach Milestones'!F102=""),IF('Prioritized Approach Milestones'!B102=6,"ERROR 2","N/A"),"CORRECT")</f>
        <v>CORRECT</v>
      </c>
    </row>
    <row r="102" spans="1:33" x14ac:dyDescent="0.2">
      <c r="A102" s="27">
        <f>COUNTIFS('Prioritized Approach Milestones'!B103,"1",'Prioritized Approach Milestones'!C103,"yes")</f>
        <v>0</v>
      </c>
      <c r="B102" s="32">
        <f>COUNTIFS('Prioritized Approach Milestones'!B103,"2",'Prioritized Approach Milestones'!C103,"yes")</f>
        <v>0</v>
      </c>
      <c r="C102" s="28">
        <f>COUNTIFS('Prioritized Approach Milestones'!B103,"3",'Prioritized Approach Milestones'!C103,"yes")</f>
        <v>0</v>
      </c>
      <c r="D102" s="29">
        <f>COUNTIFS('Prioritized Approach Milestones'!B103,"4",'Prioritized Approach Milestones'!C103,"yes")</f>
        <v>0</v>
      </c>
      <c r="E102" s="30">
        <f>COUNTIFS('Prioritized Approach Milestones'!B103,"5",'Prioritized Approach Milestones'!C103,"yes")</f>
        <v>0</v>
      </c>
      <c r="F102" s="31">
        <f>COUNTIFS('Prioritized Approach Milestones'!B103,"6",'Prioritized Approach Milestones'!C103,"yes")</f>
        <v>0</v>
      </c>
      <c r="G102" s="59">
        <f t="shared" si="4"/>
        <v>0</v>
      </c>
      <c r="H102" s="53">
        <f>COUNTIFS('Prioritized Approach Milestones'!B103,"1",'Prioritized Approach Milestones'!C103,"N/A")</f>
        <v>0</v>
      </c>
      <c r="I102" s="53">
        <f>COUNTIFS('Prioritized Approach Milestones'!B103,"2",'Prioritized Approach Milestones'!C103,"N/A")</f>
        <v>0</v>
      </c>
      <c r="J102" s="53">
        <f>COUNTIFS('Prioritized Approach Milestones'!B103,"3",'Prioritized Approach Milestones'!C103,"N/A")</f>
        <v>0</v>
      </c>
      <c r="K102" s="53">
        <f>COUNTIFS('Prioritized Approach Milestones'!B103,"4",'Prioritized Approach Milestones'!C103,"N/A")</f>
        <v>0</v>
      </c>
      <c r="L102" s="53">
        <f>COUNTIFS('Prioritized Approach Milestones'!B103,"5",'Prioritized Approach Milestones'!C103,"N/A")</f>
        <v>0</v>
      </c>
      <c r="M102" s="53">
        <f>COUNTIFS('Prioritized Approach Milestones'!B103,"6",'Prioritized Approach Milestones'!C103,"N/A")</f>
        <v>0</v>
      </c>
      <c r="N102">
        <f t="shared" si="5"/>
        <v>0</v>
      </c>
      <c r="O102" s="119"/>
      <c r="P102" s="120" t="str">
        <f>IF('Prioritized Approach Milestones'!$B103=1,'Prioritized Approach Milestones'!$F103,"")</f>
        <v/>
      </c>
      <c r="Q102" s="120">
        <f>IF('Prioritized Approach Milestones'!$B103=2,'Prioritized Approach Milestones'!$F103,"")</f>
        <v>0</v>
      </c>
      <c r="R102" s="120" t="str">
        <f>IF('Prioritized Approach Milestones'!$B103=3,'Prioritized Approach Milestones'!$F103,"")</f>
        <v/>
      </c>
      <c r="S102" s="120" t="str">
        <f>IF('Prioritized Approach Milestones'!$B103=4,'Prioritized Approach Milestones'!$F103,"")</f>
        <v/>
      </c>
      <c r="T102" s="120" t="str">
        <f>IF('Prioritized Approach Milestones'!$B103=5,'Prioritized Approach Milestones'!$F103,"")</f>
        <v/>
      </c>
      <c r="U102" s="120" t="str">
        <f>IF('Prioritized Approach Milestones'!$B103=6,'Prioritized Approach Milestones'!$F103,"")</f>
        <v/>
      </c>
      <c r="V102" s="121" t="str">
        <f>IF(AND('Prioritized Approach Milestones'!C103="Yes",'Prioritized Approach Milestones'!F103=""),"CORRECT",IF('Prioritized Approach Milestones'!C103="No","CORRECT",IF('Prioritized Approach Milestones'!B103=1,"ERROR 1","N/A")))</f>
        <v>N/A</v>
      </c>
      <c r="W102" s="121" t="str">
        <f>IF(AND('Prioritized Approach Milestones'!C103="Yes",'Prioritized Approach Milestones'!F103=""),"CORRECT",IF('Prioritized Approach Milestones'!C103="No","CORRECT",IF('Prioritized Approach Milestones'!B103=2,"ERROR 1","N/A")))</f>
        <v>ERROR 1</v>
      </c>
      <c r="X102" s="121" t="str">
        <f>IF(AND('Prioritized Approach Milestones'!C103="Yes",'Prioritized Approach Milestones'!F103=""),"CORRECT",IF('Prioritized Approach Milestones'!C103="No","CORRECT",IF('Prioritized Approach Milestones'!B103=3,"ERROR 1","N/A")))</f>
        <v>N/A</v>
      </c>
      <c r="Y102" s="121" t="str">
        <f>IF(AND('Prioritized Approach Milestones'!C103="Yes",'Prioritized Approach Milestones'!F103=""),"CORRECT",IF('Prioritized Approach Milestones'!C103="No","CORRECT",IF('Prioritized Approach Milestones'!B103=4,"ERROR 1","N/A")))</f>
        <v>N/A</v>
      </c>
      <c r="Z102" s="121" t="str">
        <f>IF(AND('Prioritized Approach Milestones'!C103="Yes",'Prioritized Approach Milestones'!F103=""),"CORRECT",IF('Prioritized Approach Milestones'!C103="No","CORRECT",IF('Prioritized Approach Milestones'!B103=5,"ERROR 1","N/A")))</f>
        <v>N/A</v>
      </c>
      <c r="AA102" s="121" t="str">
        <f>IF(AND('Prioritized Approach Milestones'!C103="Yes",'Prioritized Approach Milestones'!F103=""),"CORRECT",IF('Prioritized Approach Milestones'!C103="No","CORRECT",IF('Prioritized Approach Milestones'!B103=6,"ERROR 1","N/A")))</f>
        <v>N/A</v>
      </c>
      <c r="AB102" s="122" t="str">
        <f>IF(AND('Prioritized Approach Milestones'!C103="No",'Prioritized Approach Milestones'!F103=""),IF('Prioritized Approach Milestones'!B103=1,"ERROR 2","N/A"),"CORRECT")</f>
        <v>CORRECT</v>
      </c>
      <c r="AC102" s="122" t="str">
        <f>IF(AND('Prioritized Approach Milestones'!C103="No",'Prioritized Approach Milestones'!F103=""),IF('Prioritized Approach Milestones'!B103=2,"ERROR 2","N/A"),"CORRECT")</f>
        <v>CORRECT</v>
      </c>
      <c r="AD102" s="122" t="str">
        <f>IF(AND('Prioritized Approach Milestones'!C103="No",'Prioritized Approach Milestones'!F103=""),IF('Prioritized Approach Milestones'!B103=3,"ERROR 2","N/A"),"CORRECT")</f>
        <v>CORRECT</v>
      </c>
      <c r="AE102" s="122" t="str">
        <f>IF(AND('Prioritized Approach Milestones'!C103="No",'Prioritized Approach Milestones'!F103=""),IF('Prioritized Approach Milestones'!B103=4,"ERROR 2","N/A"),"CORRECT")</f>
        <v>CORRECT</v>
      </c>
      <c r="AF102" s="122" t="str">
        <f>IF(AND('Prioritized Approach Milestones'!C103="No",'Prioritized Approach Milestones'!F103=""),IF('Prioritized Approach Milestones'!B103=5,"ERROR 2","N/A"),"CORRECT")</f>
        <v>CORRECT</v>
      </c>
      <c r="AG102" s="123" t="str">
        <f>IF(AND('Prioritized Approach Milestones'!C103="No",'Prioritized Approach Milestones'!F103=""),IF('Prioritized Approach Milestones'!B103=6,"ERROR 2","N/A"),"CORRECT")</f>
        <v>CORRECT</v>
      </c>
    </row>
    <row r="103" spans="1:33" x14ac:dyDescent="0.2">
      <c r="A103" s="27">
        <f>COUNTIFS('Prioritized Approach Milestones'!B104,"1",'Prioritized Approach Milestones'!C104,"yes")</f>
        <v>0</v>
      </c>
      <c r="B103" s="32">
        <f>COUNTIFS('Prioritized Approach Milestones'!B104,"2",'Prioritized Approach Milestones'!C104,"yes")</f>
        <v>0</v>
      </c>
      <c r="C103" s="28">
        <f>COUNTIFS('Prioritized Approach Milestones'!B104,"3",'Prioritized Approach Milestones'!C104,"yes")</f>
        <v>0</v>
      </c>
      <c r="D103" s="29">
        <f>COUNTIFS('Prioritized Approach Milestones'!B104,"4",'Prioritized Approach Milestones'!C104,"yes")</f>
        <v>0</v>
      </c>
      <c r="E103" s="30">
        <f>COUNTIFS('Prioritized Approach Milestones'!B104,"5",'Prioritized Approach Milestones'!C104,"yes")</f>
        <v>0</v>
      </c>
      <c r="F103" s="31">
        <f>COUNTIFS('Prioritized Approach Milestones'!B104,"6",'Prioritized Approach Milestones'!C104,"yes")</f>
        <v>0</v>
      </c>
      <c r="G103" s="59">
        <f t="shared" si="4"/>
        <v>0</v>
      </c>
      <c r="H103" s="53">
        <f>COUNTIFS('Prioritized Approach Milestones'!B104,"1",'Prioritized Approach Milestones'!C104,"N/A")</f>
        <v>0</v>
      </c>
      <c r="I103" s="53">
        <f>COUNTIFS('Prioritized Approach Milestones'!B104,"2",'Prioritized Approach Milestones'!C104,"N/A")</f>
        <v>0</v>
      </c>
      <c r="J103" s="53">
        <f>COUNTIFS('Prioritized Approach Milestones'!B104,"3",'Prioritized Approach Milestones'!C104,"N/A")</f>
        <v>0</v>
      </c>
      <c r="K103" s="53">
        <f>COUNTIFS('Prioritized Approach Milestones'!B104,"4",'Prioritized Approach Milestones'!C104,"N/A")</f>
        <v>0</v>
      </c>
      <c r="L103" s="53">
        <f>COUNTIFS('Prioritized Approach Milestones'!B104,"5",'Prioritized Approach Milestones'!C104,"N/A")</f>
        <v>0</v>
      </c>
      <c r="M103" s="53">
        <f>COUNTIFS('Prioritized Approach Milestones'!B104,"6",'Prioritized Approach Milestones'!C104,"N/A")</f>
        <v>0</v>
      </c>
      <c r="N103">
        <f t="shared" si="5"/>
        <v>0</v>
      </c>
      <c r="O103" s="119"/>
      <c r="P103" s="120" t="str">
        <f>IF('Prioritized Approach Milestones'!$B104=1,'Prioritized Approach Milestones'!$F104,"")</f>
        <v/>
      </c>
      <c r="Q103" s="120">
        <f>IF('Prioritized Approach Milestones'!$B104=2,'Prioritized Approach Milestones'!$F104,"")</f>
        <v>0</v>
      </c>
      <c r="R103" s="120" t="str">
        <f>IF('Prioritized Approach Milestones'!$B104=3,'Prioritized Approach Milestones'!$F104,"")</f>
        <v/>
      </c>
      <c r="S103" s="120" t="str">
        <f>IF('Prioritized Approach Milestones'!$B104=4,'Prioritized Approach Milestones'!$F104,"")</f>
        <v/>
      </c>
      <c r="T103" s="120" t="str">
        <f>IF('Prioritized Approach Milestones'!$B104=5,'Prioritized Approach Milestones'!$F104,"")</f>
        <v/>
      </c>
      <c r="U103" s="120" t="str">
        <f>IF('Prioritized Approach Milestones'!$B104=6,'Prioritized Approach Milestones'!$F104,"")</f>
        <v/>
      </c>
      <c r="V103" s="121" t="str">
        <f>IF(AND('Prioritized Approach Milestones'!C104="Yes",'Prioritized Approach Milestones'!F104=""),"CORRECT",IF('Prioritized Approach Milestones'!C104="No","CORRECT",IF('Prioritized Approach Milestones'!B104=1,"ERROR 1","N/A")))</f>
        <v>N/A</v>
      </c>
      <c r="W103" s="121" t="str">
        <f>IF(AND('Prioritized Approach Milestones'!C104="Yes",'Prioritized Approach Milestones'!F104=""),"CORRECT",IF('Prioritized Approach Milestones'!C104="No","CORRECT",IF('Prioritized Approach Milestones'!B104=2,"ERROR 1","N/A")))</f>
        <v>ERROR 1</v>
      </c>
      <c r="X103" s="121" t="str">
        <f>IF(AND('Prioritized Approach Milestones'!C104="Yes",'Prioritized Approach Milestones'!F104=""),"CORRECT",IF('Prioritized Approach Milestones'!C104="No","CORRECT",IF('Prioritized Approach Milestones'!B104=3,"ERROR 1","N/A")))</f>
        <v>N/A</v>
      </c>
      <c r="Y103" s="121" t="str">
        <f>IF(AND('Prioritized Approach Milestones'!C104="Yes",'Prioritized Approach Milestones'!F104=""),"CORRECT",IF('Prioritized Approach Milestones'!C104="No","CORRECT",IF('Prioritized Approach Milestones'!B104=4,"ERROR 1","N/A")))</f>
        <v>N/A</v>
      </c>
      <c r="Z103" s="121" t="str">
        <f>IF(AND('Prioritized Approach Milestones'!C104="Yes",'Prioritized Approach Milestones'!F104=""),"CORRECT",IF('Prioritized Approach Milestones'!C104="No","CORRECT",IF('Prioritized Approach Milestones'!B104=5,"ERROR 1","N/A")))</f>
        <v>N/A</v>
      </c>
      <c r="AA103" s="121" t="str">
        <f>IF(AND('Prioritized Approach Milestones'!C104="Yes",'Prioritized Approach Milestones'!F104=""),"CORRECT",IF('Prioritized Approach Milestones'!C104="No","CORRECT",IF('Prioritized Approach Milestones'!B104=6,"ERROR 1","N/A")))</f>
        <v>N/A</v>
      </c>
      <c r="AB103" s="122" t="str">
        <f>IF(AND('Prioritized Approach Milestones'!C104="No",'Prioritized Approach Milestones'!F104=""),IF('Prioritized Approach Milestones'!B104=1,"ERROR 2","N/A"),"CORRECT")</f>
        <v>CORRECT</v>
      </c>
      <c r="AC103" s="122" t="str">
        <f>IF(AND('Prioritized Approach Milestones'!C104="No",'Prioritized Approach Milestones'!F104=""),IF('Prioritized Approach Milestones'!B104=2,"ERROR 2","N/A"),"CORRECT")</f>
        <v>CORRECT</v>
      </c>
      <c r="AD103" s="122" t="str">
        <f>IF(AND('Prioritized Approach Milestones'!C104="No",'Prioritized Approach Milestones'!F104=""),IF('Prioritized Approach Milestones'!B104=3,"ERROR 2","N/A"),"CORRECT")</f>
        <v>CORRECT</v>
      </c>
      <c r="AE103" s="122" t="str">
        <f>IF(AND('Prioritized Approach Milestones'!C104="No",'Prioritized Approach Milestones'!F104=""),IF('Prioritized Approach Milestones'!B104=4,"ERROR 2","N/A"),"CORRECT")</f>
        <v>CORRECT</v>
      </c>
      <c r="AF103" s="122" t="str">
        <f>IF(AND('Prioritized Approach Milestones'!C104="No",'Prioritized Approach Milestones'!F104=""),IF('Prioritized Approach Milestones'!B104=5,"ERROR 2","N/A"),"CORRECT")</f>
        <v>CORRECT</v>
      </c>
      <c r="AG103" s="123" t="str">
        <f>IF(AND('Prioritized Approach Milestones'!C104="No",'Prioritized Approach Milestones'!F104=""),IF('Prioritized Approach Milestones'!B104=6,"ERROR 2","N/A"),"CORRECT")</f>
        <v>CORRECT</v>
      </c>
    </row>
    <row r="104" spans="1:33" x14ac:dyDescent="0.2">
      <c r="A104" s="27">
        <f>COUNTIFS('Prioritized Approach Milestones'!B105,"1",'Prioritized Approach Milestones'!C105,"yes")</f>
        <v>0</v>
      </c>
      <c r="B104" s="32">
        <f>COUNTIFS('Prioritized Approach Milestones'!B105,"2",'Prioritized Approach Milestones'!C105,"yes")</f>
        <v>0</v>
      </c>
      <c r="C104" s="28">
        <f>COUNTIFS('Prioritized Approach Milestones'!B105,"3",'Prioritized Approach Milestones'!C105,"yes")</f>
        <v>0</v>
      </c>
      <c r="D104" s="29">
        <f>COUNTIFS('Prioritized Approach Milestones'!B105,"4",'Prioritized Approach Milestones'!C105,"yes")</f>
        <v>0</v>
      </c>
      <c r="E104" s="30">
        <f>COUNTIFS('Prioritized Approach Milestones'!B105,"5",'Prioritized Approach Milestones'!C105,"yes")</f>
        <v>0</v>
      </c>
      <c r="F104" s="31">
        <f>COUNTIFS('Prioritized Approach Milestones'!B105,"6",'Prioritized Approach Milestones'!C105,"yes")</f>
        <v>0</v>
      </c>
      <c r="G104" s="59">
        <f t="shared" si="4"/>
        <v>0</v>
      </c>
      <c r="H104" s="53">
        <f>COUNTIFS('Prioritized Approach Milestones'!B105,"1",'Prioritized Approach Milestones'!C105,"N/A")</f>
        <v>0</v>
      </c>
      <c r="I104" s="53">
        <f>COUNTIFS('Prioritized Approach Milestones'!B105,"2",'Prioritized Approach Milestones'!C105,"N/A")</f>
        <v>0</v>
      </c>
      <c r="J104" s="53">
        <f>COUNTIFS('Prioritized Approach Milestones'!B105,"3",'Prioritized Approach Milestones'!C105,"N/A")</f>
        <v>0</v>
      </c>
      <c r="K104" s="53">
        <f>COUNTIFS('Prioritized Approach Milestones'!B105,"4",'Prioritized Approach Milestones'!C105,"N/A")</f>
        <v>0</v>
      </c>
      <c r="L104" s="53">
        <f>COUNTIFS('Prioritized Approach Milestones'!B105,"5",'Prioritized Approach Milestones'!C105,"N/A")</f>
        <v>0</v>
      </c>
      <c r="M104" s="53">
        <f>COUNTIFS('Prioritized Approach Milestones'!B105,"6",'Prioritized Approach Milestones'!C105,"N/A")</f>
        <v>0</v>
      </c>
      <c r="N104">
        <f t="shared" si="5"/>
        <v>0</v>
      </c>
      <c r="O104" s="119"/>
      <c r="P104" s="120" t="str">
        <f>IF('Prioritized Approach Milestones'!$B105=1,'Prioritized Approach Milestones'!$F105,"")</f>
        <v/>
      </c>
      <c r="Q104" s="120" t="str">
        <f>IF('Prioritized Approach Milestones'!$B105=2,'Prioritized Approach Milestones'!$F105,"")</f>
        <v/>
      </c>
      <c r="R104" s="120" t="str">
        <f>IF('Prioritized Approach Milestones'!$B105=3,'Prioritized Approach Milestones'!$F105,"")</f>
        <v/>
      </c>
      <c r="S104" s="120" t="str">
        <f>IF('Prioritized Approach Milestones'!$B105=4,'Prioritized Approach Milestones'!$F105,"")</f>
        <v/>
      </c>
      <c r="T104" s="120" t="str">
        <f>IF('Prioritized Approach Milestones'!$B105=5,'Prioritized Approach Milestones'!$F105,"")</f>
        <v/>
      </c>
      <c r="U104" s="120" t="str">
        <f>IF('Prioritized Approach Milestones'!$B105=6,'Prioritized Approach Milestones'!$F105,"")</f>
        <v/>
      </c>
      <c r="V104" s="121" t="str">
        <f>IF(AND('Prioritized Approach Milestones'!C105="Yes",'Prioritized Approach Milestones'!F105=""),"CORRECT",IF('Prioritized Approach Milestones'!C105="No","CORRECT",IF('Prioritized Approach Milestones'!B105=1,"ERROR 1","N/A")))</f>
        <v>N/A</v>
      </c>
      <c r="W104" s="121" t="str">
        <f>IF(AND('Prioritized Approach Milestones'!C105="Yes",'Prioritized Approach Milestones'!F105=""),"CORRECT",IF('Prioritized Approach Milestones'!C105="No","CORRECT",IF('Prioritized Approach Milestones'!B105=2,"ERROR 1","N/A")))</f>
        <v>N/A</v>
      </c>
      <c r="X104" s="121" t="str">
        <f>IF(AND('Prioritized Approach Milestones'!C105="Yes",'Prioritized Approach Milestones'!F105=""),"CORRECT",IF('Prioritized Approach Milestones'!C105="No","CORRECT",IF('Prioritized Approach Milestones'!B105=3,"ERROR 1","N/A")))</f>
        <v>N/A</v>
      </c>
      <c r="Y104" s="121" t="str">
        <f>IF(AND('Prioritized Approach Milestones'!C105="Yes",'Prioritized Approach Milestones'!F105=""),"CORRECT",IF('Prioritized Approach Milestones'!C105="No","CORRECT",IF('Prioritized Approach Milestones'!B105=4,"ERROR 1","N/A")))</f>
        <v>N/A</v>
      </c>
      <c r="Z104" s="121" t="str">
        <f>IF(AND('Prioritized Approach Milestones'!C105="Yes",'Prioritized Approach Milestones'!F105=""),"CORRECT",IF('Prioritized Approach Milestones'!C105="No","CORRECT",IF('Prioritized Approach Milestones'!B105=5,"ERROR 1","N/A")))</f>
        <v>N/A</v>
      </c>
      <c r="AA104" s="121" t="str">
        <f>IF(AND('Prioritized Approach Milestones'!C105="Yes",'Prioritized Approach Milestones'!F105=""),"CORRECT",IF('Prioritized Approach Milestones'!C105="No","CORRECT",IF('Prioritized Approach Milestones'!B105=6,"ERROR 1","N/A")))</f>
        <v>N/A</v>
      </c>
      <c r="AB104" s="122" t="str">
        <f>IF(AND('Prioritized Approach Milestones'!C105="No",'Prioritized Approach Milestones'!F105=""),IF('Prioritized Approach Milestones'!B105=1,"ERROR 2","N/A"),"CORRECT")</f>
        <v>CORRECT</v>
      </c>
      <c r="AC104" s="122" t="str">
        <f>IF(AND('Prioritized Approach Milestones'!C105="No",'Prioritized Approach Milestones'!F105=""),IF('Prioritized Approach Milestones'!B105=2,"ERROR 2","N/A"),"CORRECT")</f>
        <v>CORRECT</v>
      </c>
      <c r="AD104" s="122" t="str">
        <f>IF(AND('Prioritized Approach Milestones'!C105="No",'Prioritized Approach Milestones'!F105=""),IF('Prioritized Approach Milestones'!B105=3,"ERROR 2","N/A"),"CORRECT")</f>
        <v>CORRECT</v>
      </c>
      <c r="AE104" s="122" t="str">
        <f>IF(AND('Prioritized Approach Milestones'!C105="No",'Prioritized Approach Milestones'!F105=""),IF('Prioritized Approach Milestones'!B105=4,"ERROR 2","N/A"),"CORRECT")</f>
        <v>CORRECT</v>
      </c>
      <c r="AF104" s="122" t="str">
        <f>IF(AND('Prioritized Approach Milestones'!C105="No",'Prioritized Approach Milestones'!F105=""),IF('Prioritized Approach Milestones'!B105=5,"ERROR 2","N/A"),"CORRECT")</f>
        <v>CORRECT</v>
      </c>
      <c r="AG104" s="123" t="str">
        <f>IF(AND('Prioritized Approach Milestones'!C105="No",'Prioritized Approach Milestones'!F105=""),IF('Prioritized Approach Milestones'!B105=6,"ERROR 2","N/A"),"CORRECT")</f>
        <v>CORRECT</v>
      </c>
    </row>
    <row r="105" spans="1:33" x14ac:dyDescent="0.2">
      <c r="A105" s="27">
        <f>COUNTIFS('Prioritized Approach Milestones'!B106,"1",'Prioritized Approach Milestones'!C106,"yes")</f>
        <v>0</v>
      </c>
      <c r="B105" s="32">
        <f>COUNTIFS('Prioritized Approach Milestones'!B106,"2",'Prioritized Approach Milestones'!C106,"yes")</f>
        <v>0</v>
      </c>
      <c r="C105" s="28">
        <f>COUNTIFS('Prioritized Approach Milestones'!B106,"3",'Prioritized Approach Milestones'!C106,"yes")</f>
        <v>0</v>
      </c>
      <c r="D105" s="29">
        <f>COUNTIFS('Prioritized Approach Milestones'!B106,"4",'Prioritized Approach Milestones'!C106,"yes")</f>
        <v>0</v>
      </c>
      <c r="E105" s="30">
        <f>COUNTIFS('Prioritized Approach Milestones'!B106,"5",'Prioritized Approach Milestones'!C106,"yes")</f>
        <v>0</v>
      </c>
      <c r="F105" s="31">
        <f>COUNTIFS('Prioritized Approach Milestones'!B106,"6",'Prioritized Approach Milestones'!C106,"yes")</f>
        <v>0</v>
      </c>
      <c r="G105" s="59">
        <f t="shared" si="4"/>
        <v>0</v>
      </c>
      <c r="H105" s="53">
        <f>COUNTIFS('Prioritized Approach Milestones'!B106,"1",'Prioritized Approach Milestones'!C106,"N/A")</f>
        <v>0</v>
      </c>
      <c r="I105" s="53">
        <f>COUNTIFS('Prioritized Approach Milestones'!B106,"2",'Prioritized Approach Milestones'!C106,"N/A")</f>
        <v>0</v>
      </c>
      <c r="J105" s="53">
        <f>COUNTIFS('Prioritized Approach Milestones'!B106,"3",'Prioritized Approach Milestones'!C106,"N/A")</f>
        <v>0</v>
      </c>
      <c r="K105" s="53">
        <f>COUNTIFS('Prioritized Approach Milestones'!B106,"4",'Prioritized Approach Milestones'!C106,"N/A")</f>
        <v>0</v>
      </c>
      <c r="L105" s="53">
        <f>COUNTIFS('Prioritized Approach Milestones'!B106,"5",'Prioritized Approach Milestones'!C106,"N/A")</f>
        <v>0</v>
      </c>
      <c r="M105" s="53">
        <f>COUNTIFS('Prioritized Approach Milestones'!B106,"6",'Prioritized Approach Milestones'!C106,"N/A")</f>
        <v>0</v>
      </c>
      <c r="N105">
        <f t="shared" si="5"/>
        <v>0</v>
      </c>
      <c r="O105" s="119"/>
      <c r="P105" s="120" t="str">
        <f>IF('Prioritized Approach Milestones'!$B106=1,'Prioritized Approach Milestones'!$F106,"")</f>
        <v/>
      </c>
      <c r="Q105" s="120">
        <f>IF('Prioritized Approach Milestones'!$B106=2,'Prioritized Approach Milestones'!$F106,"")</f>
        <v>0</v>
      </c>
      <c r="R105" s="120" t="str">
        <f>IF('Prioritized Approach Milestones'!$B106=3,'Prioritized Approach Milestones'!$F106,"")</f>
        <v/>
      </c>
      <c r="S105" s="120" t="str">
        <f>IF('Prioritized Approach Milestones'!$B106=4,'Prioritized Approach Milestones'!$F106,"")</f>
        <v/>
      </c>
      <c r="T105" s="120" t="str">
        <f>IF('Prioritized Approach Milestones'!$B106=5,'Prioritized Approach Milestones'!$F106,"")</f>
        <v/>
      </c>
      <c r="U105" s="120" t="str">
        <f>IF('Prioritized Approach Milestones'!$B106=6,'Prioritized Approach Milestones'!$F106,"")</f>
        <v/>
      </c>
      <c r="V105" s="121" t="str">
        <f>IF(AND('Prioritized Approach Milestones'!C106="Yes",'Prioritized Approach Milestones'!F106=""),"CORRECT",IF('Prioritized Approach Milestones'!C106="No","CORRECT",IF('Prioritized Approach Milestones'!B106=1,"ERROR 1","N/A")))</f>
        <v>N/A</v>
      </c>
      <c r="W105" s="121" t="str">
        <f>IF(AND('Prioritized Approach Milestones'!C106="Yes",'Prioritized Approach Milestones'!F106=""),"CORRECT",IF('Prioritized Approach Milestones'!C106="No","CORRECT",IF('Prioritized Approach Milestones'!B106=2,"ERROR 1","N/A")))</f>
        <v>ERROR 1</v>
      </c>
      <c r="X105" s="121" t="str">
        <f>IF(AND('Prioritized Approach Milestones'!C106="Yes",'Prioritized Approach Milestones'!F106=""),"CORRECT",IF('Prioritized Approach Milestones'!C106="No","CORRECT",IF('Prioritized Approach Milestones'!B106=3,"ERROR 1","N/A")))</f>
        <v>N/A</v>
      </c>
      <c r="Y105" s="121" t="str">
        <f>IF(AND('Prioritized Approach Milestones'!C106="Yes",'Prioritized Approach Milestones'!F106=""),"CORRECT",IF('Prioritized Approach Milestones'!C106="No","CORRECT",IF('Prioritized Approach Milestones'!B106=4,"ERROR 1","N/A")))</f>
        <v>N/A</v>
      </c>
      <c r="Z105" s="121" t="str">
        <f>IF(AND('Prioritized Approach Milestones'!C106="Yes",'Prioritized Approach Milestones'!F106=""),"CORRECT",IF('Prioritized Approach Milestones'!C106="No","CORRECT",IF('Prioritized Approach Milestones'!B106=5,"ERROR 1","N/A")))</f>
        <v>N/A</v>
      </c>
      <c r="AA105" s="121" t="str">
        <f>IF(AND('Prioritized Approach Milestones'!C106="Yes",'Prioritized Approach Milestones'!F106=""),"CORRECT",IF('Prioritized Approach Milestones'!C106="No","CORRECT",IF('Prioritized Approach Milestones'!B106=6,"ERROR 1","N/A")))</f>
        <v>N/A</v>
      </c>
      <c r="AB105" s="122" t="str">
        <f>IF(AND('Prioritized Approach Milestones'!C106="No",'Prioritized Approach Milestones'!F106=""),IF('Prioritized Approach Milestones'!B106=1,"ERROR 2","N/A"),"CORRECT")</f>
        <v>CORRECT</v>
      </c>
      <c r="AC105" s="122" t="str">
        <f>IF(AND('Prioritized Approach Milestones'!C106="No",'Prioritized Approach Milestones'!F106=""),IF('Prioritized Approach Milestones'!B106=2,"ERROR 2","N/A"),"CORRECT")</f>
        <v>CORRECT</v>
      </c>
      <c r="AD105" s="122" t="str">
        <f>IF(AND('Prioritized Approach Milestones'!C106="No",'Prioritized Approach Milestones'!F106=""),IF('Prioritized Approach Milestones'!B106=3,"ERROR 2","N/A"),"CORRECT")</f>
        <v>CORRECT</v>
      </c>
      <c r="AE105" s="122" t="str">
        <f>IF(AND('Prioritized Approach Milestones'!C106="No",'Prioritized Approach Milestones'!F106=""),IF('Prioritized Approach Milestones'!B106=4,"ERROR 2","N/A"),"CORRECT")</f>
        <v>CORRECT</v>
      </c>
      <c r="AF105" s="122" t="str">
        <f>IF(AND('Prioritized Approach Milestones'!C106="No",'Prioritized Approach Milestones'!F106=""),IF('Prioritized Approach Milestones'!B106=5,"ERROR 2","N/A"),"CORRECT")</f>
        <v>CORRECT</v>
      </c>
      <c r="AG105" s="123" t="str">
        <f>IF(AND('Prioritized Approach Milestones'!C106="No",'Prioritized Approach Milestones'!F106=""),IF('Prioritized Approach Milestones'!B106=6,"ERROR 2","N/A"),"CORRECT")</f>
        <v>CORRECT</v>
      </c>
    </row>
    <row r="106" spans="1:33" x14ac:dyDescent="0.2">
      <c r="A106" s="27">
        <f>COUNTIFS('Prioritized Approach Milestones'!B107,"1",'Prioritized Approach Milestones'!C107,"yes")</f>
        <v>0</v>
      </c>
      <c r="B106" s="32">
        <f>COUNTIFS('Prioritized Approach Milestones'!B107,"2",'Prioritized Approach Milestones'!C107,"yes")</f>
        <v>0</v>
      </c>
      <c r="C106" s="28">
        <f>COUNTIFS('Prioritized Approach Milestones'!B107,"3",'Prioritized Approach Milestones'!C107,"yes")</f>
        <v>0</v>
      </c>
      <c r="D106" s="29">
        <f>COUNTIFS('Prioritized Approach Milestones'!B107,"4",'Prioritized Approach Milestones'!C107,"yes")</f>
        <v>0</v>
      </c>
      <c r="E106" s="30">
        <f>COUNTIFS('Prioritized Approach Milestones'!B107,"5",'Prioritized Approach Milestones'!C107,"yes")</f>
        <v>0</v>
      </c>
      <c r="F106" s="31">
        <f>COUNTIFS('Prioritized Approach Milestones'!B107,"6",'Prioritized Approach Milestones'!C107,"yes")</f>
        <v>0</v>
      </c>
      <c r="G106" s="59">
        <f t="shared" si="4"/>
        <v>0</v>
      </c>
      <c r="H106" s="53">
        <f>COUNTIFS('Prioritized Approach Milestones'!B107,"1",'Prioritized Approach Milestones'!C107,"N/A")</f>
        <v>0</v>
      </c>
      <c r="I106" s="53">
        <f>COUNTIFS('Prioritized Approach Milestones'!B107,"2",'Prioritized Approach Milestones'!C107,"N/A")</f>
        <v>0</v>
      </c>
      <c r="J106" s="53">
        <f>COUNTIFS('Prioritized Approach Milestones'!B107,"3",'Prioritized Approach Milestones'!C107,"N/A")</f>
        <v>0</v>
      </c>
      <c r="K106" s="53">
        <f>COUNTIFS('Prioritized Approach Milestones'!B107,"4",'Prioritized Approach Milestones'!C107,"N/A")</f>
        <v>0</v>
      </c>
      <c r="L106" s="53">
        <f>COUNTIFS('Prioritized Approach Milestones'!B107,"5",'Prioritized Approach Milestones'!C107,"N/A")</f>
        <v>0</v>
      </c>
      <c r="M106" s="53">
        <f>COUNTIFS('Prioritized Approach Milestones'!B107,"6",'Prioritized Approach Milestones'!C107,"N/A")</f>
        <v>0</v>
      </c>
      <c r="N106">
        <f t="shared" si="5"/>
        <v>0</v>
      </c>
      <c r="O106" s="119"/>
      <c r="P106" s="120" t="str">
        <f>IF('Prioritized Approach Milestones'!$B107=1,'Prioritized Approach Milestones'!$F107,"")</f>
        <v/>
      </c>
      <c r="Q106" s="120" t="str">
        <f>IF('Prioritized Approach Milestones'!$B107=2,'Prioritized Approach Milestones'!$F107,"")</f>
        <v/>
      </c>
      <c r="R106" s="120" t="str">
        <f>IF('Prioritized Approach Milestones'!$B107=3,'Prioritized Approach Milestones'!$F107,"")</f>
        <v/>
      </c>
      <c r="S106" s="120" t="str">
        <f>IF('Prioritized Approach Milestones'!$B107=4,'Prioritized Approach Milestones'!$F107,"")</f>
        <v/>
      </c>
      <c r="T106" s="120" t="str">
        <f>IF('Prioritized Approach Milestones'!$B107=5,'Prioritized Approach Milestones'!$F107,"")</f>
        <v/>
      </c>
      <c r="U106" s="120" t="str">
        <f>IF('Prioritized Approach Milestones'!$B107=6,'Prioritized Approach Milestones'!$F107,"")</f>
        <v/>
      </c>
      <c r="V106" s="121" t="str">
        <f>IF(AND('Prioritized Approach Milestones'!C107="Yes",'Prioritized Approach Milestones'!F107=""),"CORRECT",IF('Prioritized Approach Milestones'!C107="No","CORRECT",IF('Prioritized Approach Milestones'!B107=1,"ERROR 1","N/A")))</f>
        <v>N/A</v>
      </c>
      <c r="W106" s="121" t="str">
        <f>IF(AND('Prioritized Approach Milestones'!C107="Yes",'Prioritized Approach Milestones'!F107=""),"CORRECT",IF('Prioritized Approach Milestones'!C107="No","CORRECT",IF('Prioritized Approach Milestones'!B107=2,"ERROR 1","N/A")))</f>
        <v>N/A</v>
      </c>
      <c r="X106" s="121" t="str">
        <f>IF(AND('Prioritized Approach Milestones'!C107="Yes",'Prioritized Approach Milestones'!F107=""),"CORRECT",IF('Prioritized Approach Milestones'!C107="No","CORRECT",IF('Prioritized Approach Milestones'!B107=3,"ERROR 1","N/A")))</f>
        <v>N/A</v>
      </c>
      <c r="Y106" s="121" t="str">
        <f>IF(AND('Prioritized Approach Milestones'!C107="Yes",'Prioritized Approach Milestones'!F107=""),"CORRECT",IF('Prioritized Approach Milestones'!C107="No","CORRECT",IF('Prioritized Approach Milestones'!B107=4,"ERROR 1","N/A")))</f>
        <v>N/A</v>
      </c>
      <c r="Z106" s="121" t="str">
        <f>IF(AND('Prioritized Approach Milestones'!C107="Yes",'Prioritized Approach Milestones'!F107=""),"CORRECT",IF('Prioritized Approach Milestones'!C107="No","CORRECT",IF('Prioritized Approach Milestones'!B107=5,"ERROR 1","N/A")))</f>
        <v>N/A</v>
      </c>
      <c r="AA106" s="121" t="str">
        <f>IF(AND('Prioritized Approach Milestones'!C107="Yes",'Prioritized Approach Milestones'!F107=""),"CORRECT",IF('Prioritized Approach Milestones'!C107="No","CORRECT",IF('Prioritized Approach Milestones'!B107=6,"ERROR 1","N/A")))</f>
        <v>N/A</v>
      </c>
      <c r="AB106" s="122" t="str">
        <f>IF(AND('Prioritized Approach Milestones'!C107="No",'Prioritized Approach Milestones'!F107=""),IF('Prioritized Approach Milestones'!B107=1,"ERROR 2","N/A"),"CORRECT")</f>
        <v>CORRECT</v>
      </c>
      <c r="AC106" s="122" t="str">
        <f>IF(AND('Prioritized Approach Milestones'!C107="No",'Prioritized Approach Milestones'!F107=""),IF('Prioritized Approach Milestones'!B107=2,"ERROR 2","N/A"),"CORRECT")</f>
        <v>CORRECT</v>
      </c>
      <c r="AD106" s="122" t="str">
        <f>IF(AND('Prioritized Approach Milestones'!C107="No",'Prioritized Approach Milestones'!F107=""),IF('Prioritized Approach Milestones'!B107=3,"ERROR 2","N/A"),"CORRECT")</f>
        <v>CORRECT</v>
      </c>
      <c r="AE106" s="122" t="str">
        <f>IF(AND('Prioritized Approach Milestones'!C107="No",'Prioritized Approach Milestones'!F107=""),IF('Prioritized Approach Milestones'!B107=4,"ERROR 2","N/A"),"CORRECT")</f>
        <v>CORRECT</v>
      </c>
      <c r="AF106" s="122" t="str">
        <f>IF(AND('Prioritized Approach Milestones'!C107="No",'Prioritized Approach Milestones'!F107=""),IF('Prioritized Approach Milestones'!B107=5,"ERROR 2","N/A"),"CORRECT")</f>
        <v>CORRECT</v>
      </c>
      <c r="AG106" s="123" t="str">
        <f>IF(AND('Prioritized Approach Milestones'!C107="No",'Prioritized Approach Milestones'!F107=""),IF('Prioritized Approach Milestones'!B107=6,"ERROR 2","N/A"),"CORRECT")</f>
        <v>CORRECT</v>
      </c>
    </row>
    <row r="107" spans="1:33" x14ac:dyDescent="0.2">
      <c r="A107" s="27">
        <f>COUNTIFS('Prioritized Approach Milestones'!B108,"1",'Prioritized Approach Milestones'!C108,"yes")</f>
        <v>0</v>
      </c>
      <c r="B107" s="32">
        <f>COUNTIFS('Prioritized Approach Milestones'!B108,"2",'Prioritized Approach Milestones'!C108,"yes")</f>
        <v>0</v>
      </c>
      <c r="C107" s="28">
        <f>COUNTIFS('Prioritized Approach Milestones'!B108,"3",'Prioritized Approach Milestones'!C108,"yes")</f>
        <v>0</v>
      </c>
      <c r="D107" s="29">
        <f>COUNTIFS('Prioritized Approach Milestones'!B108,"4",'Prioritized Approach Milestones'!C108,"yes")</f>
        <v>0</v>
      </c>
      <c r="E107" s="30">
        <f>COUNTIFS('Prioritized Approach Milestones'!B108,"5",'Prioritized Approach Milestones'!C108,"yes")</f>
        <v>0</v>
      </c>
      <c r="F107" s="31">
        <f>COUNTIFS('Prioritized Approach Milestones'!B108,"6",'Prioritized Approach Milestones'!C108,"yes")</f>
        <v>0</v>
      </c>
      <c r="G107" s="59">
        <f t="shared" si="4"/>
        <v>0</v>
      </c>
      <c r="H107" s="53">
        <f>COUNTIFS('Prioritized Approach Milestones'!B108,"1",'Prioritized Approach Milestones'!C108,"N/A")</f>
        <v>0</v>
      </c>
      <c r="I107" s="53">
        <f>COUNTIFS('Prioritized Approach Milestones'!B108,"2",'Prioritized Approach Milestones'!C108,"N/A")</f>
        <v>0</v>
      </c>
      <c r="J107" s="53">
        <f>COUNTIFS('Prioritized Approach Milestones'!B108,"3",'Prioritized Approach Milestones'!C108,"N/A")</f>
        <v>0</v>
      </c>
      <c r="K107" s="53">
        <f>COUNTIFS('Prioritized Approach Milestones'!B108,"4",'Prioritized Approach Milestones'!C108,"N/A")</f>
        <v>0</v>
      </c>
      <c r="L107" s="53">
        <f>COUNTIFS('Prioritized Approach Milestones'!B108,"5",'Prioritized Approach Milestones'!C108,"N/A")</f>
        <v>0</v>
      </c>
      <c r="M107" s="53">
        <f>COUNTIFS('Prioritized Approach Milestones'!B108,"6",'Prioritized Approach Milestones'!C108,"N/A")</f>
        <v>0</v>
      </c>
      <c r="N107">
        <f t="shared" si="5"/>
        <v>0</v>
      </c>
      <c r="O107" s="119"/>
      <c r="P107" s="120" t="str">
        <f>IF('Prioritized Approach Milestones'!$B108=1,'Prioritized Approach Milestones'!$F108,"")</f>
        <v/>
      </c>
      <c r="Q107" s="120" t="str">
        <f>IF('Prioritized Approach Milestones'!$B108=2,'Prioritized Approach Milestones'!$F108,"")</f>
        <v/>
      </c>
      <c r="R107" s="120" t="str">
        <f>IF('Prioritized Approach Milestones'!$B108=3,'Prioritized Approach Milestones'!$F108,"")</f>
        <v/>
      </c>
      <c r="S107" s="120" t="str">
        <f>IF('Prioritized Approach Milestones'!$B108=4,'Prioritized Approach Milestones'!$F108,"")</f>
        <v/>
      </c>
      <c r="T107" s="120" t="str">
        <f>IF('Prioritized Approach Milestones'!$B108=5,'Prioritized Approach Milestones'!$F108,"")</f>
        <v/>
      </c>
      <c r="U107" s="120" t="str">
        <f>IF('Prioritized Approach Milestones'!$B108=6,'Prioritized Approach Milestones'!$F108,"")</f>
        <v/>
      </c>
      <c r="V107" s="121" t="str">
        <f>IF(AND('Prioritized Approach Milestones'!C108="Yes",'Prioritized Approach Milestones'!F108=""),"CORRECT",IF('Prioritized Approach Milestones'!C108="No","CORRECT",IF('Prioritized Approach Milestones'!B108=1,"ERROR 1","N/A")))</f>
        <v>N/A</v>
      </c>
      <c r="W107" s="121" t="str">
        <f>IF(AND('Prioritized Approach Milestones'!C108="Yes",'Prioritized Approach Milestones'!F108=""),"CORRECT",IF('Prioritized Approach Milestones'!C108="No","CORRECT",IF('Prioritized Approach Milestones'!B108=2,"ERROR 1","N/A")))</f>
        <v>N/A</v>
      </c>
      <c r="X107" s="121" t="str">
        <f>IF(AND('Prioritized Approach Milestones'!C108="Yes",'Prioritized Approach Milestones'!F108=""),"CORRECT",IF('Prioritized Approach Milestones'!C108="No","CORRECT",IF('Prioritized Approach Milestones'!B108=3,"ERROR 1","N/A")))</f>
        <v>N/A</v>
      </c>
      <c r="Y107" s="121" t="str">
        <f>IF(AND('Prioritized Approach Milestones'!C108="Yes",'Prioritized Approach Milestones'!F108=""),"CORRECT",IF('Prioritized Approach Milestones'!C108="No","CORRECT",IF('Prioritized Approach Milestones'!B108=4,"ERROR 1","N/A")))</f>
        <v>N/A</v>
      </c>
      <c r="Z107" s="121" t="str">
        <f>IF(AND('Prioritized Approach Milestones'!C108="Yes",'Prioritized Approach Milestones'!F108=""),"CORRECT",IF('Prioritized Approach Milestones'!C108="No","CORRECT",IF('Prioritized Approach Milestones'!B108=5,"ERROR 1","N/A")))</f>
        <v>N/A</v>
      </c>
      <c r="AA107" s="121" t="str">
        <f>IF(AND('Prioritized Approach Milestones'!C108="Yes",'Prioritized Approach Milestones'!F108=""),"CORRECT",IF('Prioritized Approach Milestones'!C108="No","CORRECT",IF('Prioritized Approach Milestones'!B108=6,"ERROR 1","N/A")))</f>
        <v>N/A</v>
      </c>
      <c r="AB107" s="122" t="str">
        <f>IF(AND('Prioritized Approach Milestones'!C108="No",'Prioritized Approach Milestones'!F108=""),IF('Prioritized Approach Milestones'!B108=1,"ERROR 2","N/A"),"CORRECT")</f>
        <v>CORRECT</v>
      </c>
      <c r="AC107" s="122" t="str">
        <f>IF(AND('Prioritized Approach Milestones'!C108="No",'Prioritized Approach Milestones'!F108=""),IF('Prioritized Approach Milestones'!B108=2,"ERROR 2","N/A"),"CORRECT")</f>
        <v>CORRECT</v>
      </c>
      <c r="AD107" s="122" t="str">
        <f>IF(AND('Prioritized Approach Milestones'!C108="No",'Prioritized Approach Milestones'!F108=""),IF('Prioritized Approach Milestones'!B108=3,"ERROR 2","N/A"),"CORRECT")</f>
        <v>CORRECT</v>
      </c>
      <c r="AE107" s="122" t="str">
        <f>IF(AND('Prioritized Approach Milestones'!C108="No",'Prioritized Approach Milestones'!F108=""),IF('Prioritized Approach Milestones'!B108=4,"ERROR 2","N/A"),"CORRECT")</f>
        <v>CORRECT</v>
      </c>
      <c r="AF107" s="122" t="str">
        <f>IF(AND('Prioritized Approach Milestones'!C108="No",'Prioritized Approach Milestones'!F108=""),IF('Prioritized Approach Milestones'!B108=5,"ERROR 2","N/A"),"CORRECT")</f>
        <v>CORRECT</v>
      </c>
      <c r="AG107" s="123" t="str">
        <f>IF(AND('Prioritized Approach Milestones'!C108="No",'Prioritized Approach Milestones'!F108=""),IF('Prioritized Approach Milestones'!B108=6,"ERROR 2","N/A"),"CORRECT")</f>
        <v>CORRECT</v>
      </c>
    </row>
    <row r="108" spans="1:33" x14ac:dyDescent="0.2">
      <c r="A108" s="27">
        <f>COUNTIFS('Prioritized Approach Milestones'!B109,"1",'Prioritized Approach Milestones'!C109,"yes")</f>
        <v>0</v>
      </c>
      <c r="B108" s="32">
        <f>COUNTIFS('Prioritized Approach Milestones'!B109,"2",'Prioritized Approach Milestones'!C109,"yes")</f>
        <v>0</v>
      </c>
      <c r="C108" s="28">
        <f>COUNTIFS('Prioritized Approach Milestones'!B109,"3",'Prioritized Approach Milestones'!C109,"yes")</f>
        <v>0</v>
      </c>
      <c r="D108" s="29">
        <f>COUNTIFS('Prioritized Approach Milestones'!B109,"4",'Prioritized Approach Milestones'!C109,"yes")</f>
        <v>0</v>
      </c>
      <c r="E108" s="30">
        <f>COUNTIFS('Prioritized Approach Milestones'!B109,"5",'Prioritized Approach Milestones'!C109,"yes")</f>
        <v>0</v>
      </c>
      <c r="F108" s="31">
        <f>COUNTIFS('Prioritized Approach Milestones'!B109,"6",'Prioritized Approach Milestones'!C109,"yes")</f>
        <v>0</v>
      </c>
      <c r="G108" s="59">
        <f t="shared" si="4"/>
        <v>0</v>
      </c>
      <c r="H108" s="53">
        <f>COUNTIFS('Prioritized Approach Milestones'!B109,"1",'Prioritized Approach Milestones'!C109,"N/A")</f>
        <v>0</v>
      </c>
      <c r="I108" s="53">
        <f>COUNTIFS('Prioritized Approach Milestones'!B109,"2",'Prioritized Approach Milestones'!C109,"N/A")</f>
        <v>0</v>
      </c>
      <c r="J108" s="53">
        <f>COUNTIFS('Prioritized Approach Milestones'!B109,"3",'Prioritized Approach Milestones'!C109,"N/A")</f>
        <v>0</v>
      </c>
      <c r="K108" s="53">
        <f>COUNTIFS('Prioritized Approach Milestones'!B109,"4",'Prioritized Approach Milestones'!C109,"N/A")</f>
        <v>0</v>
      </c>
      <c r="L108" s="53">
        <f>COUNTIFS('Prioritized Approach Milestones'!B109,"5",'Prioritized Approach Milestones'!C109,"N/A")</f>
        <v>0</v>
      </c>
      <c r="M108" s="53">
        <f>COUNTIFS('Prioritized Approach Milestones'!B109,"6",'Prioritized Approach Milestones'!C109,"N/A")</f>
        <v>0</v>
      </c>
      <c r="N108">
        <f t="shared" si="5"/>
        <v>0</v>
      </c>
      <c r="O108" s="119"/>
      <c r="P108" s="120" t="str">
        <f>IF('Prioritized Approach Milestones'!$B109=1,'Prioritized Approach Milestones'!$F109,"")</f>
        <v/>
      </c>
      <c r="Q108" s="120" t="str">
        <f>IF('Prioritized Approach Milestones'!$B109=2,'Prioritized Approach Milestones'!$F109,"")</f>
        <v/>
      </c>
      <c r="R108" s="120" t="str">
        <f>IF('Prioritized Approach Milestones'!$B109=3,'Prioritized Approach Milestones'!$F109,"")</f>
        <v/>
      </c>
      <c r="S108" s="120" t="str">
        <f>IF('Prioritized Approach Milestones'!$B109=4,'Prioritized Approach Milestones'!$F109,"")</f>
        <v/>
      </c>
      <c r="T108" s="120" t="str">
        <f>IF('Prioritized Approach Milestones'!$B109=5,'Prioritized Approach Milestones'!$F109,"")</f>
        <v/>
      </c>
      <c r="U108" s="120">
        <f>IF('Prioritized Approach Milestones'!$B109=6,'Prioritized Approach Milestones'!$F109,"")</f>
        <v>0</v>
      </c>
      <c r="V108" s="121" t="str">
        <f>IF(AND('Prioritized Approach Milestones'!C109="Yes",'Prioritized Approach Milestones'!F109=""),"CORRECT",IF('Prioritized Approach Milestones'!C109="No","CORRECT",IF('Prioritized Approach Milestones'!B109=1,"ERROR 1","N/A")))</f>
        <v>N/A</v>
      </c>
      <c r="W108" s="121" t="str">
        <f>IF(AND('Prioritized Approach Milestones'!C109="Yes",'Prioritized Approach Milestones'!F109=""),"CORRECT",IF('Prioritized Approach Milestones'!C109="No","CORRECT",IF('Prioritized Approach Milestones'!B109=2,"ERROR 1","N/A")))</f>
        <v>N/A</v>
      </c>
      <c r="X108" s="121" t="str">
        <f>IF(AND('Prioritized Approach Milestones'!C109="Yes",'Prioritized Approach Milestones'!F109=""),"CORRECT",IF('Prioritized Approach Milestones'!C109="No","CORRECT",IF('Prioritized Approach Milestones'!B109=3,"ERROR 1","N/A")))</f>
        <v>N/A</v>
      </c>
      <c r="Y108" s="121" t="str">
        <f>IF(AND('Prioritized Approach Milestones'!C109="Yes",'Prioritized Approach Milestones'!F109=""),"CORRECT",IF('Prioritized Approach Milestones'!C109="No","CORRECT",IF('Prioritized Approach Milestones'!B109=4,"ERROR 1","N/A")))</f>
        <v>N/A</v>
      </c>
      <c r="Z108" s="121" t="str">
        <f>IF(AND('Prioritized Approach Milestones'!C109="Yes",'Prioritized Approach Milestones'!F109=""),"CORRECT",IF('Prioritized Approach Milestones'!C109="No","CORRECT",IF('Prioritized Approach Milestones'!B109=5,"ERROR 1","N/A")))</f>
        <v>N/A</v>
      </c>
      <c r="AA108" s="121" t="str">
        <f>IF(AND('Prioritized Approach Milestones'!C109="Yes",'Prioritized Approach Milestones'!F109=""),"CORRECT",IF('Prioritized Approach Milestones'!C109="No","CORRECT",IF('Prioritized Approach Milestones'!B109=6,"ERROR 1","N/A")))</f>
        <v>ERROR 1</v>
      </c>
      <c r="AB108" s="122" t="str">
        <f>IF(AND('Prioritized Approach Milestones'!C109="No",'Prioritized Approach Milestones'!F109=""),IF('Prioritized Approach Milestones'!B109=1,"ERROR 2","N/A"),"CORRECT")</f>
        <v>CORRECT</v>
      </c>
      <c r="AC108" s="122" t="str">
        <f>IF(AND('Prioritized Approach Milestones'!C109="No",'Prioritized Approach Milestones'!F109=""),IF('Prioritized Approach Milestones'!B109=2,"ERROR 2","N/A"),"CORRECT")</f>
        <v>CORRECT</v>
      </c>
      <c r="AD108" s="122" t="str">
        <f>IF(AND('Prioritized Approach Milestones'!C109="No",'Prioritized Approach Milestones'!F109=""),IF('Prioritized Approach Milestones'!B109=3,"ERROR 2","N/A"),"CORRECT")</f>
        <v>CORRECT</v>
      </c>
      <c r="AE108" s="122" t="str">
        <f>IF(AND('Prioritized Approach Milestones'!C109="No",'Prioritized Approach Milestones'!F109=""),IF('Prioritized Approach Milestones'!B109=4,"ERROR 2","N/A"),"CORRECT")</f>
        <v>CORRECT</v>
      </c>
      <c r="AF108" s="122" t="str">
        <f>IF(AND('Prioritized Approach Milestones'!C109="No",'Prioritized Approach Milestones'!F109=""),IF('Prioritized Approach Milestones'!B109=5,"ERROR 2","N/A"),"CORRECT")</f>
        <v>CORRECT</v>
      </c>
      <c r="AG108" s="123" t="str">
        <f>IF(AND('Prioritized Approach Milestones'!C109="No",'Prioritized Approach Milestones'!F109=""),IF('Prioritized Approach Milestones'!B109=6,"ERROR 2","N/A"),"CORRECT")</f>
        <v>CORRECT</v>
      </c>
    </row>
    <row r="109" spans="1:33" x14ac:dyDescent="0.2">
      <c r="A109" s="27">
        <f>COUNTIFS('Prioritized Approach Milestones'!B110,"1",'Prioritized Approach Milestones'!C110,"yes")</f>
        <v>0</v>
      </c>
      <c r="B109" s="32">
        <f>COUNTIFS('Prioritized Approach Milestones'!B110,"2",'Prioritized Approach Milestones'!C110,"yes")</f>
        <v>0</v>
      </c>
      <c r="C109" s="28">
        <f>COUNTIFS('Prioritized Approach Milestones'!B110,"3",'Prioritized Approach Milestones'!C110,"yes")</f>
        <v>0</v>
      </c>
      <c r="D109" s="29">
        <f>COUNTIFS('Prioritized Approach Milestones'!B110,"4",'Prioritized Approach Milestones'!C110,"yes")</f>
        <v>0</v>
      </c>
      <c r="E109" s="30">
        <f>COUNTIFS('Prioritized Approach Milestones'!B110,"5",'Prioritized Approach Milestones'!C110,"yes")</f>
        <v>0</v>
      </c>
      <c r="F109" s="31">
        <f>COUNTIFS('Prioritized Approach Milestones'!B110,"6",'Prioritized Approach Milestones'!C110,"yes")</f>
        <v>0</v>
      </c>
      <c r="G109" s="59">
        <f t="shared" si="4"/>
        <v>0</v>
      </c>
      <c r="H109" s="53">
        <f>COUNTIFS('Prioritized Approach Milestones'!B110,"1",'Prioritized Approach Milestones'!C110,"N/A")</f>
        <v>0</v>
      </c>
      <c r="I109" s="53">
        <f>COUNTIFS('Prioritized Approach Milestones'!B110,"2",'Prioritized Approach Milestones'!C110,"N/A")</f>
        <v>0</v>
      </c>
      <c r="J109" s="53">
        <f>COUNTIFS('Prioritized Approach Milestones'!B110,"3",'Prioritized Approach Milestones'!C110,"N/A")</f>
        <v>0</v>
      </c>
      <c r="K109" s="53">
        <f>COUNTIFS('Prioritized Approach Milestones'!B110,"4",'Prioritized Approach Milestones'!C110,"N/A")</f>
        <v>0</v>
      </c>
      <c r="L109" s="53">
        <f>COUNTIFS('Prioritized Approach Milestones'!B110,"5",'Prioritized Approach Milestones'!C110,"N/A")</f>
        <v>0</v>
      </c>
      <c r="M109" s="53">
        <f>COUNTIFS('Prioritized Approach Milestones'!B110,"6",'Prioritized Approach Milestones'!C110,"N/A")</f>
        <v>0</v>
      </c>
      <c r="N109">
        <f t="shared" si="5"/>
        <v>0</v>
      </c>
      <c r="O109" s="119"/>
      <c r="P109" s="120" t="str">
        <f>IF('Prioritized Approach Milestones'!$B110=1,'Prioritized Approach Milestones'!$F110,"")</f>
        <v/>
      </c>
      <c r="Q109" s="120" t="str">
        <f>IF('Prioritized Approach Milestones'!$B110=2,'Prioritized Approach Milestones'!$F110,"")</f>
        <v/>
      </c>
      <c r="R109" s="120" t="str">
        <f>IF('Prioritized Approach Milestones'!$B110=3,'Prioritized Approach Milestones'!$F110,"")</f>
        <v/>
      </c>
      <c r="S109" s="120" t="str">
        <f>IF('Prioritized Approach Milestones'!$B110=4,'Prioritized Approach Milestones'!$F110,"")</f>
        <v/>
      </c>
      <c r="T109" s="120" t="str">
        <f>IF('Prioritized Approach Milestones'!$B110=5,'Prioritized Approach Milestones'!$F110,"")</f>
        <v/>
      </c>
      <c r="U109" s="120">
        <f>IF('Prioritized Approach Milestones'!$B110=6,'Prioritized Approach Milestones'!$F110,"")</f>
        <v>0</v>
      </c>
      <c r="V109" s="121" t="str">
        <f>IF(AND('Prioritized Approach Milestones'!C110="Yes",'Prioritized Approach Milestones'!F110=""),"CORRECT",IF('Prioritized Approach Milestones'!C110="No","CORRECT",IF('Prioritized Approach Milestones'!B110=1,"ERROR 1","N/A")))</f>
        <v>N/A</v>
      </c>
      <c r="W109" s="121" t="str">
        <f>IF(AND('Prioritized Approach Milestones'!C110="Yes",'Prioritized Approach Milestones'!F110=""),"CORRECT",IF('Prioritized Approach Milestones'!C110="No","CORRECT",IF('Prioritized Approach Milestones'!B110=2,"ERROR 1","N/A")))</f>
        <v>N/A</v>
      </c>
      <c r="X109" s="121" t="str">
        <f>IF(AND('Prioritized Approach Milestones'!C110="Yes",'Prioritized Approach Milestones'!F110=""),"CORRECT",IF('Prioritized Approach Milestones'!C110="No","CORRECT",IF('Prioritized Approach Milestones'!B110=3,"ERROR 1","N/A")))</f>
        <v>N/A</v>
      </c>
      <c r="Y109" s="121" t="str">
        <f>IF(AND('Prioritized Approach Milestones'!C110="Yes",'Prioritized Approach Milestones'!F110=""),"CORRECT",IF('Prioritized Approach Milestones'!C110="No","CORRECT",IF('Prioritized Approach Milestones'!B110=4,"ERROR 1","N/A")))</f>
        <v>N/A</v>
      </c>
      <c r="Z109" s="121" t="str">
        <f>IF(AND('Prioritized Approach Milestones'!C110="Yes",'Prioritized Approach Milestones'!F110=""),"CORRECT",IF('Prioritized Approach Milestones'!C110="No","CORRECT",IF('Prioritized Approach Milestones'!B110=5,"ERROR 1","N/A")))</f>
        <v>N/A</v>
      </c>
      <c r="AA109" s="121" t="str">
        <f>IF(AND('Prioritized Approach Milestones'!C110="Yes",'Prioritized Approach Milestones'!F110=""),"CORRECT",IF('Prioritized Approach Milestones'!C110="No","CORRECT",IF('Prioritized Approach Milestones'!B110=6,"ERROR 1","N/A")))</f>
        <v>ERROR 1</v>
      </c>
      <c r="AB109" s="122" t="str">
        <f>IF(AND('Prioritized Approach Milestones'!C110="No",'Prioritized Approach Milestones'!F110=""),IF('Prioritized Approach Milestones'!B110=1,"ERROR 2","N/A"),"CORRECT")</f>
        <v>CORRECT</v>
      </c>
      <c r="AC109" s="122" t="str">
        <f>IF(AND('Prioritized Approach Milestones'!C110="No",'Prioritized Approach Milestones'!F110=""),IF('Prioritized Approach Milestones'!B110=2,"ERROR 2","N/A"),"CORRECT")</f>
        <v>CORRECT</v>
      </c>
      <c r="AD109" s="122" t="str">
        <f>IF(AND('Prioritized Approach Milestones'!C110="No",'Prioritized Approach Milestones'!F110=""),IF('Prioritized Approach Milestones'!B110=3,"ERROR 2","N/A"),"CORRECT")</f>
        <v>CORRECT</v>
      </c>
      <c r="AE109" s="122" t="str">
        <f>IF(AND('Prioritized Approach Milestones'!C110="No",'Prioritized Approach Milestones'!F110=""),IF('Prioritized Approach Milestones'!B110=4,"ERROR 2","N/A"),"CORRECT")</f>
        <v>CORRECT</v>
      </c>
      <c r="AF109" s="122" t="str">
        <f>IF(AND('Prioritized Approach Milestones'!C110="No",'Prioritized Approach Milestones'!F110=""),IF('Prioritized Approach Milestones'!B110=5,"ERROR 2","N/A"),"CORRECT")</f>
        <v>CORRECT</v>
      </c>
      <c r="AG109" s="123" t="str">
        <f>IF(AND('Prioritized Approach Milestones'!C110="No",'Prioritized Approach Milestones'!F110=""),IF('Prioritized Approach Milestones'!B110=6,"ERROR 2","N/A"),"CORRECT")</f>
        <v>CORRECT</v>
      </c>
    </row>
    <row r="110" spans="1:33" x14ac:dyDescent="0.2">
      <c r="A110" s="27">
        <f>COUNTIFS('Prioritized Approach Milestones'!B111,"1",'Prioritized Approach Milestones'!C111,"yes")</f>
        <v>0</v>
      </c>
      <c r="B110" s="32">
        <f>COUNTIFS('Prioritized Approach Milestones'!B111,"2",'Prioritized Approach Milestones'!C111,"yes")</f>
        <v>0</v>
      </c>
      <c r="C110" s="28">
        <f>COUNTIFS('Prioritized Approach Milestones'!B111,"3",'Prioritized Approach Milestones'!C111,"yes")</f>
        <v>0</v>
      </c>
      <c r="D110" s="29">
        <f>COUNTIFS('Prioritized Approach Milestones'!B111,"4",'Prioritized Approach Milestones'!C111,"yes")</f>
        <v>0</v>
      </c>
      <c r="E110" s="30">
        <f>COUNTIFS('Prioritized Approach Milestones'!B111,"5",'Prioritized Approach Milestones'!C111,"yes")</f>
        <v>0</v>
      </c>
      <c r="F110" s="31">
        <f>COUNTIFS('Prioritized Approach Milestones'!B111,"6",'Prioritized Approach Milestones'!C111,"yes")</f>
        <v>0</v>
      </c>
      <c r="G110" s="59">
        <f t="shared" si="4"/>
        <v>0</v>
      </c>
      <c r="H110" s="53">
        <f>COUNTIFS('Prioritized Approach Milestones'!B111,"1",'Prioritized Approach Milestones'!C111,"N/A")</f>
        <v>0</v>
      </c>
      <c r="I110" s="53">
        <f>COUNTIFS('Prioritized Approach Milestones'!B111,"2",'Prioritized Approach Milestones'!C111,"N/A")</f>
        <v>0</v>
      </c>
      <c r="J110" s="53">
        <f>COUNTIFS('Prioritized Approach Milestones'!B111,"3",'Prioritized Approach Milestones'!C111,"N/A")</f>
        <v>0</v>
      </c>
      <c r="K110" s="53">
        <f>COUNTIFS('Prioritized Approach Milestones'!B111,"4",'Prioritized Approach Milestones'!C111,"N/A")</f>
        <v>0</v>
      </c>
      <c r="L110" s="53">
        <f>COUNTIFS('Prioritized Approach Milestones'!B111,"5",'Prioritized Approach Milestones'!C111,"N/A")</f>
        <v>0</v>
      </c>
      <c r="M110" s="53">
        <f>COUNTIFS('Prioritized Approach Milestones'!B111,"6",'Prioritized Approach Milestones'!C111,"N/A")</f>
        <v>0</v>
      </c>
      <c r="N110">
        <f t="shared" si="5"/>
        <v>0</v>
      </c>
      <c r="O110" s="119"/>
      <c r="P110" s="120" t="str">
        <f>IF('Prioritized Approach Milestones'!$B111=1,'Prioritized Approach Milestones'!$F111,"")</f>
        <v/>
      </c>
      <c r="Q110" s="120" t="str">
        <f>IF('Prioritized Approach Milestones'!$B111=2,'Prioritized Approach Milestones'!$F111,"")</f>
        <v/>
      </c>
      <c r="R110" s="120" t="str">
        <f>IF('Prioritized Approach Milestones'!$B111=3,'Prioritized Approach Milestones'!$F111,"")</f>
        <v/>
      </c>
      <c r="S110" s="120" t="str">
        <f>IF('Prioritized Approach Milestones'!$B111=4,'Prioritized Approach Milestones'!$F111,"")</f>
        <v/>
      </c>
      <c r="T110" s="120" t="str">
        <f>IF('Prioritized Approach Milestones'!$B111=5,'Prioritized Approach Milestones'!$F111,"")</f>
        <v/>
      </c>
      <c r="U110" s="120" t="str">
        <f>IF('Prioritized Approach Milestones'!$B111=6,'Prioritized Approach Milestones'!$F111,"")</f>
        <v/>
      </c>
      <c r="V110" s="121" t="str">
        <f>IF(AND('Prioritized Approach Milestones'!C111="Yes",'Prioritized Approach Milestones'!F111=""),"CORRECT",IF('Prioritized Approach Milestones'!C111="No","CORRECT",IF('Prioritized Approach Milestones'!B111=1,"ERROR 1","N/A")))</f>
        <v>N/A</v>
      </c>
      <c r="W110" s="121" t="str">
        <f>IF(AND('Prioritized Approach Milestones'!C111="Yes",'Prioritized Approach Milestones'!F111=""),"CORRECT",IF('Prioritized Approach Milestones'!C111="No","CORRECT",IF('Prioritized Approach Milestones'!B111=2,"ERROR 1","N/A")))</f>
        <v>N/A</v>
      </c>
      <c r="X110" s="121" t="str">
        <f>IF(AND('Prioritized Approach Milestones'!C111="Yes",'Prioritized Approach Milestones'!F111=""),"CORRECT",IF('Prioritized Approach Milestones'!C111="No","CORRECT",IF('Prioritized Approach Milestones'!B111=3,"ERROR 1","N/A")))</f>
        <v>N/A</v>
      </c>
      <c r="Y110" s="121" t="str">
        <f>IF(AND('Prioritized Approach Milestones'!C111="Yes",'Prioritized Approach Milestones'!F111=""),"CORRECT",IF('Prioritized Approach Milestones'!C111="No","CORRECT",IF('Prioritized Approach Milestones'!B111=4,"ERROR 1","N/A")))</f>
        <v>N/A</v>
      </c>
      <c r="Z110" s="121" t="str">
        <f>IF(AND('Prioritized Approach Milestones'!C111="Yes",'Prioritized Approach Milestones'!F111=""),"CORRECT",IF('Prioritized Approach Milestones'!C111="No","CORRECT",IF('Prioritized Approach Milestones'!B111=5,"ERROR 1","N/A")))</f>
        <v>N/A</v>
      </c>
      <c r="AA110" s="121" t="str">
        <f>IF(AND('Prioritized Approach Milestones'!C111="Yes",'Prioritized Approach Milestones'!F111=""),"CORRECT",IF('Prioritized Approach Milestones'!C111="No","CORRECT",IF('Prioritized Approach Milestones'!B111=6,"ERROR 1","N/A")))</f>
        <v>N/A</v>
      </c>
      <c r="AB110" s="122" t="str">
        <f>IF(AND('Prioritized Approach Milestones'!C111="No",'Prioritized Approach Milestones'!F111=""),IF('Prioritized Approach Milestones'!B111=1,"ERROR 2","N/A"),"CORRECT")</f>
        <v>CORRECT</v>
      </c>
      <c r="AC110" s="122" t="str">
        <f>IF(AND('Prioritized Approach Milestones'!C111="No",'Prioritized Approach Milestones'!F111=""),IF('Prioritized Approach Milestones'!B111=2,"ERROR 2","N/A"),"CORRECT")</f>
        <v>CORRECT</v>
      </c>
      <c r="AD110" s="122" t="str">
        <f>IF(AND('Prioritized Approach Milestones'!C111="No",'Prioritized Approach Milestones'!F111=""),IF('Prioritized Approach Milestones'!B111=3,"ERROR 2","N/A"),"CORRECT")</f>
        <v>CORRECT</v>
      </c>
      <c r="AE110" s="122" t="str">
        <f>IF(AND('Prioritized Approach Milestones'!C111="No",'Prioritized Approach Milestones'!F111=""),IF('Prioritized Approach Milestones'!B111=4,"ERROR 2","N/A"),"CORRECT")</f>
        <v>CORRECT</v>
      </c>
      <c r="AF110" s="122" t="str">
        <f>IF(AND('Prioritized Approach Milestones'!C111="No",'Prioritized Approach Milestones'!F111=""),IF('Prioritized Approach Milestones'!B111=5,"ERROR 2","N/A"),"CORRECT")</f>
        <v>CORRECT</v>
      </c>
      <c r="AG110" s="123" t="str">
        <f>IF(AND('Prioritized Approach Milestones'!C111="No",'Prioritized Approach Milestones'!F111=""),IF('Prioritized Approach Milestones'!B111=6,"ERROR 2","N/A"),"CORRECT")</f>
        <v>CORRECT</v>
      </c>
    </row>
    <row r="111" spans="1:33" x14ac:dyDescent="0.2">
      <c r="A111" s="27">
        <f>COUNTIFS('Prioritized Approach Milestones'!B112,"1",'Prioritized Approach Milestones'!C112,"yes")</f>
        <v>0</v>
      </c>
      <c r="B111" s="32">
        <f>COUNTIFS('Prioritized Approach Milestones'!B112,"2",'Prioritized Approach Milestones'!C112,"yes")</f>
        <v>0</v>
      </c>
      <c r="C111" s="28">
        <f>COUNTIFS('Prioritized Approach Milestones'!B112,"3",'Prioritized Approach Milestones'!C112,"yes")</f>
        <v>0</v>
      </c>
      <c r="D111" s="29">
        <f>COUNTIFS('Prioritized Approach Milestones'!B112,"4",'Prioritized Approach Milestones'!C112,"yes")</f>
        <v>0</v>
      </c>
      <c r="E111" s="30">
        <f>COUNTIFS('Prioritized Approach Milestones'!B112,"5",'Prioritized Approach Milestones'!C112,"yes")</f>
        <v>0</v>
      </c>
      <c r="F111" s="31">
        <f>COUNTIFS('Prioritized Approach Milestones'!B112,"6",'Prioritized Approach Milestones'!C112,"yes")</f>
        <v>0</v>
      </c>
      <c r="G111" s="59">
        <f t="shared" si="4"/>
        <v>0</v>
      </c>
      <c r="H111" s="53">
        <f>COUNTIFS('Prioritized Approach Milestones'!B112,"1",'Prioritized Approach Milestones'!C112,"N/A")</f>
        <v>0</v>
      </c>
      <c r="I111" s="53">
        <f>COUNTIFS('Prioritized Approach Milestones'!B112,"2",'Prioritized Approach Milestones'!C112,"N/A")</f>
        <v>0</v>
      </c>
      <c r="J111" s="53">
        <f>COUNTIFS('Prioritized Approach Milestones'!B112,"3",'Prioritized Approach Milestones'!C112,"N/A")</f>
        <v>0</v>
      </c>
      <c r="K111" s="53">
        <f>COUNTIFS('Prioritized Approach Milestones'!B112,"4",'Prioritized Approach Milestones'!C112,"N/A")</f>
        <v>0</v>
      </c>
      <c r="L111" s="53">
        <f>COUNTIFS('Prioritized Approach Milestones'!B112,"5",'Prioritized Approach Milestones'!C112,"N/A")</f>
        <v>0</v>
      </c>
      <c r="M111" s="53">
        <f>COUNTIFS('Prioritized Approach Milestones'!B112,"6",'Prioritized Approach Milestones'!C112,"N/A")</f>
        <v>0</v>
      </c>
      <c r="N111">
        <f t="shared" si="5"/>
        <v>0</v>
      </c>
      <c r="O111" s="119"/>
      <c r="P111" s="120" t="str">
        <f>IF('Prioritized Approach Milestones'!$B112=1,'Prioritized Approach Milestones'!$F112,"")</f>
        <v/>
      </c>
      <c r="Q111" s="120" t="str">
        <f>IF('Prioritized Approach Milestones'!$B112=2,'Prioritized Approach Milestones'!$F112,"")</f>
        <v/>
      </c>
      <c r="R111" s="120">
        <f>IF('Prioritized Approach Milestones'!$B112=3,'Prioritized Approach Milestones'!$F112,"")</f>
        <v>0</v>
      </c>
      <c r="S111" s="120" t="str">
        <f>IF('Prioritized Approach Milestones'!$B112=4,'Prioritized Approach Milestones'!$F112,"")</f>
        <v/>
      </c>
      <c r="T111" s="120" t="str">
        <f>IF('Prioritized Approach Milestones'!$B112=5,'Prioritized Approach Milestones'!$F112,"")</f>
        <v/>
      </c>
      <c r="U111" s="120" t="str">
        <f>IF('Prioritized Approach Milestones'!$B112=6,'Prioritized Approach Milestones'!$F112,"")</f>
        <v/>
      </c>
      <c r="V111" s="121" t="str">
        <f>IF(AND('Prioritized Approach Milestones'!C112="Yes",'Prioritized Approach Milestones'!F112=""),"CORRECT",IF('Prioritized Approach Milestones'!C112="No","CORRECT",IF('Prioritized Approach Milestones'!B112=1,"ERROR 1","N/A")))</f>
        <v>N/A</v>
      </c>
      <c r="W111" s="121" t="str">
        <f>IF(AND('Prioritized Approach Milestones'!C112="Yes",'Prioritized Approach Milestones'!F112=""),"CORRECT",IF('Prioritized Approach Milestones'!C112="No","CORRECT",IF('Prioritized Approach Milestones'!B112=2,"ERROR 1","N/A")))</f>
        <v>N/A</v>
      </c>
      <c r="X111" s="121" t="str">
        <f>IF(AND('Prioritized Approach Milestones'!C112="Yes",'Prioritized Approach Milestones'!F112=""),"CORRECT",IF('Prioritized Approach Milestones'!C112="No","CORRECT",IF('Prioritized Approach Milestones'!B112=3,"ERROR 1","N/A")))</f>
        <v>ERROR 1</v>
      </c>
      <c r="Y111" s="121" t="str">
        <f>IF(AND('Prioritized Approach Milestones'!C112="Yes",'Prioritized Approach Milestones'!F112=""),"CORRECT",IF('Prioritized Approach Milestones'!C112="No","CORRECT",IF('Prioritized Approach Milestones'!B112=4,"ERROR 1","N/A")))</f>
        <v>N/A</v>
      </c>
      <c r="Z111" s="121" t="str">
        <f>IF(AND('Prioritized Approach Milestones'!C112="Yes",'Prioritized Approach Milestones'!F112=""),"CORRECT",IF('Prioritized Approach Milestones'!C112="No","CORRECT",IF('Prioritized Approach Milestones'!B112=5,"ERROR 1","N/A")))</f>
        <v>N/A</v>
      </c>
      <c r="AA111" s="121" t="str">
        <f>IF(AND('Prioritized Approach Milestones'!C112="Yes",'Prioritized Approach Milestones'!F112=""),"CORRECT",IF('Prioritized Approach Milestones'!C112="No","CORRECT",IF('Prioritized Approach Milestones'!B112=6,"ERROR 1","N/A")))</f>
        <v>N/A</v>
      </c>
      <c r="AB111" s="122" t="str">
        <f>IF(AND('Prioritized Approach Milestones'!C112="No",'Prioritized Approach Milestones'!F112=""),IF('Prioritized Approach Milestones'!B112=1,"ERROR 2","N/A"),"CORRECT")</f>
        <v>CORRECT</v>
      </c>
      <c r="AC111" s="122" t="str">
        <f>IF(AND('Prioritized Approach Milestones'!C112="No",'Prioritized Approach Milestones'!F112=""),IF('Prioritized Approach Milestones'!B112=2,"ERROR 2","N/A"),"CORRECT")</f>
        <v>CORRECT</v>
      </c>
      <c r="AD111" s="122" t="str">
        <f>IF(AND('Prioritized Approach Milestones'!C112="No",'Prioritized Approach Milestones'!F112=""),IF('Prioritized Approach Milestones'!B112=3,"ERROR 2","N/A"),"CORRECT")</f>
        <v>CORRECT</v>
      </c>
      <c r="AE111" s="122" t="str">
        <f>IF(AND('Prioritized Approach Milestones'!C112="No",'Prioritized Approach Milestones'!F112=""),IF('Prioritized Approach Milestones'!B112=4,"ERROR 2","N/A"),"CORRECT")</f>
        <v>CORRECT</v>
      </c>
      <c r="AF111" s="122" t="str">
        <f>IF(AND('Prioritized Approach Milestones'!C112="No",'Prioritized Approach Milestones'!F112=""),IF('Prioritized Approach Milestones'!B112=5,"ERROR 2","N/A"),"CORRECT")</f>
        <v>CORRECT</v>
      </c>
      <c r="AG111" s="123" t="str">
        <f>IF(AND('Prioritized Approach Milestones'!C112="No",'Prioritized Approach Milestones'!F112=""),IF('Prioritized Approach Milestones'!B112=6,"ERROR 2","N/A"),"CORRECT")</f>
        <v>CORRECT</v>
      </c>
    </row>
    <row r="112" spans="1:33" x14ac:dyDescent="0.2">
      <c r="A112" s="27">
        <f>COUNTIFS('Prioritized Approach Milestones'!B113,"1",'Prioritized Approach Milestones'!C113,"yes")</f>
        <v>0</v>
      </c>
      <c r="B112" s="32">
        <f>COUNTIFS('Prioritized Approach Milestones'!B113,"2",'Prioritized Approach Milestones'!C113,"yes")</f>
        <v>0</v>
      </c>
      <c r="C112" s="28">
        <f>COUNTIFS('Prioritized Approach Milestones'!B113,"3",'Prioritized Approach Milestones'!C113,"yes")</f>
        <v>0</v>
      </c>
      <c r="D112" s="29">
        <f>COUNTIFS('Prioritized Approach Milestones'!B113,"4",'Prioritized Approach Milestones'!C113,"yes")</f>
        <v>0</v>
      </c>
      <c r="E112" s="30">
        <f>COUNTIFS('Prioritized Approach Milestones'!B113,"5",'Prioritized Approach Milestones'!C113,"yes")</f>
        <v>0</v>
      </c>
      <c r="F112" s="31">
        <f>COUNTIFS('Prioritized Approach Milestones'!B113,"6",'Prioritized Approach Milestones'!C113,"yes")</f>
        <v>0</v>
      </c>
      <c r="G112" s="59">
        <f t="shared" si="4"/>
        <v>0</v>
      </c>
      <c r="H112" s="53">
        <f>COUNTIFS('Prioritized Approach Milestones'!B113,"1",'Prioritized Approach Milestones'!C113,"N/A")</f>
        <v>0</v>
      </c>
      <c r="I112" s="53">
        <f>COUNTIFS('Prioritized Approach Milestones'!B113,"2",'Prioritized Approach Milestones'!C113,"N/A")</f>
        <v>0</v>
      </c>
      <c r="J112" s="53">
        <f>COUNTIFS('Prioritized Approach Milestones'!B113,"3",'Prioritized Approach Milestones'!C113,"N/A")</f>
        <v>0</v>
      </c>
      <c r="K112" s="53">
        <f>COUNTIFS('Prioritized Approach Milestones'!B113,"4",'Prioritized Approach Milestones'!C113,"N/A")</f>
        <v>0</v>
      </c>
      <c r="L112" s="53">
        <f>COUNTIFS('Prioritized Approach Milestones'!B113,"5",'Prioritized Approach Milestones'!C113,"N/A")</f>
        <v>0</v>
      </c>
      <c r="M112" s="53">
        <f>COUNTIFS('Prioritized Approach Milestones'!B113,"6",'Prioritized Approach Milestones'!C113,"N/A")</f>
        <v>0</v>
      </c>
      <c r="N112">
        <f t="shared" si="5"/>
        <v>0</v>
      </c>
      <c r="O112" s="119"/>
      <c r="P112" s="120" t="str">
        <f>IF('Prioritized Approach Milestones'!$B113=1,'Prioritized Approach Milestones'!$F113,"")</f>
        <v/>
      </c>
      <c r="Q112" s="120" t="str">
        <f>IF('Prioritized Approach Milestones'!$B113=2,'Prioritized Approach Milestones'!$F113,"")</f>
        <v/>
      </c>
      <c r="R112" s="120">
        <f>IF('Prioritized Approach Milestones'!$B113=3,'Prioritized Approach Milestones'!$F113,"")</f>
        <v>0</v>
      </c>
      <c r="S112" s="120" t="str">
        <f>IF('Prioritized Approach Milestones'!$B113=4,'Prioritized Approach Milestones'!$F113,"")</f>
        <v/>
      </c>
      <c r="T112" s="120" t="str">
        <f>IF('Prioritized Approach Milestones'!$B113=5,'Prioritized Approach Milestones'!$F113,"")</f>
        <v/>
      </c>
      <c r="U112" s="120" t="str">
        <f>IF('Prioritized Approach Milestones'!$B113=6,'Prioritized Approach Milestones'!$F113,"")</f>
        <v/>
      </c>
      <c r="V112" s="121" t="str">
        <f>IF(AND('Prioritized Approach Milestones'!C113="Yes",'Prioritized Approach Milestones'!F113=""),"CORRECT",IF('Prioritized Approach Milestones'!C113="No","CORRECT",IF('Prioritized Approach Milestones'!B113=1,"ERROR 1","N/A")))</f>
        <v>N/A</v>
      </c>
      <c r="W112" s="121" t="str">
        <f>IF(AND('Prioritized Approach Milestones'!C113="Yes",'Prioritized Approach Milestones'!F113=""),"CORRECT",IF('Prioritized Approach Milestones'!C113="No","CORRECT",IF('Prioritized Approach Milestones'!B113=2,"ERROR 1","N/A")))</f>
        <v>N/A</v>
      </c>
      <c r="X112" s="121" t="str">
        <f>IF(AND('Prioritized Approach Milestones'!C113="Yes",'Prioritized Approach Milestones'!F113=""),"CORRECT",IF('Prioritized Approach Milestones'!C113="No","CORRECT",IF('Prioritized Approach Milestones'!B113=3,"ERROR 1","N/A")))</f>
        <v>ERROR 1</v>
      </c>
      <c r="Y112" s="121" t="str">
        <f>IF(AND('Prioritized Approach Milestones'!C113="Yes",'Prioritized Approach Milestones'!F113=""),"CORRECT",IF('Prioritized Approach Milestones'!C113="No","CORRECT",IF('Prioritized Approach Milestones'!B113=4,"ERROR 1","N/A")))</f>
        <v>N/A</v>
      </c>
      <c r="Z112" s="121" t="str">
        <f>IF(AND('Prioritized Approach Milestones'!C113="Yes",'Prioritized Approach Milestones'!F113=""),"CORRECT",IF('Prioritized Approach Milestones'!C113="No","CORRECT",IF('Prioritized Approach Milestones'!B113=5,"ERROR 1","N/A")))</f>
        <v>N/A</v>
      </c>
      <c r="AA112" s="121" t="str">
        <f>IF(AND('Prioritized Approach Milestones'!C113="Yes",'Prioritized Approach Milestones'!F113=""),"CORRECT",IF('Prioritized Approach Milestones'!C113="No","CORRECT",IF('Prioritized Approach Milestones'!B113=6,"ERROR 1","N/A")))</f>
        <v>N/A</v>
      </c>
      <c r="AB112" s="122" t="str">
        <f>IF(AND('Prioritized Approach Milestones'!C113="No",'Prioritized Approach Milestones'!F113=""),IF('Prioritized Approach Milestones'!B113=1,"ERROR 2","N/A"),"CORRECT")</f>
        <v>CORRECT</v>
      </c>
      <c r="AC112" s="122" t="str">
        <f>IF(AND('Prioritized Approach Milestones'!C113="No",'Prioritized Approach Milestones'!F113=""),IF('Prioritized Approach Milestones'!B113=2,"ERROR 2","N/A"),"CORRECT")</f>
        <v>CORRECT</v>
      </c>
      <c r="AD112" s="122" t="str">
        <f>IF(AND('Prioritized Approach Milestones'!C113="No",'Prioritized Approach Milestones'!F113=""),IF('Prioritized Approach Milestones'!B113=3,"ERROR 2","N/A"),"CORRECT")</f>
        <v>CORRECT</v>
      </c>
      <c r="AE112" s="122" t="str">
        <f>IF(AND('Prioritized Approach Milestones'!C113="No",'Prioritized Approach Milestones'!F113=""),IF('Prioritized Approach Milestones'!B113=4,"ERROR 2","N/A"),"CORRECT")</f>
        <v>CORRECT</v>
      </c>
      <c r="AF112" s="122" t="str">
        <f>IF(AND('Prioritized Approach Milestones'!C113="No",'Prioritized Approach Milestones'!F113=""),IF('Prioritized Approach Milestones'!B113=5,"ERROR 2","N/A"),"CORRECT")</f>
        <v>CORRECT</v>
      </c>
      <c r="AG112" s="123" t="str">
        <f>IF(AND('Prioritized Approach Milestones'!C113="No",'Prioritized Approach Milestones'!F113=""),IF('Prioritized Approach Milestones'!B113=6,"ERROR 2","N/A"),"CORRECT")</f>
        <v>CORRECT</v>
      </c>
    </row>
    <row r="113" spans="1:33" x14ac:dyDescent="0.2">
      <c r="A113" s="27">
        <f>COUNTIFS('Prioritized Approach Milestones'!B114,"1",'Prioritized Approach Milestones'!C114,"yes")</f>
        <v>0</v>
      </c>
      <c r="B113" s="32">
        <f>COUNTIFS('Prioritized Approach Milestones'!B114,"2",'Prioritized Approach Milestones'!C114,"yes")</f>
        <v>0</v>
      </c>
      <c r="C113" s="28">
        <f>COUNTIFS('Prioritized Approach Milestones'!B114,"3",'Prioritized Approach Milestones'!C114,"yes")</f>
        <v>0</v>
      </c>
      <c r="D113" s="29">
        <f>COUNTIFS('Prioritized Approach Milestones'!B114,"4",'Prioritized Approach Milestones'!C114,"yes")</f>
        <v>0</v>
      </c>
      <c r="E113" s="30">
        <f>COUNTIFS('Prioritized Approach Milestones'!B114,"5",'Prioritized Approach Milestones'!C114,"yes")</f>
        <v>0</v>
      </c>
      <c r="F113" s="31">
        <f>COUNTIFS('Prioritized Approach Milestones'!B114,"6",'Prioritized Approach Milestones'!C114,"yes")</f>
        <v>0</v>
      </c>
      <c r="G113" s="59">
        <f t="shared" si="4"/>
        <v>0</v>
      </c>
      <c r="H113" s="53">
        <f>COUNTIFS('Prioritized Approach Milestones'!B114,"1",'Prioritized Approach Milestones'!C114,"N/A")</f>
        <v>0</v>
      </c>
      <c r="I113" s="53">
        <f>COUNTIFS('Prioritized Approach Milestones'!B114,"2",'Prioritized Approach Milestones'!C114,"N/A")</f>
        <v>0</v>
      </c>
      <c r="J113" s="53">
        <f>COUNTIFS('Prioritized Approach Milestones'!B114,"3",'Prioritized Approach Milestones'!C114,"N/A")</f>
        <v>0</v>
      </c>
      <c r="K113" s="53">
        <f>COUNTIFS('Prioritized Approach Milestones'!B114,"4",'Prioritized Approach Milestones'!C114,"N/A")</f>
        <v>0</v>
      </c>
      <c r="L113" s="53">
        <f>COUNTIFS('Prioritized Approach Milestones'!B114,"5",'Prioritized Approach Milestones'!C114,"N/A")</f>
        <v>0</v>
      </c>
      <c r="M113" s="53">
        <f>COUNTIFS('Prioritized Approach Milestones'!B114,"6",'Prioritized Approach Milestones'!C114,"N/A")</f>
        <v>0</v>
      </c>
      <c r="N113">
        <f t="shared" si="5"/>
        <v>0</v>
      </c>
      <c r="O113" s="119"/>
      <c r="P113" s="120" t="str">
        <f>IF('Prioritized Approach Milestones'!$B114=1,'Prioritized Approach Milestones'!$F114,"")</f>
        <v/>
      </c>
      <c r="Q113" s="120" t="str">
        <f>IF('Prioritized Approach Milestones'!$B114=2,'Prioritized Approach Milestones'!$F114,"")</f>
        <v/>
      </c>
      <c r="R113" s="120">
        <f>IF('Prioritized Approach Milestones'!$B114=3,'Prioritized Approach Milestones'!$F114,"")</f>
        <v>0</v>
      </c>
      <c r="S113" s="120" t="str">
        <f>IF('Prioritized Approach Milestones'!$B114=4,'Prioritized Approach Milestones'!$F114,"")</f>
        <v/>
      </c>
      <c r="T113" s="120" t="str">
        <f>IF('Prioritized Approach Milestones'!$B114=5,'Prioritized Approach Milestones'!$F114,"")</f>
        <v/>
      </c>
      <c r="U113" s="120" t="str">
        <f>IF('Prioritized Approach Milestones'!$B114=6,'Prioritized Approach Milestones'!$F114,"")</f>
        <v/>
      </c>
      <c r="V113" s="121" t="str">
        <f>IF(AND('Prioritized Approach Milestones'!C114="Yes",'Prioritized Approach Milestones'!F114=""),"CORRECT",IF('Prioritized Approach Milestones'!C114="No","CORRECT",IF('Prioritized Approach Milestones'!B114=1,"ERROR 1","N/A")))</f>
        <v>N/A</v>
      </c>
      <c r="W113" s="121" t="str">
        <f>IF(AND('Prioritized Approach Milestones'!C114="Yes",'Prioritized Approach Milestones'!F114=""),"CORRECT",IF('Prioritized Approach Milestones'!C114="No","CORRECT",IF('Prioritized Approach Milestones'!B114=2,"ERROR 1","N/A")))</f>
        <v>N/A</v>
      </c>
      <c r="X113" s="121" t="str">
        <f>IF(AND('Prioritized Approach Milestones'!C114="Yes",'Prioritized Approach Milestones'!F114=""),"CORRECT",IF('Prioritized Approach Milestones'!C114="No","CORRECT",IF('Prioritized Approach Milestones'!B114=3,"ERROR 1","N/A")))</f>
        <v>ERROR 1</v>
      </c>
      <c r="Y113" s="121" t="str">
        <f>IF(AND('Prioritized Approach Milestones'!C114="Yes",'Prioritized Approach Milestones'!F114=""),"CORRECT",IF('Prioritized Approach Milestones'!C114="No","CORRECT",IF('Prioritized Approach Milestones'!B114=4,"ERROR 1","N/A")))</f>
        <v>N/A</v>
      </c>
      <c r="Z113" s="121" t="str">
        <f>IF(AND('Prioritized Approach Milestones'!C114="Yes",'Prioritized Approach Milestones'!F114=""),"CORRECT",IF('Prioritized Approach Milestones'!C114="No","CORRECT",IF('Prioritized Approach Milestones'!B114=5,"ERROR 1","N/A")))</f>
        <v>N/A</v>
      </c>
      <c r="AA113" s="121" t="str">
        <f>IF(AND('Prioritized Approach Milestones'!C114="Yes",'Prioritized Approach Milestones'!F114=""),"CORRECT",IF('Prioritized Approach Milestones'!C114="No","CORRECT",IF('Prioritized Approach Milestones'!B114=6,"ERROR 1","N/A")))</f>
        <v>N/A</v>
      </c>
      <c r="AB113" s="122" t="str">
        <f>IF(AND('Prioritized Approach Milestones'!C114="No",'Prioritized Approach Milestones'!F114=""),IF('Prioritized Approach Milestones'!B114=1,"ERROR 2","N/A"),"CORRECT")</f>
        <v>CORRECT</v>
      </c>
      <c r="AC113" s="122" t="str">
        <f>IF(AND('Prioritized Approach Milestones'!C114="No",'Prioritized Approach Milestones'!F114=""),IF('Prioritized Approach Milestones'!B114=2,"ERROR 2","N/A"),"CORRECT")</f>
        <v>CORRECT</v>
      </c>
      <c r="AD113" s="122" t="str">
        <f>IF(AND('Prioritized Approach Milestones'!C114="No",'Prioritized Approach Milestones'!F114=""),IF('Prioritized Approach Milestones'!B114=3,"ERROR 2","N/A"),"CORRECT")</f>
        <v>CORRECT</v>
      </c>
      <c r="AE113" s="122" t="str">
        <f>IF(AND('Prioritized Approach Milestones'!C114="No",'Prioritized Approach Milestones'!F114=""),IF('Prioritized Approach Milestones'!B114=4,"ERROR 2","N/A"),"CORRECT")</f>
        <v>CORRECT</v>
      </c>
      <c r="AF113" s="122" t="str">
        <f>IF(AND('Prioritized Approach Milestones'!C114="No",'Prioritized Approach Milestones'!F114=""),IF('Prioritized Approach Milestones'!B114=5,"ERROR 2","N/A"),"CORRECT")</f>
        <v>CORRECT</v>
      </c>
      <c r="AG113" s="123" t="str">
        <f>IF(AND('Prioritized Approach Milestones'!C114="No",'Prioritized Approach Milestones'!F114=""),IF('Prioritized Approach Milestones'!B114=6,"ERROR 2","N/A"),"CORRECT")</f>
        <v>CORRECT</v>
      </c>
    </row>
    <row r="114" spans="1:33" x14ac:dyDescent="0.2">
      <c r="A114" s="27">
        <f>COUNTIFS('Prioritized Approach Milestones'!B115,"1",'Prioritized Approach Milestones'!C115,"yes")</f>
        <v>0</v>
      </c>
      <c r="B114" s="32">
        <f>COUNTIFS('Prioritized Approach Milestones'!B115,"2",'Prioritized Approach Milestones'!C115,"yes")</f>
        <v>0</v>
      </c>
      <c r="C114" s="28">
        <f>COUNTIFS('Prioritized Approach Milestones'!B115,"3",'Prioritized Approach Milestones'!C115,"yes")</f>
        <v>0</v>
      </c>
      <c r="D114" s="29">
        <f>COUNTIFS('Prioritized Approach Milestones'!B115,"4",'Prioritized Approach Milestones'!C115,"yes")</f>
        <v>0</v>
      </c>
      <c r="E114" s="30">
        <f>COUNTIFS('Prioritized Approach Milestones'!B115,"5",'Prioritized Approach Milestones'!C115,"yes")</f>
        <v>0</v>
      </c>
      <c r="F114" s="31">
        <f>COUNTIFS('Prioritized Approach Milestones'!B115,"6",'Prioritized Approach Milestones'!C115,"yes")</f>
        <v>0</v>
      </c>
      <c r="G114" s="59">
        <f t="shared" si="4"/>
        <v>0</v>
      </c>
      <c r="H114" s="53">
        <f>COUNTIFS('Prioritized Approach Milestones'!B115,"1",'Prioritized Approach Milestones'!C115,"N/A")</f>
        <v>0</v>
      </c>
      <c r="I114" s="53">
        <f>COUNTIFS('Prioritized Approach Milestones'!B115,"2",'Prioritized Approach Milestones'!C115,"N/A")</f>
        <v>0</v>
      </c>
      <c r="J114" s="53">
        <f>COUNTIFS('Prioritized Approach Milestones'!B115,"3",'Prioritized Approach Milestones'!C115,"N/A")</f>
        <v>0</v>
      </c>
      <c r="K114" s="53">
        <f>COUNTIFS('Prioritized Approach Milestones'!B115,"4",'Prioritized Approach Milestones'!C115,"N/A")</f>
        <v>0</v>
      </c>
      <c r="L114" s="53">
        <f>COUNTIFS('Prioritized Approach Milestones'!B115,"5",'Prioritized Approach Milestones'!C115,"N/A")</f>
        <v>0</v>
      </c>
      <c r="M114" s="53">
        <f>COUNTIFS('Prioritized Approach Milestones'!B115,"6",'Prioritized Approach Milestones'!C115,"N/A")</f>
        <v>0</v>
      </c>
      <c r="N114">
        <f t="shared" si="5"/>
        <v>0</v>
      </c>
      <c r="O114" s="119"/>
      <c r="P114" s="120" t="str">
        <f>IF('Prioritized Approach Milestones'!$B115=1,'Prioritized Approach Milestones'!$F115,"")</f>
        <v/>
      </c>
      <c r="Q114" s="120" t="str">
        <f>IF('Prioritized Approach Milestones'!$B115=2,'Prioritized Approach Milestones'!$F115,"")</f>
        <v/>
      </c>
      <c r="R114" s="120">
        <f>IF('Prioritized Approach Milestones'!$B115=3,'Prioritized Approach Milestones'!$F115,"")</f>
        <v>0</v>
      </c>
      <c r="S114" s="120" t="str">
        <f>IF('Prioritized Approach Milestones'!$B115=4,'Prioritized Approach Milestones'!$F115,"")</f>
        <v/>
      </c>
      <c r="T114" s="120" t="str">
        <f>IF('Prioritized Approach Milestones'!$B115=5,'Prioritized Approach Milestones'!$F115,"")</f>
        <v/>
      </c>
      <c r="U114" s="120" t="str">
        <f>IF('Prioritized Approach Milestones'!$B115=6,'Prioritized Approach Milestones'!$F115,"")</f>
        <v/>
      </c>
      <c r="V114" s="121" t="str">
        <f>IF(AND('Prioritized Approach Milestones'!C115="Yes",'Prioritized Approach Milestones'!F115=""),"CORRECT",IF('Prioritized Approach Milestones'!C115="No","CORRECT",IF('Prioritized Approach Milestones'!B115=1,"ERROR 1","N/A")))</f>
        <v>N/A</v>
      </c>
      <c r="W114" s="121" t="str">
        <f>IF(AND('Prioritized Approach Milestones'!C115="Yes",'Prioritized Approach Milestones'!F115=""),"CORRECT",IF('Prioritized Approach Milestones'!C115="No","CORRECT",IF('Prioritized Approach Milestones'!B115=2,"ERROR 1","N/A")))</f>
        <v>N/A</v>
      </c>
      <c r="X114" s="121" t="str">
        <f>IF(AND('Prioritized Approach Milestones'!C115="Yes",'Prioritized Approach Milestones'!F115=""),"CORRECT",IF('Prioritized Approach Milestones'!C115="No","CORRECT",IF('Prioritized Approach Milestones'!B115=3,"ERROR 1","N/A")))</f>
        <v>ERROR 1</v>
      </c>
      <c r="Y114" s="121" t="str">
        <f>IF(AND('Prioritized Approach Milestones'!C115="Yes",'Prioritized Approach Milestones'!F115=""),"CORRECT",IF('Prioritized Approach Milestones'!C115="No","CORRECT",IF('Prioritized Approach Milestones'!B115=4,"ERROR 1","N/A")))</f>
        <v>N/A</v>
      </c>
      <c r="Z114" s="121" t="str">
        <f>IF(AND('Prioritized Approach Milestones'!C115="Yes",'Prioritized Approach Milestones'!F115=""),"CORRECT",IF('Prioritized Approach Milestones'!C115="No","CORRECT",IF('Prioritized Approach Milestones'!B115=5,"ERROR 1","N/A")))</f>
        <v>N/A</v>
      </c>
      <c r="AA114" s="121" t="str">
        <f>IF(AND('Prioritized Approach Milestones'!C115="Yes",'Prioritized Approach Milestones'!F115=""),"CORRECT",IF('Prioritized Approach Milestones'!C115="No","CORRECT",IF('Prioritized Approach Milestones'!B115=6,"ERROR 1","N/A")))</f>
        <v>N/A</v>
      </c>
      <c r="AB114" s="122" t="str">
        <f>IF(AND('Prioritized Approach Milestones'!C115="No",'Prioritized Approach Milestones'!F115=""),IF('Prioritized Approach Milestones'!B115=1,"ERROR 2","N/A"),"CORRECT")</f>
        <v>CORRECT</v>
      </c>
      <c r="AC114" s="122" t="str">
        <f>IF(AND('Prioritized Approach Milestones'!C115="No",'Prioritized Approach Milestones'!F115=""),IF('Prioritized Approach Milestones'!B115=2,"ERROR 2","N/A"),"CORRECT")</f>
        <v>CORRECT</v>
      </c>
      <c r="AD114" s="122" t="str">
        <f>IF(AND('Prioritized Approach Milestones'!C115="No",'Prioritized Approach Milestones'!F115=""),IF('Prioritized Approach Milestones'!B115=3,"ERROR 2","N/A"),"CORRECT")</f>
        <v>CORRECT</v>
      </c>
      <c r="AE114" s="122" t="str">
        <f>IF(AND('Prioritized Approach Milestones'!C115="No",'Prioritized Approach Milestones'!F115=""),IF('Prioritized Approach Milestones'!B115=4,"ERROR 2","N/A"),"CORRECT")</f>
        <v>CORRECT</v>
      </c>
      <c r="AF114" s="122" t="str">
        <f>IF(AND('Prioritized Approach Milestones'!C115="No",'Prioritized Approach Milestones'!F115=""),IF('Prioritized Approach Milestones'!B115=5,"ERROR 2","N/A"),"CORRECT")</f>
        <v>CORRECT</v>
      </c>
      <c r="AG114" s="123" t="str">
        <f>IF(AND('Prioritized Approach Milestones'!C115="No",'Prioritized Approach Milestones'!F115=""),IF('Prioritized Approach Milestones'!B115=6,"ERROR 2","N/A"),"CORRECT")</f>
        <v>CORRECT</v>
      </c>
    </row>
    <row r="115" spans="1:33" x14ac:dyDescent="0.2">
      <c r="A115" s="27">
        <f>COUNTIFS('Prioritized Approach Milestones'!B116,"1",'Prioritized Approach Milestones'!C116,"yes")</f>
        <v>0</v>
      </c>
      <c r="B115" s="32">
        <f>COUNTIFS('Prioritized Approach Milestones'!B116,"2",'Prioritized Approach Milestones'!C116,"yes")</f>
        <v>0</v>
      </c>
      <c r="C115" s="28">
        <f>COUNTIFS('Prioritized Approach Milestones'!B116,"3",'Prioritized Approach Milestones'!C116,"yes")</f>
        <v>0</v>
      </c>
      <c r="D115" s="29">
        <f>COUNTIFS('Prioritized Approach Milestones'!B116,"4",'Prioritized Approach Milestones'!C116,"yes")</f>
        <v>0</v>
      </c>
      <c r="E115" s="30">
        <f>COUNTIFS('Prioritized Approach Milestones'!B116,"5",'Prioritized Approach Milestones'!C116,"yes")</f>
        <v>0</v>
      </c>
      <c r="F115" s="31">
        <f>COUNTIFS('Prioritized Approach Milestones'!B116,"6",'Prioritized Approach Milestones'!C116,"yes")</f>
        <v>0</v>
      </c>
      <c r="G115" s="59">
        <f t="shared" si="4"/>
        <v>0</v>
      </c>
      <c r="H115" s="53">
        <f>COUNTIFS('Prioritized Approach Milestones'!B116,"1",'Prioritized Approach Milestones'!C116,"N/A")</f>
        <v>0</v>
      </c>
      <c r="I115" s="53">
        <f>COUNTIFS('Prioritized Approach Milestones'!B116,"2",'Prioritized Approach Milestones'!C116,"N/A")</f>
        <v>0</v>
      </c>
      <c r="J115" s="53">
        <f>COUNTIFS('Prioritized Approach Milestones'!B116,"3",'Prioritized Approach Milestones'!C116,"N/A")</f>
        <v>0</v>
      </c>
      <c r="K115" s="53">
        <f>COUNTIFS('Prioritized Approach Milestones'!B116,"4",'Prioritized Approach Milestones'!C116,"N/A")</f>
        <v>0</v>
      </c>
      <c r="L115" s="53">
        <f>COUNTIFS('Prioritized Approach Milestones'!B116,"5",'Prioritized Approach Milestones'!C116,"N/A")</f>
        <v>0</v>
      </c>
      <c r="M115" s="53">
        <f>COUNTIFS('Prioritized Approach Milestones'!B116,"6",'Prioritized Approach Milestones'!C116,"N/A")</f>
        <v>0</v>
      </c>
      <c r="N115">
        <f t="shared" si="5"/>
        <v>0</v>
      </c>
      <c r="O115" s="119"/>
      <c r="P115" s="120" t="str">
        <f>IF('Prioritized Approach Milestones'!$B116=1,'Prioritized Approach Milestones'!$F116,"")</f>
        <v/>
      </c>
      <c r="Q115" s="120" t="str">
        <f>IF('Prioritized Approach Milestones'!$B116=2,'Prioritized Approach Milestones'!$F116,"")</f>
        <v/>
      </c>
      <c r="R115" s="120">
        <f>IF('Prioritized Approach Milestones'!$B116=3,'Prioritized Approach Milestones'!$F116,"")</f>
        <v>0</v>
      </c>
      <c r="S115" s="120" t="str">
        <f>IF('Prioritized Approach Milestones'!$B116=4,'Prioritized Approach Milestones'!$F116,"")</f>
        <v/>
      </c>
      <c r="T115" s="120" t="str">
        <f>IF('Prioritized Approach Milestones'!$B116=5,'Prioritized Approach Milestones'!$F116,"")</f>
        <v/>
      </c>
      <c r="U115" s="120" t="str">
        <f>IF('Prioritized Approach Milestones'!$B116=6,'Prioritized Approach Milestones'!$F116,"")</f>
        <v/>
      </c>
      <c r="V115" s="121" t="str">
        <f>IF(AND('Prioritized Approach Milestones'!C116="Yes",'Prioritized Approach Milestones'!F116=""),"CORRECT",IF('Prioritized Approach Milestones'!C116="No","CORRECT",IF('Prioritized Approach Milestones'!B116=1,"ERROR 1","N/A")))</f>
        <v>N/A</v>
      </c>
      <c r="W115" s="121" t="str">
        <f>IF(AND('Prioritized Approach Milestones'!C116="Yes",'Prioritized Approach Milestones'!F116=""),"CORRECT",IF('Prioritized Approach Milestones'!C116="No","CORRECT",IF('Prioritized Approach Milestones'!B116=2,"ERROR 1","N/A")))</f>
        <v>N/A</v>
      </c>
      <c r="X115" s="121" t="str">
        <f>IF(AND('Prioritized Approach Milestones'!C116="Yes",'Prioritized Approach Milestones'!F116=""),"CORRECT",IF('Prioritized Approach Milestones'!C116="No","CORRECT",IF('Prioritized Approach Milestones'!B116=3,"ERROR 1","N/A")))</f>
        <v>ERROR 1</v>
      </c>
      <c r="Y115" s="121" t="str">
        <f>IF(AND('Prioritized Approach Milestones'!C116="Yes",'Prioritized Approach Milestones'!F116=""),"CORRECT",IF('Prioritized Approach Milestones'!C116="No","CORRECT",IF('Prioritized Approach Milestones'!B116=4,"ERROR 1","N/A")))</f>
        <v>N/A</v>
      </c>
      <c r="Z115" s="121" t="str">
        <f>IF(AND('Prioritized Approach Milestones'!C116="Yes",'Prioritized Approach Milestones'!F116=""),"CORRECT",IF('Prioritized Approach Milestones'!C116="No","CORRECT",IF('Prioritized Approach Milestones'!B116=5,"ERROR 1","N/A")))</f>
        <v>N/A</v>
      </c>
      <c r="AA115" s="121" t="str">
        <f>IF(AND('Prioritized Approach Milestones'!C116="Yes",'Prioritized Approach Milestones'!F116=""),"CORRECT",IF('Prioritized Approach Milestones'!C116="No","CORRECT",IF('Prioritized Approach Milestones'!B116=6,"ERROR 1","N/A")))</f>
        <v>N/A</v>
      </c>
      <c r="AB115" s="122" t="str">
        <f>IF(AND('Prioritized Approach Milestones'!C116="No",'Prioritized Approach Milestones'!F116=""),IF('Prioritized Approach Milestones'!B116=1,"ERROR 2","N/A"),"CORRECT")</f>
        <v>CORRECT</v>
      </c>
      <c r="AC115" s="122" t="str">
        <f>IF(AND('Prioritized Approach Milestones'!C116="No",'Prioritized Approach Milestones'!F116=""),IF('Prioritized Approach Milestones'!B116=2,"ERROR 2","N/A"),"CORRECT")</f>
        <v>CORRECT</v>
      </c>
      <c r="AD115" s="122" t="str">
        <f>IF(AND('Prioritized Approach Milestones'!C116="No",'Prioritized Approach Milestones'!F116=""),IF('Prioritized Approach Milestones'!B116=3,"ERROR 2","N/A"),"CORRECT")</f>
        <v>CORRECT</v>
      </c>
      <c r="AE115" s="122" t="str">
        <f>IF(AND('Prioritized Approach Milestones'!C116="No",'Prioritized Approach Milestones'!F116=""),IF('Prioritized Approach Milestones'!B116=4,"ERROR 2","N/A"),"CORRECT")</f>
        <v>CORRECT</v>
      </c>
      <c r="AF115" s="122" t="str">
        <f>IF(AND('Prioritized Approach Milestones'!C116="No",'Prioritized Approach Milestones'!F116=""),IF('Prioritized Approach Milestones'!B116=5,"ERROR 2","N/A"),"CORRECT")</f>
        <v>CORRECT</v>
      </c>
      <c r="AG115" s="123" t="str">
        <f>IF(AND('Prioritized Approach Milestones'!C116="No",'Prioritized Approach Milestones'!F116=""),IF('Prioritized Approach Milestones'!B116=6,"ERROR 2","N/A"),"CORRECT")</f>
        <v>CORRECT</v>
      </c>
    </row>
    <row r="116" spans="1:33" x14ac:dyDescent="0.2">
      <c r="A116" s="27">
        <f>COUNTIFS('Prioritized Approach Milestones'!B117,"1",'Prioritized Approach Milestones'!C117,"yes")</f>
        <v>0</v>
      </c>
      <c r="B116" s="32">
        <f>COUNTIFS('Prioritized Approach Milestones'!B117,"2",'Prioritized Approach Milestones'!C117,"yes")</f>
        <v>0</v>
      </c>
      <c r="C116" s="28">
        <f>COUNTIFS('Prioritized Approach Milestones'!B117,"3",'Prioritized Approach Milestones'!C117,"yes")</f>
        <v>0</v>
      </c>
      <c r="D116" s="29">
        <f>COUNTIFS('Prioritized Approach Milestones'!B117,"4",'Prioritized Approach Milestones'!C117,"yes")</f>
        <v>0</v>
      </c>
      <c r="E116" s="30">
        <f>COUNTIFS('Prioritized Approach Milestones'!B117,"5",'Prioritized Approach Milestones'!C117,"yes")</f>
        <v>0</v>
      </c>
      <c r="F116" s="31">
        <f>COUNTIFS('Prioritized Approach Milestones'!B117,"6",'Prioritized Approach Milestones'!C117,"yes")</f>
        <v>0</v>
      </c>
      <c r="G116" s="59">
        <f t="shared" si="4"/>
        <v>0</v>
      </c>
      <c r="H116" s="53">
        <f>COUNTIFS('Prioritized Approach Milestones'!B117,"1",'Prioritized Approach Milestones'!C117,"N/A")</f>
        <v>0</v>
      </c>
      <c r="I116" s="53">
        <f>COUNTIFS('Prioritized Approach Milestones'!B117,"2",'Prioritized Approach Milestones'!C117,"N/A")</f>
        <v>0</v>
      </c>
      <c r="J116" s="53">
        <f>COUNTIFS('Prioritized Approach Milestones'!B117,"3",'Prioritized Approach Milestones'!C117,"N/A")</f>
        <v>0</v>
      </c>
      <c r="K116" s="53">
        <f>COUNTIFS('Prioritized Approach Milestones'!B117,"4",'Prioritized Approach Milestones'!C117,"N/A")</f>
        <v>0</v>
      </c>
      <c r="L116" s="53">
        <f>COUNTIFS('Prioritized Approach Milestones'!B117,"5",'Prioritized Approach Milestones'!C117,"N/A")</f>
        <v>0</v>
      </c>
      <c r="M116" s="53">
        <f>COUNTIFS('Prioritized Approach Milestones'!B117,"6",'Prioritized Approach Milestones'!C117,"N/A")</f>
        <v>0</v>
      </c>
      <c r="N116">
        <f t="shared" si="5"/>
        <v>0</v>
      </c>
      <c r="O116" s="119"/>
      <c r="P116" s="120" t="str">
        <f>IF('Prioritized Approach Milestones'!$B117=1,'Prioritized Approach Milestones'!$F117,"")</f>
        <v/>
      </c>
      <c r="Q116" s="120" t="str">
        <f>IF('Prioritized Approach Milestones'!$B117=2,'Prioritized Approach Milestones'!$F117,"")</f>
        <v/>
      </c>
      <c r="R116" s="120" t="str">
        <f>IF('Prioritized Approach Milestones'!$B117=3,'Prioritized Approach Milestones'!$F117,"")</f>
        <v/>
      </c>
      <c r="S116" s="120" t="str">
        <f>IF('Prioritized Approach Milestones'!$B117=4,'Prioritized Approach Milestones'!$F117,"")</f>
        <v/>
      </c>
      <c r="T116" s="120" t="str">
        <f>IF('Prioritized Approach Milestones'!$B117=5,'Prioritized Approach Milestones'!$F117,"")</f>
        <v/>
      </c>
      <c r="U116" s="120" t="str">
        <f>IF('Prioritized Approach Milestones'!$B117=6,'Prioritized Approach Milestones'!$F117,"")</f>
        <v/>
      </c>
      <c r="V116" s="121" t="str">
        <f>IF(AND('Prioritized Approach Milestones'!C117="Yes",'Prioritized Approach Milestones'!F117=""),"CORRECT",IF('Prioritized Approach Milestones'!C117="No","CORRECT",IF('Prioritized Approach Milestones'!B117=1,"ERROR 1","N/A")))</f>
        <v>N/A</v>
      </c>
      <c r="W116" s="121" t="str">
        <f>IF(AND('Prioritized Approach Milestones'!C117="Yes",'Prioritized Approach Milestones'!F117=""),"CORRECT",IF('Prioritized Approach Milestones'!C117="No","CORRECT",IF('Prioritized Approach Milestones'!B117=2,"ERROR 1","N/A")))</f>
        <v>N/A</v>
      </c>
      <c r="X116" s="121" t="str">
        <f>IF(AND('Prioritized Approach Milestones'!C117="Yes",'Prioritized Approach Milestones'!F117=""),"CORRECT",IF('Prioritized Approach Milestones'!C117="No","CORRECT",IF('Prioritized Approach Milestones'!B117=3,"ERROR 1","N/A")))</f>
        <v>N/A</v>
      </c>
      <c r="Y116" s="121" t="str">
        <f>IF(AND('Prioritized Approach Milestones'!C117="Yes",'Prioritized Approach Milestones'!F117=""),"CORRECT",IF('Prioritized Approach Milestones'!C117="No","CORRECT",IF('Prioritized Approach Milestones'!B117=4,"ERROR 1","N/A")))</f>
        <v>N/A</v>
      </c>
      <c r="Z116" s="121" t="str">
        <f>IF(AND('Prioritized Approach Milestones'!C117="Yes",'Prioritized Approach Milestones'!F117=""),"CORRECT",IF('Prioritized Approach Milestones'!C117="No","CORRECT",IF('Prioritized Approach Milestones'!B117=5,"ERROR 1","N/A")))</f>
        <v>N/A</v>
      </c>
      <c r="AA116" s="121" t="str">
        <f>IF(AND('Prioritized Approach Milestones'!C117="Yes",'Prioritized Approach Milestones'!F117=""),"CORRECT",IF('Prioritized Approach Milestones'!C117="No","CORRECT",IF('Prioritized Approach Milestones'!B117=6,"ERROR 1","N/A")))</f>
        <v>N/A</v>
      </c>
      <c r="AB116" s="122" t="str">
        <f>IF(AND('Prioritized Approach Milestones'!C117="No",'Prioritized Approach Milestones'!F117=""),IF('Prioritized Approach Milestones'!B117=1,"ERROR 2","N/A"),"CORRECT")</f>
        <v>CORRECT</v>
      </c>
      <c r="AC116" s="122" t="str">
        <f>IF(AND('Prioritized Approach Milestones'!C117="No",'Prioritized Approach Milestones'!F117=""),IF('Prioritized Approach Milestones'!B117=2,"ERROR 2","N/A"),"CORRECT")</f>
        <v>CORRECT</v>
      </c>
      <c r="AD116" s="122" t="str">
        <f>IF(AND('Prioritized Approach Milestones'!C117="No",'Prioritized Approach Milestones'!F117=""),IF('Prioritized Approach Milestones'!B117=3,"ERROR 2","N/A"),"CORRECT")</f>
        <v>CORRECT</v>
      </c>
      <c r="AE116" s="122" t="str">
        <f>IF(AND('Prioritized Approach Milestones'!C117="No",'Prioritized Approach Milestones'!F117=""),IF('Prioritized Approach Milestones'!B117=4,"ERROR 2","N/A"),"CORRECT")</f>
        <v>CORRECT</v>
      </c>
      <c r="AF116" s="122" t="str">
        <f>IF(AND('Prioritized Approach Milestones'!C117="No",'Prioritized Approach Milestones'!F117=""),IF('Prioritized Approach Milestones'!B117=5,"ERROR 2","N/A"),"CORRECT")</f>
        <v>CORRECT</v>
      </c>
      <c r="AG116" s="123" t="str">
        <f>IF(AND('Prioritized Approach Milestones'!C117="No",'Prioritized Approach Milestones'!F117=""),IF('Prioritized Approach Milestones'!B117=6,"ERROR 2","N/A"),"CORRECT")</f>
        <v>CORRECT</v>
      </c>
    </row>
    <row r="117" spans="1:33" x14ac:dyDescent="0.2">
      <c r="A117" s="27">
        <f>COUNTIFS('Prioritized Approach Milestones'!B118,"1",'Prioritized Approach Milestones'!C118,"yes")</f>
        <v>0</v>
      </c>
      <c r="B117" s="32">
        <f>COUNTIFS('Prioritized Approach Milestones'!B118,"2",'Prioritized Approach Milestones'!C118,"yes")</f>
        <v>0</v>
      </c>
      <c r="C117" s="28">
        <f>COUNTIFS('Prioritized Approach Milestones'!B118,"3",'Prioritized Approach Milestones'!C118,"yes")</f>
        <v>0</v>
      </c>
      <c r="D117" s="29">
        <f>COUNTIFS('Prioritized Approach Milestones'!B118,"4",'Prioritized Approach Milestones'!C118,"yes")</f>
        <v>0</v>
      </c>
      <c r="E117" s="30">
        <f>COUNTIFS('Prioritized Approach Milestones'!B118,"5",'Prioritized Approach Milestones'!C118,"yes")</f>
        <v>0</v>
      </c>
      <c r="F117" s="31">
        <f>COUNTIFS('Prioritized Approach Milestones'!B118,"6",'Prioritized Approach Milestones'!C118,"yes")</f>
        <v>0</v>
      </c>
      <c r="G117" s="59">
        <f t="shared" si="4"/>
        <v>0</v>
      </c>
      <c r="H117" s="53">
        <f>COUNTIFS('Prioritized Approach Milestones'!B118,"1",'Prioritized Approach Milestones'!C118,"N/A")</f>
        <v>0</v>
      </c>
      <c r="I117" s="53">
        <f>COUNTIFS('Prioritized Approach Milestones'!B118,"2",'Prioritized Approach Milestones'!C118,"N/A")</f>
        <v>0</v>
      </c>
      <c r="J117" s="53">
        <f>COUNTIFS('Prioritized Approach Milestones'!B118,"3",'Prioritized Approach Milestones'!C118,"N/A")</f>
        <v>0</v>
      </c>
      <c r="K117" s="53">
        <f>COUNTIFS('Prioritized Approach Milestones'!B118,"4",'Prioritized Approach Milestones'!C118,"N/A")</f>
        <v>0</v>
      </c>
      <c r="L117" s="53">
        <f>COUNTIFS('Prioritized Approach Milestones'!B118,"5",'Prioritized Approach Milestones'!C118,"N/A")</f>
        <v>0</v>
      </c>
      <c r="M117" s="53">
        <f>COUNTIFS('Prioritized Approach Milestones'!B118,"6",'Prioritized Approach Milestones'!C118,"N/A")</f>
        <v>0</v>
      </c>
      <c r="N117">
        <f t="shared" si="5"/>
        <v>0</v>
      </c>
      <c r="O117" s="119"/>
      <c r="P117" s="120" t="str">
        <f>IF('Prioritized Approach Milestones'!$B118=1,'Prioritized Approach Milestones'!$F118,"")</f>
        <v/>
      </c>
      <c r="Q117" s="120" t="str">
        <f>IF('Prioritized Approach Milestones'!$B118=2,'Prioritized Approach Milestones'!$F118,"")</f>
        <v/>
      </c>
      <c r="R117" s="120">
        <f>IF('Prioritized Approach Milestones'!$B118=3,'Prioritized Approach Milestones'!$F118,"")</f>
        <v>0</v>
      </c>
      <c r="S117" s="120" t="str">
        <f>IF('Prioritized Approach Milestones'!$B118=4,'Prioritized Approach Milestones'!$F118,"")</f>
        <v/>
      </c>
      <c r="T117" s="120" t="str">
        <f>IF('Prioritized Approach Milestones'!$B118=5,'Prioritized Approach Milestones'!$F118,"")</f>
        <v/>
      </c>
      <c r="U117" s="120" t="str">
        <f>IF('Prioritized Approach Milestones'!$B118=6,'Prioritized Approach Milestones'!$F118,"")</f>
        <v/>
      </c>
      <c r="V117" s="121" t="str">
        <f>IF(AND('Prioritized Approach Milestones'!C118="Yes",'Prioritized Approach Milestones'!F118=""),"CORRECT",IF('Prioritized Approach Milestones'!C118="No","CORRECT",IF('Prioritized Approach Milestones'!B118=1,"ERROR 1","N/A")))</f>
        <v>N/A</v>
      </c>
      <c r="W117" s="121" t="str">
        <f>IF(AND('Prioritized Approach Milestones'!C118="Yes",'Prioritized Approach Milestones'!F118=""),"CORRECT",IF('Prioritized Approach Milestones'!C118="No","CORRECT",IF('Prioritized Approach Milestones'!B118=2,"ERROR 1","N/A")))</f>
        <v>N/A</v>
      </c>
      <c r="X117" s="121" t="str">
        <f>IF(AND('Prioritized Approach Milestones'!C118="Yes",'Prioritized Approach Milestones'!F118=""),"CORRECT",IF('Prioritized Approach Milestones'!C118="No","CORRECT",IF('Prioritized Approach Milestones'!B118=3,"ERROR 1","N/A")))</f>
        <v>ERROR 1</v>
      </c>
      <c r="Y117" s="121" t="str">
        <f>IF(AND('Prioritized Approach Milestones'!C118="Yes",'Prioritized Approach Milestones'!F118=""),"CORRECT",IF('Prioritized Approach Milestones'!C118="No","CORRECT",IF('Prioritized Approach Milestones'!B118=4,"ERROR 1","N/A")))</f>
        <v>N/A</v>
      </c>
      <c r="Z117" s="121" t="str">
        <f>IF(AND('Prioritized Approach Milestones'!C118="Yes",'Prioritized Approach Milestones'!F118=""),"CORRECT",IF('Prioritized Approach Milestones'!C118="No","CORRECT",IF('Prioritized Approach Milestones'!B118=5,"ERROR 1","N/A")))</f>
        <v>N/A</v>
      </c>
      <c r="AA117" s="121" t="str">
        <f>IF(AND('Prioritized Approach Milestones'!C118="Yes",'Prioritized Approach Milestones'!F118=""),"CORRECT",IF('Prioritized Approach Milestones'!C118="No","CORRECT",IF('Prioritized Approach Milestones'!B118=6,"ERROR 1","N/A")))</f>
        <v>N/A</v>
      </c>
      <c r="AB117" s="122" t="str">
        <f>IF(AND('Prioritized Approach Milestones'!C118="No",'Prioritized Approach Milestones'!F118=""),IF('Prioritized Approach Milestones'!B118=1,"ERROR 2","N/A"),"CORRECT")</f>
        <v>CORRECT</v>
      </c>
      <c r="AC117" s="122" t="str">
        <f>IF(AND('Prioritized Approach Milestones'!C118="No",'Prioritized Approach Milestones'!F118=""),IF('Prioritized Approach Milestones'!B118=2,"ERROR 2","N/A"),"CORRECT")</f>
        <v>CORRECT</v>
      </c>
      <c r="AD117" s="122" t="str">
        <f>IF(AND('Prioritized Approach Milestones'!C118="No",'Prioritized Approach Milestones'!F118=""),IF('Prioritized Approach Milestones'!B118=3,"ERROR 2","N/A"),"CORRECT")</f>
        <v>CORRECT</v>
      </c>
      <c r="AE117" s="122" t="str">
        <f>IF(AND('Prioritized Approach Milestones'!C118="No",'Prioritized Approach Milestones'!F118=""),IF('Prioritized Approach Milestones'!B118=4,"ERROR 2","N/A"),"CORRECT")</f>
        <v>CORRECT</v>
      </c>
      <c r="AF117" s="122" t="str">
        <f>IF(AND('Prioritized Approach Milestones'!C118="No",'Prioritized Approach Milestones'!F118=""),IF('Prioritized Approach Milestones'!B118=5,"ERROR 2","N/A"),"CORRECT")</f>
        <v>CORRECT</v>
      </c>
      <c r="AG117" s="123" t="str">
        <f>IF(AND('Prioritized Approach Milestones'!C118="No",'Prioritized Approach Milestones'!F118=""),IF('Prioritized Approach Milestones'!B118=6,"ERROR 2","N/A"),"CORRECT")</f>
        <v>CORRECT</v>
      </c>
    </row>
    <row r="118" spans="1:33" x14ac:dyDescent="0.2">
      <c r="A118" s="27">
        <f>COUNTIFS('Prioritized Approach Milestones'!B119,"1",'Prioritized Approach Milestones'!C119,"yes")</f>
        <v>0</v>
      </c>
      <c r="B118" s="32">
        <f>COUNTIFS('Prioritized Approach Milestones'!B119,"2",'Prioritized Approach Milestones'!C119,"yes")</f>
        <v>0</v>
      </c>
      <c r="C118" s="28">
        <f>COUNTIFS('Prioritized Approach Milestones'!B119,"3",'Prioritized Approach Milestones'!C119,"yes")</f>
        <v>0</v>
      </c>
      <c r="D118" s="29">
        <f>COUNTIFS('Prioritized Approach Milestones'!B119,"4",'Prioritized Approach Milestones'!C119,"yes")</f>
        <v>0</v>
      </c>
      <c r="E118" s="30">
        <f>COUNTIFS('Prioritized Approach Milestones'!B119,"5",'Prioritized Approach Milestones'!C119,"yes")</f>
        <v>0</v>
      </c>
      <c r="F118" s="31">
        <f>COUNTIFS('Prioritized Approach Milestones'!B119,"6",'Prioritized Approach Milestones'!C119,"yes")</f>
        <v>0</v>
      </c>
      <c r="G118" s="59">
        <f t="shared" si="4"/>
        <v>0</v>
      </c>
      <c r="H118" s="53">
        <f>COUNTIFS('Prioritized Approach Milestones'!B119,"1",'Prioritized Approach Milestones'!C119,"N/A")</f>
        <v>0</v>
      </c>
      <c r="I118" s="53">
        <f>COUNTIFS('Prioritized Approach Milestones'!B119,"2",'Prioritized Approach Milestones'!C119,"N/A")</f>
        <v>0</v>
      </c>
      <c r="J118" s="53">
        <f>COUNTIFS('Prioritized Approach Milestones'!B119,"3",'Prioritized Approach Milestones'!C119,"N/A")</f>
        <v>0</v>
      </c>
      <c r="K118" s="53">
        <f>COUNTIFS('Prioritized Approach Milestones'!B119,"4",'Prioritized Approach Milestones'!C119,"N/A")</f>
        <v>0</v>
      </c>
      <c r="L118" s="53">
        <f>COUNTIFS('Prioritized Approach Milestones'!B119,"5",'Prioritized Approach Milestones'!C119,"N/A")</f>
        <v>0</v>
      </c>
      <c r="M118" s="53">
        <f>COUNTIFS('Prioritized Approach Milestones'!B119,"6",'Prioritized Approach Milestones'!C119,"N/A")</f>
        <v>0</v>
      </c>
      <c r="N118">
        <f t="shared" si="5"/>
        <v>0</v>
      </c>
      <c r="O118" s="119"/>
      <c r="P118" s="120" t="str">
        <f>IF('Prioritized Approach Milestones'!$B119=1,'Prioritized Approach Milestones'!$F119,"")</f>
        <v/>
      </c>
      <c r="Q118" s="120" t="str">
        <f>IF('Prioritized Approach Milestones'!$B119=2,'Prioritized Approach Milestones'!$F119,"")</f>
        <v/>
      </c>
      <c r="R118" s="120">
        <f>IF('Prioritized Approach Milestones'!$B119=3,'Prioritized Approach Milestones'!$F119,"")</f>
        <v>0</v>
      </c>
      <c r="S118" s="120" t="str">
        <f>IF('Prioritized Approach Milestones'!$B119=4,'Prioritized Approach Milestones'!$F119,"")</f>
        <v/>
      </c>
      <c r="T118" s="120" t="str">
        <f>IF('Prioritized Approach Milestones'!$B119=5,'Prioritized Approach Milestones'!$F119,"")</f>
        <v/>
      </c>
      <c r="U118" s="120" t="str">
        <f>IF('Prioritized Approach Milestones'!$B119=6,'Prioritized Approach Milestones'!$F119,"")</f>
        <v/>
      </c>
      <c r="V118" s="121" t="str">
        <f>IF(AND('Prioritized Approach Milestones'!C119="Yes",'Prioritized Approach Milestones'!F119=""),"CORRECT",IF('Prioritized Approach Milestones'!C119="No","CORRECT",IF('Prioritized Approach Milestones'!B119=1,"ERROR 1","N/A")))</f>
        <v>N/A</v>
      </c>
      <c r="W118" s="121" t="str">
        <f>IF(AND('Prioritized Approach Milestones'!C119="Yes",'Prioritized Approach Milestones'!F119=""),"CORRECT",IF('Prioritized Approach Milestones'!C119="No","CORRECT",IF('Prioritized Approach Milestones'!B119=2,"ERROR 1","N/A")))</f>
        <v>N/A</v>
      </c>
      <c r="X118" s="121" t="str">
        <f>IF(AND('Prioritized Approach Milestones'!C119="Yes",'Prioritized Approach Milestones'!F119=""),"CORRECT",IF('Prioritized Approach Milestones'!C119="No","CORRECT",IF('Prioritized Approach Milestones'!B119=3,"ERROR 1","N/A")))</f>
        <v>ERROR 1</v>
      </c>
      <c r="Y118" s="121" t="str">
        <f>IF(AND('Prioritized Approach Milestones'!C119="Yes",'Prioritized Approach Milestones'!F119=""),"CORRECT",IF('Prioritized Approach Milestones'!C119="No","CORRECT",IF('Prioritized Approach Milestones'!B119=4,"ERROR 1","N/A")))</f>
        <v>N/A</v>
      </c>
      <c r="Z118" s="121" t="str">
        <f>IF(AND('Prioritized Approach Milestones'!C119="Yes",'Prioritized Approach Milestones'!F119=""),"CORRECT",IF('Prioritized Approach Milestones'!C119="No","CORRECT",IF('Prioritized Approach Milestones'!B119=5,"ERROR 1","N/A")))</f>
        <v>N/A</v>
      </c>
      <c r="AA118" s="121" t="str">
        <f>IF(AND('Prioritized Approach Milestones'!C119="Yes",'Prioritized Approach Milestones'!F119=""),"CORRECT",IF('Prioritized Approach Milestones'!C119="No","CORRECT",IF('Prioritized Approach Milestones'!B119=6,"ERROR 1","N/A")))</f>
        <v>N/A</v>
      </c>
      <c r="AB118" s="122" t="str">
        <f>IF(AND('Prioritized Approach Milestones'!C119="No",'Prioritized Approach Milestones'!F119=""),IF('Prioritized Approach Milestones'!B119=1,"ERROR 2","N/A"),"CORRECT")</f>
        <v>CORRECT</v>
      </c>
      <c r="AC118" s="122" t="str">
        <f>IF(AND('Prioritized Approach Milestones'!C119="No",'Prioritized Approach Milestones'!F119=""),IF('Prioritized Approach Milestones'!B119=2,"ERROR 2","N/A"),"CORRECT")</f>
        <v>CORRECT</v>
      </c>
      <c r="AD118" s="122" t="str">
        <f>IF(AND('Prioritized Approach Milestones'!C119="No",'Prioritized Approach Milestones'!F119=""),IF('Prioritized Approach Milestones'!B119=3,"ERROR 2","N/A"),"CORRECT")</f>
        <v>CORRECT</v>
      </c>
      <c r="AE118" s="122" t="str">
        <f>IF(AND('Prioritized Approach Milestones'!C119="No",'Prioritized Approach Milestones'!F119=""),IF('Prioritized Approach Milestones'!B119=4,"ERROR 2","N/A"),"CORRECT")</f>
        <v>CORRECT</v>
      </c>
      <c r="AF118" s="122" t="str">
        <f>IF(AND('Prioritized Approach Milestones'!C119="No",'Prioritized Approach Milestones'!F119=""),IF('Prioritized Approach Milestones'!B119=5,"ERROR 2","N/A"),"CORRECT")</f>
        <v>CORRECT</v>
      </c>
      <c r="AG118" s="123" t="str">
        <f>IF(AND('Prioritized Approach Milestones'!C119="No",'Prioritized Approach Milestones'!F119=""),IF('Prioritized Approach Milestones'!B119=6,"ERROR 2","N/A"),"CORRECT")</f>
        <v>CORRECT</v>
      </c>
    </row>
    <row r="119" spans="1:33" x14ac:dyDescent="0.2">
      <c r="A119" s="27">
        <f>COUNTIFS('Prioritized Approach Milestones'!B120,"1",'Prioritized Approach Milestones'!C120,"yes")</f>
        <v>0</v>
      </c>
      <c r="B119" s="32">
        <f>COUNTIFS('Prioritized Approach Milestones'!B120,"2",'Prioritized Approach Milestones'!C120,"yes")</f>
        <v>0</v>
      </c>
      <c r="C119" s="28">
        <f>COUNTIFS('Prioritized Approach Milestones'!B120,"3",'Prioritized Approach Milestones'!C120,"yes")</f>
        <v>0</v>
      </c>
      <c r="D119" s="29">
        <f>COUNTIFS('Prioritized Approach Milestones'!B120,"4",'Prioritized Approach Milestones'!C120,"yes")</f>
        <v>0</v>
      </c>
      <c r="E119" s="30">
        <f>COUNTIFS('Prioritized Approach Milestones'!B120,"5",'Prioritized Approach Milestones'!C120,"yes")</f>
        <v>0</v>
      </c>
      <c r="F119" s="31">
        <f>COUNTIFS('Prioritized Approach Milestones'!B120,"6",'Prioritized Approach Milestones'!C120,"yes")</f>
        <v>0</v>
      </c>
      <c r="G119" s="59">
        <f t="shared" si="4"/>
        <v>0</v>
      </c>
      <c r="H119" s="53">
        <f>COUNTIFS('Prioritized Approach Milestones'!B120,"1",'Prioritized Approach Milestones'!C120,"N/A")</f>
        <v>0</v>
      </c>
      <c r="I119" s="53">
        <f>COUNTIFS('Prioritized Approach Milestones'!B120,"2",'Prioritized Approach Milestones'!C120,"N/A")</f>
        <v>0</v>
      </c>
      <c r="J119" s="53">
        <f>COUNTIFS('Prioritized Approach Milestones'!B120,"3",'Prioritized Approach Milestones'!C120,"N/A")</f>
        <v>0</v>
      </c>
      <c r="K119" s="53">
        <f>COUNTIFS('Prioritized Approach Milestones'!B120,"4",'Prioritized Approach Milestones'!C120,"N/A")</f>
        <v>0</v>
      </c>
      <c r="L119" s="53">
        <f>COUNTIFS('Prioritized Approach Milestones'!B120,"5",'Prioritized Approach Milestones'!C120,"N/A")</f>
        <v>0</v>
      </c>
      <c r="M119" s="53">
        <f>COUNTIFS('Prioritized Approach Milestones'!B120,"6",'Prioritized Approach Milestones'!C120,"N/A")</f>
        <v>0</v>
      </c>
      <c r="N119">
        <f t="shared" si="5"/>
        <v>0</v>
      </c>
      <c r="O119" s="119"/>
      <c r="P119" s="120" t="str">
        <f>IF('Prioritized Approach Milestones'!$B120=1,'Prioritized Approach Milestones'!$F120,"")</f>
        <v/>
      </c>
      <c r="Q119" s="120" t="str">
        <f>IF('Prioritized Approach Milestones'!$B120=2,'Prioritized Approach Milestones'!$F120,"")</f>
        <v/>
      </c>
      <c r="R119" s="120">
        <f>IF('Prioritized Approach Milestones'!$B120=3,'Prioritized Approach Milestones'!$F120,"")</f>
        <v>0</v>
      </c>
      <c r="S119" s="120" t="str">
        <f>IF('Prioritized Approach Milestones'!$B120=4,'Prioritized Approach Milestones'!$F120,"")</f>
        <v/>
      </c>
      <c r="T119" s="120" t="str">
        <f>IF('Prioritized Approach Milestones'!$B120=5,'Prioritized Approach Milestones'!$F120,"")</f>
        <v/>
      </c>
      <c r="U119" s="120" t="str">
        <f>IF('Prioritized Approach Milestones'!$B120=6,'Prioritized Approach Milestones'!$F120,"")</f>
        <v/>
      </c>
      <c r="V119" s="121" t="str">
        <f>IF(AND('Prioritized Approach Milestones'!C120="Yes",'Prioritized Approach Milestones'!F120=""),"CORRECT",IF('Prioritized Approach Milestones'!C120="No","CORRECT",IF('Prioritized Approach Milestones'!B120=1,"ERROR 1","N/A")))</f>
        <v>N/A</v>
      </c>
      <c r="W119" s="121" t="str">
        <f>IF(AND('Prioritized Approach Milestones'!C120="Yes",'Prioritized Approach Milestones'!F120=""),"CORRECT",IF('Prioritized Approach Milestones'!C120="No","CORRECT",IF('Prioritized Approach Milestones'!B120=2,"ERROR 1","N/A")))</f>
        <v>N/A</v>
      </c>
      <c r="X119" s="121" t="str">
        <f>IF(AND('Prioritized Approach Milestones'!C120="Yes",'Prioritized Approach Milestones'!F120=""),"CORRECT",IF('Prioritized Approach Milestones'!C120="No","CORRECT",IF('Prioritized Approach Milestones'!B120=3,"ERROR 1","N/A")))</f>
        <v>ERROR 1</v>
      </c>
      <c r="Y119" s="121" t="str">
        <f>IF(AND('Prioritized Approach Milestones'!C120="Yes",'Prioritized Approach Milestones'!F120=""),"CORRECT",IF('Prioritized Approach Milestones'!C120="No","CORRECT",IF('Prioritized Approach Milestones'!B120=4,"ERROR 1","N/A")))</f>
        <v>N/A</v>
      </c>
      <c r="Z119" s="121" t="str">
        <f>IF(AND('Prioritized Approach Milestones'!C120="Yes",'Prioritized Approach Milestones'!F120=""),"CORRECT",IF('Prioritized Approach Milestones'!C120="No","CORRECT",IF('Prioritized Approach Milestones'!B120=5,"ERROR 1","N/A")))</f>
        <v>N/A</v>
      </c>
      <c r="AA119" s="121" t="str">
        <f>IF(AND('Prioritized Approach Milestones'!C120="Yes",'Prioritized Approach Milestones'!F120=""),"CORRECT",IF('Prioritized Approach Milestones'!C120="No","CORRECT",IF('Prioritized Approach Milestones'!B120=6,"ERROR 1","N/A")))</f>
        <v>N/A</v>
      </c>
      <c r="AB119" s="122" t="str">
        <f>IF(AND('Prioritized Approach Milestones'!C120="No",'Prioritized Approach Milestones'!F120=""),IF('Prioritized Approach Milestones'!B120=1,"ERROR 2","N/A"),"CORRECT")</f>
        <v>CORRECT</v>
      </c>
      <c r="AC119" s="122" t="str">
        <f>IF(AND('Prioritized Approach Milestones'!C120="No",'Prioritized Approach Milestones'!F120=""),IF('Prioritized Approach Milestones'!B120=2,"ERROR 2","N/A"),"CORRECT")</f>
        <v>CORRECT</v>
      </c>
      <c r="AD119" s="122" t="str">
        <f>IF(AND('Prioritized Approach Milestones'!C120="No",'Prioritized Approach Milestones'!F120=""),IF('Prioritized Approach Milestones'!B120=3,"ERROR 2","N/A"),"CORRECT")</f>
        <v>CORRECT</v>
      </c>
      <c r="AE119" s="122" t="str">
        <f>IF(AND('Prioritized Approach Milestones'!C120="No",'Prioritized Approach Milestones'!F120=""),IF('Prioritized Approach Milestones'!B120=4,"ERROR 2","N/A"),"CORRECT")</f>
        <v>CORRECT</v>
      </c>
      <c r="AF119" s="122" t="str">
        <f>IF(AND('Prioritized Approach Milestones'!C120="No",'Prioritized Approach Milestones'!F120=""),IF('Prioritized Approach Milestones'!B120=5,"ERROR 2","N/A"),"CORRECT")</f>
        <v>CORRECT</v>
      </c>
      <c r="AG119" s="123" t="str">
        <f>IF(AND('Prioritized Approach Milestones'!C120="No",'Prioritized Approach Milestones'!F120=""),IF('Prioritized Approach Milestones'!B120=6,"ERROR 2","N/A"),"CORRECT")</f>
        <v>CORRECT</v>
      </c>
    </row>
    <row r="120" spans="1:33" x14ac:dyDescent="0.2">
      <c r="A120" s="27">
        <f>COUNTIFS('Prioritized Approach Milestones'!B121,"1",'Prioritized Approach Milestones'!C121,"yes")</f>
        <v>0</v>
      </c>
      <c r="B120" s="32">
        <f>COUNTIFS('Prioritized Approach Milestones'!B121,"2",'Prioritized Approach Milestones'!C121,"yes")</f>
        <v>0</v>
      </c>
      <c r="C120" s="28">
        <f>COUNTIFS('Prioritized Approach Milestones'!B121,"3",'Prioritized Approach Milestones'!C121,"yes")</f>
        <v>0</v>
      </c>
      <c r="D120" s="29">
        <f>COUNTIFS('Prioritized Approach Milestones'!B121,"4",'Prioritized Approach Milestones'!C121,"yes")</f>
        <v>0</v>
      </c>
      <c r="E120" s="30">
        <f>COUNTIFS('Prioritized Approach Milestones'!B121,"5",'Prioritized Approach Milestones'!C121,"yes")</f>
        <v>0</v>
      </c>
      <c r="F120" s="31">
        <f>COUNTIFS('Prioritized Approach Milestones'!B121,"6",'Prioritized Approach Milestones'!C121,"yes")</f>
        <v>0</v>
      </c>
      <c r="G120" s="59">
        <f t="shared" si="4"/>
        <v>0</v>
      </c>
      <c r="H120" s="53">
        <f>COUNTIFS('Prioritized Approach Milestones'!B121,"1",'Prioritized Approach Milestones'!C121,"N/A")</f>
        <v>0</v>
      </c>
      <c r="I120" s="53">
        <f>COUNTIFS('Prioritized Approach Milestones'!B121,"2",'Prioritized Approach Milestones'!C121,"N/A")</f>
        <v>0</v>
      </c>
      <c r="J120" s="53">
        <f>COUNTIFS('Prioritized Approach Milestones'!B121,"3",'Prioritized Approach Milestones'!C121,"N/A")</f>
        <v>0</v>
      </c>
      <c r="K120" s="53">
        <f>COUNTIFS('Prioritized Approach Milestones'!B121,"4",'Prioritized Approach Milestones'!C121,"N/A")</f>
        <v>0</v>
      </c>
      <c r="L120" s="53">
        <f>COUNTIFS('Prioritized Approach Milestones'!B121,"5",'Prioritized Approach Milestones'!C121,"N/A")</f>
        <v>0</v>
      </c>
      <c r="M120" s="53">
        <f>COUNTIFS('Prioritized Approach Milestones'!B121,"6",'Prioritized Approach Milestones'!C121,"N/A")</f>
        <v>0</v>
      </c>
      <c r="N120">
        <f t="shared" si="5"/>
        <v>0</v>
      </c>
      <c r="O120" s="119"/>
      <c r="P120" s="120" t="str">
        <f>IF('Prioritized Approach Milestones'!$B121=1,'Prioritized Approach Milestones'!$F121,"")</f>
        <v/>
      </c>
      <c r="Q120" s="120" t="str">
        <f>IF('Prioritized Approach Milestones'!$B121=2,'Prioritized Approach Milestones'!$F121,"")</f>
        <v/>
      </c>
      <c r="R120" s="120" t="str">
        <f>IF('Prioritized Approach Milestones'!$B121=3,'Prioritized Approach Milestones'!$F121,"")</f>
        <v/>
      </c>
      <c r="S120" s="120" t="str">
        <f>IF('Prioritized Approach Milestones'!$B121=4,'Prioritized Approach Milestones'!$F121,"")</f>
        <v/>
      </c>
      <c r="T120" s="120" t="str">
        <f>IF('Prioritized Approach Milestones'!$B121=5,'Prioritized Approach Milestones'!$F121,"")</f>
        <v/>
      </c>
      <c r="U120" s="120" t="str">
        <f>IF('Prioritized Approach Milestones'!$B121=6,'Prioritized Approach Milestones'!$F121,"")</f>
        <v/>
      </c>
      <c r="V120" s="121" t="str">
        <f>IF(AND('Prioritized Approach Milestones'!C121="Yes",'Prioritized Approach Milestones'!F121=""),"CORRECT",IF('Prioritized Approach Milestones'!C121="No","CORRECT",IF('Prioritized Approach Milestones'!B121=1,"ERROR 1","N/A")))</f>
        <v>N/A</v>
      </c>
      <c r="W120" s="121" t="str">
        <f>IF(AND('Prioritized Approach Milestones'!C121="Yes",'Prioritized Approach Milestones'!F121=""),"CORRECT",IF('Prioritized Approach Milestones'!C121="No","CORRECT",IF('Prioritized Approach Milestones'!B121=2,"ERROR 1","N/A")))</f>
        <v>N/A</v>
      </c>
      <c r="X120" s="121" t="str">
        <f>IF(AND('Prioritized Approach Milestones'!C121="Yes",'Prioritized Approach Milestones'!F121=""),"CORRECT",IF('Prioritized Approach Milestones'!C121="No","CORRECT",IF('Prioritized Approach Milestones'!B121=3,"ERROR 1","N/A")))</f>
        <v>N/A</v>
      </c>
      <c r="Y120" s="121" t="str">
        <f>IF(AND('Prioritized Approach Milestones'!C121="Yes",'Prioritized Approach Milestones'!F121=""),"CORRECT",IF('Prioritized Approach Milestones'!C121="No","CORRECT",IF('Prioritized Approach Milestones'!B121=4,"ERROR 1","N/A")))</f>
        <v>N/A</v>
      </c>
      <c r="Z120" s="121" t="str">
        <f>IF(AND('Prioritized Approach Milestones'!C121="Yes",'Prioritized Approach Milestones'!F121=""),"CORRECT",IF('Prioritized Approach Milestones'!C121="No","CORRECT",IF('Prioritized Approach Milestones'!B121=5,"ERROR 1","N/A")))</f>
        <v>N/A</v>
      </c>
      <c r="AA120" s="121" t="str">
        <f>IF(AND('Prioritized Approach Milestones'!C121="Yes",'Prioritized Approach Milestones'!F121=""),"CORRECT",IF('Prioritized Approach Milestones'!C121="No","CORRECT",IF('Prioritized Approach Milestones'!B121=6,"ERROR 1","N/A")))</f>
        <v>N/A</v>
      </c>
      <c r="AB120" s="122" t="str">
        <f>IF(AND('Prioritized Approach Milestones'!C121="No",'Prioritized Approach Milestones'!F121=""),IF('Prioritized Approach Milestones'!B121=1,"ERROR 2","N/A"),"CORRECT")</f>
        <v>CORRECT</v>
      </c>
      <c r="AC120" s="122" t="str">
        <f>IF(AND('Prioritized Approach Milestones'!C121="No",'Prioritized Approach Milestones'!F121=""),IF('Prioritized Approach Milestones'!B121=2,"ERROR 2","N/A"),"CORRECT")</f>
        <v>CORRECT</v>
      </c>
      <c r="AD120" s="122" t="str">
        <f>IF(AND('Prioritized Approach Milestones'!C121="No",'Prioritized Approach Milestones'!F121=""),IF('Prioritized Approach Milestones'!B121=3,"ERROR 2","N/A"),"CORRECT")</f>
        <v>CORRECT</v>
      </c>
      <c r="AE120" s="122" t="str">
        <f>IF(AND('Prioritized Approach Milestones'!C121="No",'Prioritized Approach Milestones'!F121=""),IF('Prioritized Approach Milestones'!B121=4,"ERROR 2","N/A"),"CORRECT")</f>
        <v>CORRECT</v>
      </c>
      <c r="AF120" s="122" t="str">
        <f>IF(AND('Prioritized Approach Milestones'!C121="No",'Prioritized Approach Milestones'!F121=""),IF('Prioritized Approach Milestones'!B121=5,"ERROR 2","N/A"),"CORRECT")</f>
        <v>CORRECT</v>
      </c>
      <c r="AG120" s="123" t="str">
        <f>IF(AND('Prioritized Approach Milestones'!C121="No",'Prioritized Approach Milestones'!F121=""),IF('Prioritized Approach Milestones'!B121=6,"ERROR 2","N/A"),"CORRECT")</f>
        <v>CORRECT</v>
      </c>
    </row>
    <row r="121" spans="1:33" x14ac:dyDescent="0.2">
      <c r="A121" s="27">
        <f>COUNTIFS('Prioritized Approach Milestones'!B122,"1",'Prioritized Approach Milestones'!C122,"yes")</f>
        <v>0</v>
      </c>
      <c r="B121" s="32">
        <f>COUNTIFS('Prioritized Approach Milestones'!B122,"2",'Prioritized Approach Milestones'!C122,"yes")</f>
        <v>0</v>
      </c>
      <c r="C121" s="28">
        <f>COUNTIFS('Prioritized Approach Milestones'!B122,"3",'Prioritized Approach Milestones'!C122,"yes")</f>
        <v>0</v>
      </c>
      <c r="D121" s="29">
        <f>COUNTIFS('Prioritized Approach Milestones'!B122,"4",'Prioritized Approach Milestones'!C122,"yes")</f>
        <v>0</v>
      </c>
      <c r="E121" s="30">
        <f>COUNTIFS('Prioritized Approach Milestones'!B122,"5",'Prioritized Approach Milestones'!C122,"yes")</f>
        <v>0</v>
      </c>
      <c r="F121" s="31">
        <f>COUNTIFS('Prioritized Approach Milestones'!B122,"6",'Prioritized Approach Milestones'!C122,"yes")</f>
        <v>0</v>
      </c>
      <c r="G121" s="59">
        <f t="shared" si="4"/>
        <v>0</v>
      </c>
      <c r="H121" s="53">
        <f>COUNTIFS('Prioritized Approach Milestones'!B122,"1",'Prioritized Approach Milestones'!C122,"N/A")</f>
        <v>0</v>
      </c>
      <c r="I121" s="53">
        <f>COUNTIFS('Prioritized Approach Milestones'!B122,"2",'Prioritized Approach Milestones'!C122,"N/A")</f>
        <v>0</v>
      </c>
      <c r="J121" s="53">
        <f>COUNTIFS('Prioritized Approach Milestones'!B122,"3",'Prioritized Approach Milestones'!C122,"N/A")</f>
        <v>0</v>
      </c>
      <c r="K121" s="53">
        <f>COUNTIFS('Prioritized Approach Milestones'!B122,"4",'Prioritized Approach Milestones'!C122,"N/A")</f>
        <v>0</v>
      </c>
      <c r="L121" s="53">
        <f>COUNTIFS('Prioritized Approach Milestones'!B122,"5",'Prioritized Approach Milestones'!C122,"N/A")</f>
        <v>0</v>
      </c>
      <c r="M121" s="53">
        <f>COUNTIFS('Prioritized Approach Milestones'!B122,"6",'Prioritized Approach Milestones'!C122,"N/A")</f>
        <v>0</v>
      </c>
      <c r="N121">
        <f t="shared" si="5"/>
        <v>0</v>
      </c>
      <c r="O121" s="119"/>
      <c r="P121" s="120" t="str">
        <f>IF('Prioritized Approach Milestones'!$B122=1,'Prioritized Approach Milestones'!$F122,"")</f>
        <v/>
      </c>
      <c r="Q121" s="120" t="str">
        <f>IF('Prioritized Approach Milestones'!$B122=2,'Prioritized Approach Milestones'!$F122,"")</f>
        <v/>
      </c>
      <c r="R121" s="120">
        <f>IF('Prioritized Approach Milestones'!$B122=3,'Prioritized Approach Milestones'!$F122,"")</f>
        <v>0</v>
      </c>
      <c r="S121" s="120" t="str">
        <f>IF('Prioritized Approach Milestones'!$B122=4,'Prioritized Approach Milestones'!$F122,"")</f>
        <v/>
      </c>
      <c r="T121" s="120" t="str">
        <f>IF('Prioritized Approach Milestones'!$B122=5,'Prioritized Approach Milestones'!$F122,"")</f>
        <v/>
      </c>
      <c r="U121" s="120" t="str">
        <f>IF('Prioritized Approach Milestones'!$B122=6,'Prioritized Approach Milestones'!$F122,"")</f>
        <v/>
      </c>
      <c r="V121" s="121" t="str">
        <f>IF(AND('Prioritized Approach Milestones'!C122="Yes",'Prioritized Approach Milestones'!F122=""),"CORRECT",IF('Prioritized Approach Milestones'!C122="No","CORRECT",IF('Prioritized Approach Milestones'!B122=1,"ERROR 1","N/A")))</f>
        <v>N/A</v>
      </c>
      <c r="W121" s="121" t="str">
        <f>IF(AND('Prioritized Approach Milestones'!C122="Yes",'Prioritized Approach Milestones'!F122=""),"CORRECT",IF('Prioritized Approach Milestones'!C122="No","CORRECT",IF('Prioritized Approach Milestones'!B122=2,"ERROR 1","N/A")))</f>
        <v>N/A</v>
      </c>
      <c r="X121" s="121" t="str">
        <f>IF(AND('Prioritized Approach Milestones'!C122="Yes",'Prioritized Approach Milestones'!F122=""),"CORRECT",IF('Prioritized Approach Milestones'!C122="No","CORRECT",IF('Prioritized Approach Milestones'!B122=3,"ERROR 1","N/A")))</f>
        <v>ERROR 1</v>
      </c>
      <c r="Y121" s="121" t="str">
        <f>IF(AND('Prioritized Approach Milestones'!C122="Yes",'Prioritized Approach Milestones'!F122=""),"CORRECT",IF('Prioritized Approach Milestones'!C122="No","CORRECT",IF('Prioritized Approach Milestones'!B122=4,"ERROR 1","N/A")))</f>
        <v>N/A</v>
      </c>
      <c r="Z121" s="121" t="str">
        <f>IF(AND('Prioritized Approach Milestones'!C122="Yes",'Prioritized Approach Milestones'!F122=""),"CORRECT",IF('Prioritized Approach Milestones'!C122="No","CORRECT",IF('Prioritized Approach Milestones'!B122=5,"ERROR 1","N/A")))</f>
        <v>N/A</v>
      </c>
      <c r="AA121" s="121" t="str">
        <f>IF(AND('Prioritized Approach Milestones'!C122="Yes",'Prioritized Approach Milestones'!F122=""),"CORRECT",IF('Prioritized Approach Milestones'!C122="No","CORRECT",IF('Prioritized Approach Milestones'!B122=6,"ERROR 1","N/A")))</f>
        <v>N/A</v>
      </c>
      <c r="AB121" s="122" t="str">
        <f>IF(AND('Prioritized Approach Milestones'!C122="No",'Prioritized Approach Milestones'!F122=""),IF('Prioritized Approach Milestones'!B122=1,"ERROR 2","N/A"),"CORRECT")</f>
        <v>CORRECT</v>
      </c>
      <c r="AC121" s="122" t="str">
        <f>IF(AND('Prioritized Approach Milestones'!C122="No",'Prioritized Approach Milestones'!F122=""),IF('Prioritized Approach Milestones'!B122=2,"ERROR 2","N/A"),"CORRECT")</f>
        <v>CORRECT</v>
      </c>
      <c r="AD121" s="122" t="str">
        <f>IF(AND('Prioritized Approach Milestones'!C122="No",'Prioritized Approach Milestones'!F122=""),IF('Prioritized Approach Milestones'!B122=3,"ERROR 2","N/A"),"CORRECT")</f>
        <v>CORRECT</v>
      </c>
      <c r="AE121" s="122" t="str">
        <f>IF(AND('Prioritized Approach Milestones'!C122="No",'Prioritized Approach Milestones'!F122=""),IF('Prioritized Approach Milestones'!B122=4,"ERROR 2","N/A"),"CORRECT")</f>
        <v>CORRECT</v>
      </c>
      <c r="AF121" s="122" t="str">
        <f>IF(AND('Prioritized Approach Milestones'!C122="No",'Prioritized Approach Milestones'!F122=""),IF('Prioritized Approach Milestones'!B122=5,"ERROR 2","N/A"),"CORRECT")</f>
        <v>CORRECT</v>
      </c>
      <c r="AG121" s="123" t="str">
        <f>IF(AND('Prioritized Approach Milestones'!C122="No",'Prioritized Approach Milestones'!F122=""),IF('Prioritized Approach Milestones'!B122=6,"ERROR 2","N/A"),"CORRECT")</f>
        <v>CORRECT</v>
      </c>
    </row>
    <row r="122" spans="1:33" x14ac:dyDescent="0.2">
      <c r="A122" s="27">
        <f>COUNTIFS('Prioritized Approach Milestones'!B123,"1",'Prioritized Approach Milestones'!C123,"yes")</f>
        <v>0</v>
      </c>
      <c r="B122" s="32">
        <f>COUNTIFS('Prioritized Approach Milestones'!B123,"2",'Prioritized Approach Milestones'!C123,"yes")</f>
        <v>0</v>
      </c>
      <c r="C122" s="28">
        <f>COUNTIFS('Prioritized Approach Milestones'!B123,"3",'Prioritized Approach Milestones'!C123,"yes")</f>
        <v>0</v>
      </c>
      <c r="D122" s="29">
        <f>COUNTIFS('Prioritized Approach Milestones'!B123,"4",'Prioritized Approach Milestones'!C123,"yes")</f>
        <v>0</v>
      </c>
      <c r="E122" s="30">
        <f>COUNTIFS('Prioritized Approach Milestones'!B123,"5",'Prioritized Approach Milestones'!C123,"yes")</f>
        <v>0</v>
      </c>
      <c r="F122" s="31">
        <f>COUNTIFS('Prioritized Approach Milestones'!B123,"6",'Prioritized Approach Milestones'!C123,"yes")</f>
        <v>0</v>
      </c>
      <c r="G122" s="59">
        <f t="shared" si="4"/>
        <v>0</v>
      </c>
      <c r="H122" s="53">
        <f>COUNTIFS('Prioritized Approach Milestones'!B123,"1",'Prioritized Approach Milestones'!C123,"N/A")</f>
        <v>0</v>
      </c>
      <c r="I122" s="53">
        <f>COUNTIFS('Prioritized Approach Milestones'!B123,"2",'Prioritized Approach Milestones'!C123,"N/A")</f>
        <v>0</v>
      </c>
      <c r="J122" s="53">
        <f>COUNTIFS('Prioritized Approach Milestones'!B123,"3",'Prioritized Approach Milestones'!C123,"N/A")</f>
        <v>0</v>
      </c>
      <c r="K122" s="53">
        <f>COUNTIFS('Prioritized Approach Milestones'!B123,"4",'Prioritized Approach Milestones'!C123,"N/A")</f>
        <v>0</v>
      </c>
      <c r="L122" s="53">
        <f>COUNTIFS('Prioritized Approach Milestones'!B123,"5",'Prioritized Approach Milestones'!C123,"N/A")</f>
        <v>0</v>
      </c>
      <c r="M122" s="53">
        <f>COUNTIFS('Prioritized Approach Milestones'!B123,"6",'Prioritized Approach Milestones'!C123,"N/A")</f>
        <v>0</v>
      </c>
      <c r="N122">
        <f t="shared" si="5"/>
        <v>0</v>
      </c>
      <c r="O122" s="119"/>
      <c r="P122" s="120" t="str">
        <f>IF('Prioritized Approach Milestones'!$B123=1,'Prioritized Approach Milestones'!$F123,"")</f>
        <v/>
      </c>
      <c r="Q122" s="120" t="str">
        <f>IF('Prioritized Approach Milestones'!$B123=2,'Prioritized Approach Milestones'!$F123,"")</f>
        <v/>
      </c>
      <c r="R122" s="120">
        <f>IF('Prioritized Approach Milestones'!$B123=3,'Prioritized Approach Milestones'!$F123,"")</f>
        <v>0</v>
      </c>
      <c r="S122" s="120" t="str">
        <f>IF('Prioritized Approach Milestones'!$B123=4,'Prioritized Approach Milestones'!$F123,"")</f>
        <v/>
      </c>
      <c r="T122" s="120" t="str">
        <f>IF('Prioritized Approach Milestones'!$B123=5,'Prioritized Approach Milestones'!$F123,"")</f>
        <v/>
      </c>
      <c r="U122" s="120" t="str">
        <f>IF('Prioritized Approach Milestones'!$B123=6,'Prioritized Approach Milestones'!$F123,"")</f>
        <v/>
      </c>
      <c r="V122" s="121" t="str">
        <f>IF(AND('Prioritized Approach Milestones'!C123="Yes",'Prioritized Approach Milestones'!F123=""),"CORRECT",IF('Prioritized Approach Milestones'!C123="No","CORRECT",IF('Prioritized Approach Milestones'!B123=1,"ERROR 1","N/A")))</f>
        <v>N/A</v>
      </c>
      <c r="W122" s="121" t="str">
        <f>IF(AND('Prioritized Approach Milestones'!C123="Yes",'Prioritized Approach Milestones'!F123=""),"CORRECT",IF('Prioritized Approach Milestones'!C123="No","CORRECT",IF('Prioritized Approach Milestones'!B123=2,"ERROR 1","N/A")))</f>
        <v>N/A</v>
      </c>
      <c r="X122" s="121" t="str">
        <f>IF(AND('Prioritized Approach Milestones'!C123="Yes",'Prioritized Approach Milestones'!F123=""),"CORRECT",IF('Prioritized Approach Milestones'!C123="No","CORRECT",IF('Prioritized Approach Milestones'!B123=3,"ERROR 1","N/A")))</f>
        <v>ERROR 1</v>
      </c>
      <c r="Y122" s="121" t="str">
        <f>IF(AND('Prioritized Approach Milestones'!C123="Yes",'Prioritized Approach Milestones'!F123=""),"CORRECT",IF('Prioritized Approach Milestones'!C123="No","CORRECT",IF('Prioritized Approach Milestones'!B123=4,"ERROR 1","N/A")))</f>
        <v>N/A</v>
      </c>
      <c r="Z122" s="121" t="str">
        <f>IF(AND('Prioritized Approach Milestones'!C123="Yes",'Prioritized Approach Milestones'!F123=""),"CORRECT",IF('Prioritized Approach Milestones'!C123="No","CORRECT",IF('Prioritized Approach Milestones'!B123=5,"ERROR 1","N/A")))</f>
        <v>N/A</v>
      </c>
      <c r="AA122" s="121" t="str">
        <f>IF(AND('Prioritized Approach Milestones'!C123="Yes",'Prioritized Approach Milestones'!F123=""),"CORRECT",IF('Prioritized Approach Milestones'!C123="No","CORRECT",IF('Prioritized Approach Milestones'!B123=6,"ERROR 1","N/A")))</f>
        <v>N/A</v>
      </c>
      <c r="AB122" s="122" t="str">
        <f>IF(AND('Prioritized Approach Milestones'!C123="No",'Prioritized Approach Milestones'!F123=""),IF('Prioritized Approach Milestones'!B123=1,"ERROR 2","N/A"),"CORRECT")</f>
        <v>CORRECT</v>
      </c>
      <c r="AC122" s="122" t="str">
        <f>IF(AND('Prioritized Approach Milestones'!C123="No",'Prioritized Approach Milestones'!F123=""),IF('Prioritized Approach Milestones'!B123=2,"ERROR 2","N/A"),"CORRECT")</f>
        <v>CORRECT</v>
      </c>
      <c r="AD122" s="122" t="str">
        <f>IF(AND('Prioritized Approach Milestones'!C123="No",'Prioritized Approach Milestones'!F123=""),IF('Prioritized Approach Milestones'!B123=3,"ERROR 2","N/A"),"CORRECT")</f>
        <v>CORRECT</v>
      </c>
      <c r="AE122" s="122" t="str">
        <f>IF(AND('Prioritized Approach Milestones'!C123="No",'Prioritized Approach Milestones'!F123=""),IF('Prioritized Approach Milestones'!B123=4,"ERROR 2","N/A"),"CORRECT")</f>
        <v>CORRECT</v>
      </c>
      <c r="AF122" s="122" t="str">
        <f>IF(AND('Prioritized Approach Milestones'!C123="No",'Prioritized Approach Milestones'!F123=""),IF('Prioritized Approach Milestones'!B123=5,"ERROR 2","N/A"),"CORRECT")</f>
        <v>CORRECT</v>
      </c>
      <c r="AG122" s="123" t="str">
        <f>IF(AND('Prioritized Approach Milestones'!C123="No",'Prioritized Approach Milestones'!F123=""),IF('Prioritized Approach Milestones'!B123=6,"ERROR 2","N/A"),"CORRECT")</f>
        <v>CORRECT</v>
      </c>
    </row>
    <row r="123" spans="1:33" x14ac:dyDescent="0.2">
      <c r="A123" s="27">
        <f>COUNTIFS('Prioritized Approach Milestones'!B124,"1",'Prioritized Approach Milestones'!C124,"yes")</f>
        <v>0</v>
      </c>
      <c r="B123" s="32">
        <f>COUNTIFS('Prioritized Approach Milestones'!B124,"2",'Prioritized Approach Milestones'!C124,"yes")</f>
        <v>0</v>
      </c>
      <c r="C123" s="28">
        <f>COUNTIFS('Prioritized Approach Milestones'!B124,"3",'Prioritized Approach Milestones'!C124,"yes")</f>
        <v>0</v>
      </c>
      <c r="D123" s="29">
        <f>COUNTIFS('Prioritized Approach Milestones'!B124,"4",'Prioritized Approach Milestones'!C124,"yes")</f>
        <v>0</v>
      </c>
      <c r="E123" s="30">
        <f>COUNTIFS('Prioritized Approach Milestones'!B124,"5",'Prioritized Approach Milestones'!C124,"yes")</f>
        <v>0</v>
      </c>
      <c r="F123" s="31">
        <f>COUNTIFS('Prioritized Approach Milestones'!B124,"6",'Prioritized Approach Milestones'!C124,"yes")</f>
        <v>0</v>
      </c>
      <c r="G123" s="59">
        <f t="shared" si="4"/>
        <v>0</v>
      </c>
      <c r="H123" s="53">
        <f>COUNTIFS('Prioritized Approach Milestones'!B124,"1",'Prioritized Approach Milestones'!C124,"N/A")</f>
        <v>0</v>
      </c>
      <c r="I123" s="53">
        <f>COUNTIFS('Prioritized Approach Milestones'!B124,"2",'Prioritized Approach Milestones'!C124,"N/A")</f>
        <v>0</v>
      </c>
      <c r="J123" s="53">
        <f>COUNTIFS('Prioritized Approach Milestones'!B124,"3",'Prioritized Approach Milestones'!C124,"N/A")</f>
        <v>0</v>
      </c>
      <c r="K123" s="53">
        <f>COUNTIFS('Prioritized Approach Milestones'!B124,"4",'Prioritized Approach Milestones'!C124,"N/A")</f>
        <v>0</v>
      </c>
      <c r="L123" s="53">
        <f>COUNTIFS('Prioritized Approach Milestones'!B124,"5",'Prioritized Approach Milestones'!C124,"N/A")</f>
        <v>0</v>
      </c>
      <c r="M123" s="53">
        <f>COUNTIFS('Prioritized Approach Milestones'!B124,"6",'Prioritized Approach Milestones'!C124,"N/A")</f>
        <v>0</v>
      </c>
      <c r="N123">
        <f t="shared" si="5"/>
        <v>0</v>
      </c>
      <c r="O123" s="119"/>
      <c r="P123" s="120" t="str">
        <f>IF('Prioritized Approach Milestones'!$B124=1,'Prioritized Approach Milestones'!$F124,"")</f>
        <v/>
      </c>
      <c r="Q123" s="120">
        <f>IF('Prioritized Approach Milestones'!$B124=2,'Prioritized Approach Milestones'!$F124,"")</f>
        <v>0</v>
      </c>
      <c r="R123" s="120" t="str">
        <f>IF('Prioritized Approach Milestones'!$B124=3,'Prioritized Approach Milestones'!$F124,"")</f>
        <v/>
      </c>
      <c r="S123" s="120" t="str">
        <f>IF('Prioritized Approach Milestones'!$B124=4,'Prioritized Approach Milestones'!$F124,"")</f>
        <v/>
      </c>
      <c r="T123" s="120" t="str">
        <f>IF('Prioritized Approach Milestones'!$B124=5,'Prioritized Approach Milestones'!$F124,"")</f>
        <v/>
      </c>
      <c r="U123" s="120" t="str">
        <f>IF('Prioritized Approach Milestones'!$B124=6,'Prioritized Approach Milestones'!$F124,"")</f>
        <v/>
      </c>
      <c r="V123" s="121" t="str">
        <f>IF(AND('Prioritized Approach Milestones'!C124="Yes",'Prioritized Approach Milestones'!F124=""),"CORRECT",IF('Prioritized Approach Milestones'!C124="No","CORRECT",IF('Prioritized Approach Milestones'!B124=1,"ERROR 1","N/A")))</f>
        <v>N/A</v>
      </c>
      <c r="W123" s="121" t="str">
        <f>IF(AND('Prioritized Approach Milestones'!C124="Yes",'Prioritized Approach Milestones'!F124=""),"CORRECT",IF('Prioritized Approach Milestones'!C124="No","CORRECT",IF('Prioritized Approach Milestones'!B124=2,"ERROR 1","N/A")))</f>
        <v>ERROR 1</v>
      </c>
      <c r="X123" s="121" t="str">
        <f>IF(AND('Prioritized Approach Milestones'!C124="Yes",'Prioritized Approach Milestones'!F124=""),"CORRECT",IF('Prioritized Approach Milestones'!C124="No","CORRECT",IF('Prioritized Approach Milestones'!B124=3,"ERROR 1","N/A")))</f>
        <v>N/A</v>
      </c>
      <c r="Y123" s="121" t="str">
        <f>IF(AND('Prioritized Approach Milestones'!C124="Yes",'Prioritized Approach Milestones'!F124=""),"CORRECT",IF('Prioritized Approach Milestones'!C124="No","CORRECT",IF('Prioritized Approach Milestones'!B124=4,"ERROR 1","N/A")))</f>
        <v>N/A</v>
      </c>
      <c r="Z123" s="121" t="str">
        <f>IF(AND('Prioritized Approach Milestones'!C124="Yes",'Prioritized Approach Milestones'!F124=""),"CORRECT",IF('Prioritized Approach Milestones'!C124="No","CORRECT",IF('Prioritized Approach Milestones'!B124=5,"ERROR 1","N/A")))</f>
        <v>N/A</v>
      </c>
      <c r="AA123" s="121" t="str">
        <f>IF(AND('Prioritized Approach Milestones'!C124="Yes",'Prioritized Approach Milestones'!F124=""),"CORRECT",IF('Prioritized Approach Milestones'!C124="No","CORRECT",IF('Prioritized Approach Milestones'!B124=6,"ERROR 1","N/A")))</f>
        <v>N/A</v>
      </c>
      <c r="AB123" s="122" t="str">
        <f>IF(AND('Prioritized Approach Milestones'!C124="No",'Prioritized Approach Milestones'!F124=""),IF('Prioritized Approach Milestones'!B124=1,"ERROR 2","N/A"),"CORRECT")</f>
        <v>CORRECT</v>
      </c>
      <c r="AC123" s="122" t="str">
        <f>IF(AND('Prioritized Approach Milestones'!C124="No",'Prioritized Approach Milestones'!F124=""),IF('Prioritized Approach Milestones'!B124=2,"ERROR 2","N/A"),"CORRECT")</f>
        <v>CORRECT</v>
      </c>
      <c r="AD123" s="122" t="str">
        <f>IF(AND('Prioritized Approach Milestones'!C124="No",'Prioritized Approach Milestones'!F124=""),IF('Prioritized Approach Milestones'!B124=3,"ERROR 2","N/A"),"CORRECT")</f>
        <v>CORRECT</v>
      </c>
      <c r="AE123" s="122" t="str">
        <f>IF(AND('Prioritized Approach Milestones'!C124="No",'Prioritized Approach Milestones'!F124=""),IF('Prioritized Approach Milestones'!B124=4,"ERROR 2","N/A"),"CORRECT")</f>
        <v>CORRECT</v>
      </c>
      <c r="AF123" s="122" t="str">
        <f>IF(AND('Prioritized Approach Milestones'!C124="No",'Prioritized Approach Milestones'!F124=""),IF('Prioritized Approach Milestones'!B124=5,"ERROR 2","N/A"),"CORRECT")</f>
        <v>CORRECT</v>
      </c>
      <c r="AG123" s="123" t="str">
        <f>IF(AND('Prioritized Approach Milestones'!C124="No",'Prioritized Approach Milestones'!F124=""),IF('Prioritized Approach Milestones'!B124=6,"ERROR 2","N/A"),"CORRECT")</f>
        <v>CORRECT</v>
      </c>
    </row>
    <row r="124" spans="1:33" x14ac:dyDescent="0.2">
      <c r="A124" s="27">
        <f>COUNTIFS('Prioritized Approach Milestones'!B125,"1",'Prioritized Approach Milestones'!C125,"yes")</f>
        <v>0</v>
      </c>
      <c r="B124" s="32">
        <f>COUNTIFS('Prioritized Approach Milestones'!B125,"2",'Prioritized Approach Milestones'!C125,"yes")</f>
        <v>0</v>
      </c>
      <c r="C124" s="28">
        <f>COUNTIFS('Prioritized Approach Milestones'!B125,"3",'Prioritized Approach Milestones'!C125,"yes")</f>
        <v>0</v>
      </c>
      <c r="D124" s="29">
        <f>COUNTIFS('Prioritized Approach Milestones'!B125,"4",'Prioritized Approach Milestones'!C125,"yes")</f>
        <v>0</v>
      </c>
      <c r="E124" s="30">
        <f>COUNTIFS('Prioritized Approach Milestones'!B125,"5",'Prioritized Approach Milestones'!C125,"yes")</f>
        <v>0</v>
      </c>
      <c r="F124" s="31">
        <f>COUNTIFS('Prioritized Approach Milestones'!B125,"6",'Prioritized Approach Milestones'!C125,"yes")</f>
        <v>0</v>
      </c>
      <c r="G124" s="59">
        <f t="shared" si="4"/>
        <v>0</v>
      </c>
      <c r="H124" s="53">
        <f>COUNTIFS('Prioritized Approach Milestones'!B125,"1",'Prioritized Approach Milestones'!C125,"N/A")</f>
        <v>0</v>
      </c>
      <c r="I124" s="53">
        <f>COUNTIFS('Prioritized Approach Milestones'!B125,"2",'Prioritized Approach Milestones'!C125,"N/A")</f>
        <v>0</v>
      </c>
      <c r="J124" s="53">
        <f>COUNTIFS('Prioritized Approach Milestones'!B125,"3",'Prioritized Approach Milestones'!C125,"N/A")</f>
        <v>0</v>
      </c>
      <c r="K124" s="53">
        <f>COUNTIFS('Prioritized Approach Milestones'!B125,"4",'Prioritized Approach Milestones'!C125,"N/A")</f>
        <v>0</v>
      </c>
      <c r="L124" s="53">
        <f>COUNTIFS('Prioritized Approach Milestones'!B125,"5",'Prioritized Approach Milestones'!C125,"N/A")</f>
        <v>0</v>
      </c>
      <c r="M124" s="53">
        <f>COUNTIFS('Prioritized Approach Milestones'!B125,"6",'Prioritized Approach Milestones'!C125,"N/A")</f>
        <v>0</v>
      </c>
      <c r="N124">
        <f t="shared" si="5"/>
        <v>0</v>
      </c>
      <c r="O124" s="119"/>
      <c r="P124" s="120" t="str">
        <f>IF('Prioritized Approach Milestones'!$B125=1,'Prioritized Approach Milestones'!$F125,"")</f>
        <v/>
      </c>
      <c r="Q124" s="120" t="str">
        <f>IF('Prioritized Approach Milestones'!$B125=2,'Prioritized Approach Milestones'!$F125,"")</f>
        <v/>
      </c>
      <c r="R124" s="120" t="str">
        <f>IF('Prioritized Approach Milestones'!$B125=3,'Prioritized Approach Milestones'!$F125,"")</f>
        <v/>
      </c>
      <c r="S124" s="120" t="str">
        <f>IF('Prioritized Approach Milestones'!$B125=4,'Prioritized Approach Milestones'!$F125,"")</f>
        <v/>
      </c>
      <c r="T124" s="120" t="str">
        <f>IF('Prioritized Approach Milestones'!$B125=5,'Prioritized Approach Milestones'!$F125,"")</f>
        <v/>
      </c>
      <c r="U124" s="120" t="str">
        <f>IF('Prioritized Approach Milestones'!$B125=6,'Prioritized Approach Milestones'!$F125,"")</f>
        <v/>
      </c>
      <c r="V124" s="121" t="str">
        <f>IF(AND('Prioritized Approach Milestones'!C125="Yes",'Prioritized Approach Milestones'!F125=""),"CORRECT",IF('Prioritized Approach Milestones'!C125="No","CORRECT",IF('Prioritized Approach Milestones'!B125=1,"ERROR 1","N/A")))</f>
        <v>N/A</v>
      </c>
      <c r="W124" s="121" t="str">
        <f>IF(AND('Prioritized Approach Milestones'!C125="Yes",'Prioritized Approach Milestones'!F125=""),"CORRECT",IF('Prioritized Approach Milestones'!C125="No","CORRECT",IF('Prioritized Approach Milestones'!B125=2,"ERROR 1","N/A")))</f>
        <v>N/A</v>
      </c>
      <c r="X124" s="121" t="str">
        <f>IF(AND('Prioritized Approach Milestones'!C125="Yes",'Prioritized Approach Milestones'!F125=""),"CORRECT",IF('Prioritized Approach Milestones'!C125="No","CORRECT",IF('Prioritized Approach Milestones'!B125=3,"ERROR 1","N/A")))</f>
        <v>N/A</v>
      </c>
      <c r="Y124" s="121" t="str">
        <f>IF(AND('Prioritized Approach Milestones'!C125="Yes",'Prioritized Approach Milestones'!F125=""),"CORRECT",IF('Prioritized Approach Milestones'!C125="No","CORRECT",IF('Prioritized Approach Milestones'!B125=4,"ERROR 1","N/A")))</f>
        <v>N/A</v>
      </c>
      <c r="Z124" s="121" t="str">
        <f>IF(AND('Prioritized Approach Milestones'!C125="Yes",'Prioritized Approach Milestones'!F125=""),"CORRECT",IF('Prioritized Approach Milestones'!C125="No","CORRECT",IF('Prioritized Approach Milestones'!B125=5,"ERROR 1","N/A")))</f>
        <v>N/A</v>
      </c>
      <c r="AA124" s="121" t="str">
        <f>IF(AND('Prioritized Approach Milestones'!C125="Yes",'Prioritized Approach Milestones'!F125=""),"CORRECT",IF('Prioritized Approach Milestones'!C125="No","CORRECT",IF('Prioritized Approach Milestones'!B125=6,"ERROR 1","N/A")))</f>
        <v>N/A</v>
      </c>
      <c r="AB124" s="122" t="str">
        <f>IF(AND('Prioritized Approach Milestones'!C125="No",'Prioritized Approach Milestones'!F125=""),IF('Prioritized Approach Milestones'!B125=1,"ERROR 2","N/A"),"CORRECT")</f>
        <v>CORRECT</v>
      </c>
      <c r="AC124" s="122" t="str">
        <f>IF(AND('Prioritized Approach Milestones'!C125="No",'Prioritized Approach Milestones'!F125=""),IF('Prioritized Approach Milestones'!B125=2,"ERROR 2","N/A"),"CORRECT")</f>
        <v>CORRECT</v>
      </c>
      <c r="AD124" s="122" t="str">
        <f>IF(AND('Prioritized Approach Milestones'!C125="No",'Prioritized Approach Milestones'!F125=""),IF('Prioritized Approach Milestones'!B125=3,"ERROR 2","N/A"),"CORRECT")</f>
        <v>CORRECT</v>
      </c>
      <c r="AE124" s="122" t="str">
        <f>IF(AND('Prioritized Approach Milestones'!C125="No",'Prioritized Approach Milestones'!F125=""),IF('Prioritized Approach Milestones'!B125=4,"ERROR 2","N/A"),"CORRECT")</f>
        <v>CORRECT</v>
      </c>
      <c r="AF124" s="122" t="str">
        <f>IF(AND('Prioritized Approach Milestones'!C125="No",'Prioritized Approach Milestones'!F125=""),IF('Prioritized Approach Milestones'!B125=5,"ERROR 2","N/A"),"CORRECT")</f>
        <v>CORRECT</v>
      </c>
      <c r="AG124" s="123" t="str">
        <f>IF(AND('Prioritized Approach Milestones'!C125="No",'Prioritized Approach Milestones'!F125=""),IF('Prioritized Approach Milestones'!B125=6,"ERROR 2","N/A"),"CORRECT")</f>
        <v>CORRECT</v>
      </c>
    </row>
    <row r="125" spans="1:33" x14ac:dyDescent="0.2">
      <c r="A125" s="27">
        <f>COUNTIFS('Prioritized Approach Milestones'!B126,"1",'Prioritized Approach Milestones'!C126,"yes")</f>
        <v>0</v>
      </c>
      <c r="B125" s="32">
        <f>COUNTIFS('Prioritized Approach Milestones'!B126,"2",'Prioritized Approach Milestones'!C126,"yes")</f>
        <v>0</v>
      </c>
      <c r="C125" s="28">
        <f>COUNTIFS('Prioritized Approach Milestones'!B126,"3",'Prioritized Approach Milestones'!C126,"yes")</f>
        <v>0</v>
      </c>
      <c r="D125" s="29">
        <f>COUNTIFS('Prioritized Approach Milestones'!B126,"4",'Prioritized Approach Milestones'!C126,"yes")</f>
        <v>0</v>
      </c>
      <c r="E125" s="30">
        <f>COUNTIFS('Prioritized Approach Milestones'!B126,"5",'Prioritized Approach Milestones'!C126,"yes")</f>
        <v>0</v>
      </c>
      <c r="F125" s="31">
        <f>COUNTIFS('Prioritized Approach Milestones'!B126,"6",'Prioritized Approach Milestones'!C126,"yes")</f>
        <v>0</v>
      </c>
      <c r="G125" s="59">
        <f t="shared" si="4"/>
        <v>0</v>
      </c>
      <c r="H125" s="53">
        <f>COUNTIFS('Prioritized Approach Milestones'!B126,"1",'Prioritized Approach Milestones'!C126,"N/A")</f>
        <v>0</v>
      </c>
      <c r="I125" s="53">
        <f>COUNTIFS('Prioritized Approach Milestones'!B126,"2",'Prioritized Approach Milestones'!C126,"N/A")</f>
        <v>0</v>
      </c>
      <c r="J125" s="53">
        <f>COUNTIFS('Prioritized Approach Milestones'!B126,"3",'Prioritized Approach Milestones'!C126,"N/A")</f>
        <v>0</v>
      </c>
      <c r="K125" s="53">
        <f>COUNTIFS('Prioritized Approach Milestones'!B126,"4",'Prioritized Approach Milestones'!C126,"N/A")</f>
        <v>0</v>
      </c>
      <c r="L125" s="53">
        <f>COUNTIFS('Prioritized Approach Milestones'!B126,"5",'Prioritized Approach Milestones'!C126,"N/A")</f>
        <v>0</v>
      </c>
      <c r="M125" s="53">
        <f>COUNTIFS('Prioritized Approach Milestones'!B126,"6",'Prioritized Approach Milestones'!C126,"N/A")</f>
        <v>0</v>
      </c>
      <c r="N125">
        <f t="shared" si="5"/>
        <v>0</v>
      </c>
      <c r="O125" s="119"/>
      <c r="P125" s="120" t="str">
        <f>IF('Prioritized Approach Milestones'!$B126=1,'Prioritized Approach Milestones'!$F126,"")</f>
        <v/>
      </c>
      <c r="Q125" s="120" t="str">
        <f>IF('Prioritized Approach Milestones'!$B126=2,'Prioritized Approach Milestones'!$F126,"")</f>
        <v/>
      </c>
      <c r="R125" s="120" t="str">
        <f>IF('Prioritized Approach Milestones'!$B126=3,'Prioritized Approach Milestones'!$F126,"")</f>
        <v/>
      </c>
      <c r="S125" s="120" t="str">
        <f>IF('Prioritized Approach Milestones'!$B126=4,'Prioritized Approach Milestones'!$F126,"")</f>
        <v/>
      </c>
      <c r="T125" s="120" t="str">
        <f>IF('Prioritized Approach Milestones'!$B126=5,'Prioritized Approach Milestones'!$F126,"")</f>
        <v/>
      </c>
      <c r="U125" s="120">
        <f>IF('Prioritized Approach Milestones'!$B126=6,'Prioritized Approach Milestones'!$F126,"")</f>
        <v>0</v>
      </c>
      <c r="V125" s="121" t="str">
        <f>IF(AND('Prioritized Approach Milestones'!C126="Yes",'Prioritized Approach Milestones'!F126=""),"CORRECT",IF('Prioritized Approach Milestones'!C126="No","CORRECT",IF('Prioritized Approach Milestones'!B126=1,"ERROR 1","N/A")))</f>
        <v>N/A</v>
      </c>
      <c r="W125" s="121" t="str">
        <f>IF(AND('Prioritized Approach Milestones'!C126="Yes",'Prioritized Approach Milestones'!F126=""),"CORRECT",IF('Prioritized Approach Milestones'!C126="No","CORRECT",IF('Prioritized Approach Milestones'!B126=2,"ERROR 1","N/A")))</f>
        <v>N/A</v>
      </c>
      <c r="X125" s="121" t="str">
        <f>IF(AND('Prioritized Approach Milestones'!C126="Yes",'Prioritized Approach Milestones'!F126=""),"CORRECT",IF('Prioritized Approach Milestones'!C126="No","CORRECT",IF('Prioritized Approach Milestones'!B126=3,"ERROR 1","N/A")))</f>
        <v>N/A</v>
      </c>
      <c r="Y125" s="121" t="str">
        <f>IF(AND('Prioritized Approach Milestones'!C126="Yes",'Prioritized Approach Milestones'!F126=""),"CORRECT",IF('Prioritized Approach Milestones'!C126="No","CORRECT",IF('Prioritized Approach Milestones'!B126=4,"ERROR 1","N/A")))</f>
        <v>N/A</v>
      </c>
      <c r="Z125" s="121" t="str">
        <f>IF(AND('Prioritized Approach Milestones'!C126="Yes",'Prioritized Approach Milestones'!F126=""),"CORRECT",IF('Prioritized Approach Milestones'!C126="No","CORRECT",IF('Prioritized Approach Milestones'!B126=5,"ERROR 1","N/A")))</f>
        <v>N/A</v>
      </c>
      <c r="AA125" s="121" t="str">
        <f>IF(AND('Prioritized Approach Milestones'!C126="Yes",'Prioritized Approach Milestones'!F126=""),"CORRECT",IF('Prioritized Approach Milestones'!C126="No","CORRECT",IF('Prioritized Approach Milestones'!B126=6,"ERROR 1","N/A")))</f>
        <v>ERROR 1</v>
      </c>
      <c r="AB125" s="122" t="str">
        <f>IF(AND('Prioritized Approach Milestones'!C126="No",'Prioritized Approach Milestones'!F126=""),IF('Prioritized Approach Milestones'!B126=1,"ERROR 2","N/A"),"CORRECT")</f>
        <v>CORRECT</v>
      </c>
      <c r="AC125" s="122" t="str">
        <f>IF(AND('Prioritized Approach Milestones'!C126="No",'Prioritized Approach Milestones'!F126=""),IF('Prioritized Approach Milestones'!B126=2,"ERROR 2","N/A"),"CORRECT")</f>
        <v>CORRECT</v>
      </c>
      <c r="AD125" s="122" t="str">
        <f>IF(AND('Prioritized Approach Milestones'!C126="No",'Prioritized Approach Milestones'!F126=""),IF('Prioritized Approach Milestones'!B126=3,"ERROR 2","N/A"),"CORRECT")</f>
        <v>CORRECT</v>
      </c>
      <c r="AE125" s="122" t="str">
        <f>IF(AND('Prioritized Approach Milestones'!C126="No",'Prioritized Approach Milestones'!F126=""),IF('Prioritized Approach Milestones'!B126=4,"ERROR 2","N/A"),"CORRECT")</f>
        <v>CORRECT</v>
      </c>
      <c r="AF125" s="122" t="str">
        <f>IF(AND('Prioritized Approach Milestones'!C126="No",'Prioritized Approach Milestones'!F126=""),IF('Prioritized Approach Milestones'!B126=5,"ERROR 2","N/A"),"CORRECT")</f>
        <v>CORRECT</v>
      </c>
      <c r="AG125" s="123" t="str">
        <f>IF(AND('Prioritized Approach Milestones'!C126="No",'Prioritized Approach Milestones'!F126=""),IF('Prioritized Approach Milestones'!B126=6,"ERROR 2","N/A"),"CORRECT")</f>
        <v>CORRECT</v>
      </c>
    </row>
    <row r="126" spans="1:33" x14ac:dyDescent="0.2">
      <c r="A126" s="27">
        <f>COUNTIFS('Prioritized Approach Milestones'!B127,"1",'Prioritized Approach Milestones'!C127,"yes")</f>
        <v>0</v>
      </c>
      <c r="B126" s="32">
        <f>COUNTIFS('Prioritized Approach Milestones'!B127,"2",'Prioritized Approach Milestones'!C127,"yes")</f>
        <v>0</v>
      </c>
      <c r="C126" s="28">
        <f>COUNTIFS('Prioritized Approach Milestones'!B127,"3",'Prioritized Approach Milestones'!C127,"yes")</f>
        <v>0</v>
      </c>
      <c r="D126" s="29">
        <f>COUNTIFS('Prioritized Approach Milestones'!B127,"4",'Prioritized Approach Milestones'!C127,"yes")</f>
        <v>0</v>
      </c>
      <c r="E126" s="30">
        <f>COUNTIFS('Prioritized Approach Milestones'!B127,"5",'Prioritized Approach Milestones'!C127,"yes")</f>
        <v>0</v>
      </c>
      <c r="F126" s="31">
        <f>COUNTIFS('Prioritized Approach Milestones'!B127,"6",'Prioritized Approach Milestones'!C127,"yes")</f>
        <v>0</v>
      </c>
      <c r="G126" s="59">
        <f t="shared" si="4"/>
        <v>0</v>
      </c>
      <c r="H126" s="53">
        <f>COUNTIFS('Prioritized Approach Milestones'!B127,"1",'Prioritized Approach Milestones'!C127,"N/A")</f>
        <v>0</v>
      </c>
      <c r="I126" s="53">
        <f>COUNTIFS('Prioritized Approach Milestones'!B127,"2",'Prioritized Approach Milestones'!C127,"N/A")</f>
        <v>0</v>
      </c>
      <c r="J126" s="53">
        <f>COUNTIFS('Prioritized Approach Milestones'!B127,"3",'Prioritized Approach Milestones'!C127,"N/A")</f>
        <v>0</v>
      </c>
      <c r="K126" s="53">
        <f>COUNTIFS('Prioritized Approach Milestones'!B127,"4",'Prioritized Approach Milestones'!C127,"N/A")</f>
        <v>0</v>
      </c>
      <c r="L126" s="53">
        <f>COUNTIFS('Prioritized Approach Milestones'!B127,"5",'Prioritized Approach Milestones'!C127,"N/A")</f>
        <v>0</v>
      </c>
      <c r="M126" s="53">
        <f>COUNTIFS('Prioritized Approach Milestones'!B127,"6",'Prioritized Approach Milestones'!C127,"N/A")</f>
        <v>0</v>
      </c>
      <c r="N126">
        <f t="shared" si="5"/>
        <v>0</v>
      </c>
      <c r="O126" s="119"/>
      <c r="P126" s="120" t="str">
        <f>IF('Prioritized Approach Milestones'!$B127=1,'Prioritized Approach Milestones'!$F127,"")</f>
        <v/>
      </c>
      <c r="Q126" s="120" t="str">
        <f>IF('Prioritized Approach Milestones'!$B127=2,'Prioritized Approach Milestones'!$F127,"")</f>
        <v/>
      </c>
      <c r="R126" s="120" t="str">
        <f>IF('Prioritized Approach Milestones'!$B127=3,'Prioritized Approach Milestones'!$F127,"")</f>
        <v/>
      </c>
      <c r="S126" s="120" t="str">
        <f>IF('Prioritized Approach Milestones'!$B127=4,'Prioritized Approach Milestones'!$F127,"")</f>
        <v/>
      </c>
      <c r="T126" s="120" t="str">
        <f>IF('Prioritized Approach Milestones'!$B127=5,'Prioritized Approach Milestones'!$F127,"")</f>
        <v/>
      </c>
      <c r="U126" s="120">
        <f>IF('Prioritized Approach Milestones'!$B127=6,'Prioritized Approach Milestones'!$F127,"")</f>
        <v>0</v>
      </c>
      <c r="V126" s="121" t="str">
        <f>IF(AND('Prioritized Approach Milestones'!C127="Yes",'Prioritized Approach Milestones'!F127=""),"CORRECT",IF('Prioritized Approach Milestones'!C127="No","CORRECT",IF('Prioritized Approach Milestones'!B127=1,"ERROR 1","N/A")))</f>
        <v>N/A</v>
      </c>
      <c r="W126" s="121" t="str">
        <f>IF(AND('Prioritized Approach Milestones'!C127="Yes",'Prioritized Approach Milestones'!F127=""),"CORRECT",IF('Prioritized Approach Milestones'!C127="No","CORRECT",IF('Prioritized Approach Milestones'!B127=2,"ERROR 1","N/A")))</f>
        <v>N/A</v>
      </c>
      <c r="X126" s="121" t="str">
        <f>IF(AND('Prioritized Approach Milestones'!C127="Yes",'Prioritized Approach Milestones'!F127=""),"CORRECT",IF('Prioritized Approach Milestones'!C127="No","CORRECT",IF('Prioritized Approach Milestones'!B127=3,"ERROR 1","N/A")))</f>
        <v>N/A</v>
      </c>
      <c r="Y126" s="121" t="str">
        <f>IF(AND('Prioritized Approach Milestones'!C127="Yes",'Prioritized Approach Milestones'!F127=""),"CORRECT",IF('Prioritized Approach Milestones'!C127="No","CORRECT",IF('Prioritized Approach Milestones'!B127=4,"ERROR 1","N/A")))</f>
        <v>N/A</v>
      </c>
      <c r="Z126" s="121" t="str">
        <f>IF(AND('Prioritized Approach Milestones'!C127="Yes",'Prioritized Approach Milestones'!F127=""),"CORRECT",IF('Prioritized Approach Milestones'!C127="No","CORRECT",IF('Prioritized Approach Milestones'!B127=5,"ERROR 1","N/A")))</f>
        <v>N/A</v>
      </c>
      <c r="AA126" s="121" t="str">
        <f>IF(AND('Prioritized Approach Milestones'!C127="Yes",'Prioritized Approach Milestones'!F127=""),"CORRECT",IF('Prioritized Approach Milestones'!C127="No","CORRECT",IF('Prioritized Approach Milestones'!B127=6,"ERROR 1","N/A")))</f>
        <v>ERROR 1</v>
      </c>
      <c r="AB126" s="122" t="str">
        <f>IF(AND('Prioritized Approach Milestones'!C127="No",'Prioritized Approach Milestones'!F127=""),IF('Prioritized Approach Milestones'!B127=1,"ERROR 2","N/A"),"CORRECT")</f>
        <v>CORRECT</v>
      </c>
      <c r="AC126" s="122" t="str">
        <f>IF(AND('Prioritized Approach Milestones'!C127="No",'Prioritized Approach Milestones'!F127=""),IF('Prioritized Approach Milestones'!B127=2,"ERROR 2","N/A"),"CORRECT")</f>
        <v>CORRECT</v>
      </c>
      <c r="AD126" s="122" t="str">
        <f>IF(AND('Prioritized Approach Milestones'!C127="No",'Prioritized Approach Milestones'!F127=""),IF('Prioritized Approach Milestones'!B127=3,"ERROR 2","N/A"),"CORRECT")</f>
        <v>CORRECT</v>
      </c>
      <c r="AE126" s="122" t="str">
        <f>IF(AND('Prioritized Approach Milestones'!C127="No",'Prioritized Approach Milestones'!F127=""),IF('Prioritized Approach Milestones'!B127=4,"ERROR 2","N/A"),"CORRECT")</f>
        <v>CORRECT</v>
      </c>
      <c r="AF126" s="122" t="str">
        <f>IF(AND('Prioritized Approach Milestones'!C127="No",'Prioritized Approach Milestones'!F127=""),IF('Prioritized Approach Milestones'!B127=5,"ERROR 2","N/A"),"CORRECT")</f>
        <v>CORRECT</v>
      </c>
      <c r="AG126" s="123" t="str">
        <f>IF(AND('Prioritized Approach Milestones'!C127="No",'Prioritized Approach Milestones'!F127=""),IF('Prioritized Approach Milestones'!B127=6,"ERROR 2","N/A"),"CORRECT")</f>
        <v>CORRECT</v>
      </c>
    </row>
    <row r="127" spans="1:33" x14ac:dyDescent="0.2">
      <c r="A127" s="27">
        <f>COUNTIFS('Prioritized Approach Milestones'!B128,"1",'Prioritized Approach Milestones'!C128,"yes")</f>
        <v>0</v>
      </c>
      <c r="B127" s="32">
        <f>COUNTIFS('Prioritized Approach Milestones'!B128,"2",'Prioritized Approach Milestones'!C128,"yes")</f>
        <v>0</v>
      </c>
      <c r="C127" s="28">
        <f>COUNTIFS('Prioritized Approach Milestones'!B128,"3",'Prioritized Approach Milestones'!C128,"yes")</f>
        <v>0</v>
      </c>
      <c r="D127" s="29">
        <f>COUNTIFS('Prioritized Approach Milestones'!B128,"4",'Prioritized Approach Milestones'!C128,"yes")</f>
        <v>0</v>
      </c>
      <c r="E127" s="30">
        <f>COUNTIFS('Prioritized Approach Milestones'!B128,"5",'Prioritized Approach Milestones'!C128,"yes")</f>
        <v>0</v>
      </c>
      <c r="F127" s="31">
        <f>COUNTIFS('Prioritized Approach Milestones'!B128,"6",'Prioritized Approach Milestones'!C128,"yes")</f>
        <v>0</v>
      </c>
      <c r="G127" s="59">
        <f t="shared" si="4"/>
        <v>0</v>
      </c>
      <c r="H127" s="53">
        <f>COUNTIFS('Prioritized Approach Milestones'!B128,"1",'Prioritized Approach Milestones'!C128,"N/A")</f>
        <v>0</v>
      </c>
      <c r="I127" s="53">
        <f>COUNTIFS('Prioritized Approach Milestones'!B128,"2",'Prioritized Approach Milestones'!C128,"N/A")</f>
        <v>0</v>
      </c>
      <c r="J127" s="53">
        <f>COUNTIFS('Prioritized Approach Milestones'!B128,"3",'Prioritized Approach Milestones'!C128,"N/A")</f>
        <v>0</v>
      </c>
      <c r="K127" s="53">
        <f>COUNTIFS('Prioritized Approach Milestones'!B128,"4",'Prioritized Approach Milestones'!C128,"N/A")</f>
        <v>0</v>
      </c>
      <c r="L127" s="53">
        <f>COUNTIFS('Prioritized Approach Milestones'!B128,"5",'Prioritized Approach Milestones'!C128,"N/A")</f>
        <v>0</v>
      </c>
      <c r="M127" s="53">
        <f>COUNTIFS('Prioritized Approach Milestones'!B128,"6",'Prioritized Approach Milestones'!C128,"N/A")</f>
        <v>0</v>
      </c>
      <c r="N127">
        <f t="shared" si="5"/>
        <v>0</v>
      </c>
      <c r="O127" s="119"/>
      <c r="P127" s="120" t="str">
        <f>IF('Prioritized Approach Milestones'!$B128=1,'Prioritized Approach Milestones'!$F128,"")</f>
        <v/>
      </c>
      <c r="Q127" s="120" t="str">
        <f>IF('Prioritized Approach Milestones'!$B128=2,'Prioritized Approach Milestones'!$F128,"")</f>
        <v/>
      </c>
      <c r="R127" s="120">
        <f>IF('Prioritized Approach Milestones'!$B128=3,'Prioritized Approach Milestones'!$F128,"")</f>
        <v>0</v>
      </c>
      <c r="S127" s="120" t="str">
        <f>IF('Prioritized Approach Milestones'!$B128=4,'Prioritized Approach Milestones'!$F128,"")</f>
        <v/>
      </c>
      <c r="T127" s="120" t="str">
        <f>IF('Prioritized Approach Milestones'!$B128=5,'Prioritized Approach Milestones'!$F128,"")</f>
        <v/>
      </c>
      <c r="U127" s="120" t="str">
        <f>IF('Prioritized Approach Milestones'!$B128=6,'Prioritized Approach Milestones'!$F128,"")</f>
        <v/>
      </c>
      <c r="V127" s="121" t="str">
        <f>IF(AND('Prioritized Approach Milestones'!C128="Yes",'Prioritized Approach Milestones'!F128=""),"CORRECT",IF('Prioritized Approach Milestones'!C128="No","CORRECT",IF('Prioritized Approach Milestones'!B128=1,"ERROR 1","N/A")))</f>
        <v>N/A</v>
      </c>
      <c r="W127" s="121" t="str">
        <f>IF(AND('Prioritized Approach Milestones'!C128="Yes",'Prioritized Approach Milestones'!F128=""),"CORRECT",IF('Prioritized Approach Milestones'!C128="No","CORRECT",IF('Prioritized Approach Milestones'!B128=2,"ERROR 1","N/A")))</f>
        <v>N/A</v>
      </c>
      <c r="X127" s="121" t="str">
        <f>IF(AND('Prioritized Approach Milestones'!C128="Yes",'Prioritized Approach Milestones'!F128=""),"CORRECT",IF('Prioritized Approach Milestones'!C128="No","CORRECT",IF('Prioritized Approach Milestones'!B128=3,"ERROR 1","N/A")))</f>
        <v>ERROR 1</v>
      </c>
      <c r="Y127" s="121" t="str">
        <f>IF(AND('Prioritized Approach Milestones'!C128="Yes",'Prioritized Approach Milestones'!F128=""),"CORRECT",IF('Prioritized Approach Milestones'!C128="No","CORRECT",IF('Prioritized Approach Milestones'!B128=4,"ERROR 1","N/A")))</f>
        <v>N/A</v>
      </c>
      <c r="Z127" s="121" t="str">
        <f>IF(AND('Prioritized Approach Milestones'!C128="Yes",'Prioritized Approach Milestones'!F128=""),"CORRECT",IF('Prioritized Approach Milestones'!C128="No","CORRECT",IF('Prioritized Approach Milestones'!B128=5,"ERROR 1","N/A")))</f>
        <v>N/A</v>
      </c>
      <c r="AA127" s="121" t="str">
        <f>IF(AND('Prioritized Approach Milestones'!C128="Yes",'Prioritized Approach Milestones'!F128=""),"CORRECT",IF('Prioritized Approach Milestones'!C128="No","CORRECT",IF('Prioritized Approach Milestones'!B128=6,"ERROR 1","N/A")))</f>
        <v>N/A</v>
      </c>
      <c r="AB127" s="122" t="str">
        <f>IF(AND('Prioritized Approach Milestones'!C128="No",'Prioritized Approach Milestones'!F128=""),IF('Prioritized Approach Milestones'!B128=1,"ERROR 2","N/A"),"CORRECT")</f>
        <v>CORRECT</v>
      </c>
      <c r="AC127" s="122" t="str">
        <f>IF(AND('Prioritized Approach Milestones'!C128="No",'Prioritized Approach Milestones'!F128=""),IF('Prioritized Approach Milestones'!B128=2,"ERROR 2","N/A"),"CORRECT")</f>
        <v>CORRECT</v>
      </c>
      <c r="AD127" s="122" t="str">
        <f>IF(AND('Prioritized Approach Milestones'!C128="No",'Prioritized Approach Milestones'!F128=""),IF('Prioritized Approach Milestones'!B128=3,"ERROR 2","N/A"),"CORRECT")</f>
        <v>CORRECT</v>
      </c>
      <c r="AE127" s="122" t="str">
        <f>IF(AND('Prioritized Approach Milestones'!C128="No",'Prioritized Approach Milestones'!F128=""),IF('Prioritized Approach Milestones'!B128=4,"ERROR 2","N/A"),"CORRECT")</f>
        <v>CORRECT</v>
      </c>
      <c r="AF127" s="122" t="str">
        <f>IF(AND('Prioritized Approach Milestones'!C128="No",'Prioritized Approach Milestones'!F128=""),IF('Prioritized Approach Milestones'!B128=5,"ERROR 2","N/A"),"CORRECT")</f>
        <v>CORRECT</v>
      </c>
      <c r="AG127" s="123" t="str">
        <f>IF(AND('Prioritized Approach Milestones'!C128="No",'Prioritized Approach Milestones'!F128=""),IF('Prioritized Approach Milestones'!B128=6,"ERROR 2","N/A"),"CORRECT")</f>
        <v>CORRECT</v>
      </c>
    </row>
    <row r="128" spans="1:33" x14ac:dyDescent="0.2">
      <c r="A128" s="27">
        <f>COUNTIFS('Prioritized Approach Milestones'!B129,"1",'Prioritized Approach Milestones'!C129,"yes")</f>
        <v>0</v>
      </c>
      <c r="B128" s="32">
        <f>COUNTIFS('Prioritized Approach Milestones'!B129,"2",'Prioritized Approach Milestones'!C129,"yes")</f>
        <v>0</v>
      </c>
      <c r="C128" s="28">
        <f>COUNTIFS('Prioritized Approach Milestones'!B129,"3",'Prioritized Approach Milestones'!C129,"yes")</f>
        <v>0</v>
      </c>
      <c r="D128" s="29">
        <f>COUNTIFS('Prioritized Approach Milestones'!B129,"4",'Prioritized Approach Milestones'!C129,"yes")</f>
        <v>0</v>
      </c>
      <c r="E128" s="30">
        <f>COUNTIFS('Prioritized Approach Milestones'!B129,"5",'Prioritized Approach Milestones'!C129,"yes")</f>
        <v>0</v>
      </c>
      <c r="F128" s="31">
        <f>COUNTIFS('Prioritized Approach Milestones'!B129,"6",'Prioritized Approach Milestones'!C129,"yes")</f>
        <v>0</v>
      </c>
      <c r="G128" s="59">
        <f t="shared" si="4"/>
        <v>0</v>
      </c>
      <c r="H128" s="53">
        <f>COUNTIFS('Prioritized Approach Milestones'!B129,"1",'Prioritized Approach Milestones'!C129,"N/A")</f>
        <v>0</v>
      </c>
      <c r="I128" s="53">
        <f>COUNTIFS('Prioritized Approach Milestones'!B129,"2",'Prioritized Approach Milestones'!C129,"N/A")</f>
        <v>0</v>
      </c>
      <c r="J128" s="53">
        <f>COUNTIFS('Prioritized Approach Milestones'!B129,"3",'Prioritized Approach Milestones'!C129,"N/A")</f>
        <v>0</v>
      </c>
      <c r="K128" s="53">
        <f>COUNTIFS('Prioritized Approach Milestones'!B129,"4",'Prioritized Approach Milestones'!C129,"N/A")</f>
        <v>0</v>
      </c>
      <c r="L128" s="53">
        <f>COUNTIFS('Prioritized Approach Milestones'!B129,"5",'Prioritized Approach Milestones'!C129,"N/A")</f>
        <v>0</v>
      </c>
      <c r="M128" s="53">
        <f>COUNTIFS('Prioritized Approach Milestones'!B129,"6",'Prioritized Approach Milestones'!C129,"N/A")</f>
        <v>0</v>
      </c>
      <c r="N128">
        <f t="shared" si="5"/>
        <v>0</v>
      </c>
      <c r="O128" s="119"/>
      <c r="P128" s="120" t="str">
        <f>IF('Prioritized Approach Milestones'!$B129=1,'Prioritized Approach Milestones'!$F129,"")</f>
        <v/>
      </c>
      <c r="Q128" s="120" t="str">
        <f>IF('Prioritized Approach Milestones'!$B129=2,'Prioritized Approach Milestones'!$F129,"")</f>
        <v/>
      </c>
      <c r="R128" s="120">
        <f>IF('Prioritized Approach Milestones'!$B129=3,'Prioritized Approach Milestones'!$F129,"")</f>
        <v>0</v>
      </c>
      <c r="S128" s="120" t="str">
        <f>IF('Prioritized Approach Milestones'!$B129=4,'Prioritized Approach Milestones'!$F129,"")</f>
        <v/>
      </c>
      <c r="T128" s="120" t="str">
        <f>IF('Prioritized Approach Milestones'!$B129=5,'Prioritized Approach Milestones'!$F129,"")</f>
        <v/>
      </c>
      <c r="U128" s="120" t="str">
        <f>IF('Prioritized Approach Milestones'!$B129=6,'Prioritized Approach Milestones'!$F129,"")</f>
        <v/>
      </c>
      <c r="V128" s="121" t="str">
        <f>IF(AND('Prioritized Approach Milestones'!C129="Yes",'Prioritized Approach Milestones'!F129=""),"CORRECT",IF('Prioritized Approach Milestones'!C129="No","CORRECT",IF('Prioritized Approach Milestones'!B129=1,"ERROR 1","N/A")))</f>
        <v>N/A</v>
      </c>
      <c r="W128" s="121" t="str">
        <f>IF(AND('Prioritized Approach Milestones'!C129="Yes",'Prioritized Approach Milestones'!F129=""),"CORRECT",IF('Prioritized Approach Milestones'!C129="No","CORRECT",IF('Prioritized Approach Milestones'!B129=2,"ERROR 1","N/A")))</f>
        <v>N/A</v>
      </c>
      <c r="X128" s="121" t="str">
        <f>IF(AND('Prioritized Approach Milestones'!C129="Yes",'Prioritized Approach Milestones'!F129=""),"CORRECT",IF('Prioritized Approach Milestones'!C129="No","CORRECT",IF('Prioritized Approach Milestones'!B129=3,"ERROR 1","N/A")))</f>
        <v>ERROR 1</v>
      </c>
      <c r="Y128" s="121" t="str">
        <f>IF(AND('Prioritized Approach Milestones'!C129="Yes",'Prioritized Approach Milestones'!F129=""),"CORRECT",IF('Prioritized Approach Milestones'!C129="No","CORRECT",IF('Prioritized Approach Milestones'!B129=4,"ERROR 1","N/A")))</f>
        <v>N/A</v>
      </c>
      <c r="Z128" s="121" t="str">
        <f>IF(AND('Prioritized Approach Milestones'!C129="Yes",'Prioritized Approach Milestones'!F129=""),"CORRECT",IF('Prioritized Approach Milestones'!C129="No","CORRECT",IF('Prioritized Approach Milestones'!B129=5,"ERROR 1","N/A")))</f>
        <v>N/A</v>
      </c>
      <c r="AA128" s="121" t="str">
        <f>IF(AND('Prioritized Approach Milestones'!C129="Yes",'Prioritized Approach Milestones'!F129=""),"CORRECT",IF('Prioritized Approach Milestones'!C129="No","CORRECT",IF('Prioritized Approach Milestones'!B129=6,"ERROR 1","N/A")))</f>
        <v>N/A</v>
      </c>
      <c r="AB128" s="122" t="str">
        <f>IF(AND('Prioritized Approach Milestones'!C129="No",'Prioritized Approach Milestones'!F129=""),IF('Prioritized Approach Milestones'!B129=1,"ERROR 2","N/A"),"CORRECT")</f>
        <v>CORRECT</v>
      </c>
      <c r="AC128" s="122" t="str">
        <f>IF(AND('Prioritized Approach Milestones'!C129="No",'Prioritized Approach Milestones'!F129=""),IF('Prioritized Approach Milestones'!B129=2,"ERROR 2","N/A"),"CORRECT")</f>
        <v>CORRECT</v>
      </c>
      <c r="AD128" s="122" t="str">
        <f>IF(AND('Prioritized Approach Milestones'!C129="No",'Prioritized Approach Milestones'!F129=""),IF('Prioritized Approach Milestones'!B129=3,"ERROR 2","N/A"),"CORRECT")</f>
        <v>CORRECT</v>
      </c>
      <c r="AE128" s="122" t="str">
        <f>IF(AND('Prioritized Approach Milestones'!C129="No",'Prioritized Approach Milestones'!F129=""),IF('Prioritized Approach Milestones'!B129=4,"ERROR 2","N/A"),"CORRECT")</f>
        <v>CORRECT</v>
      </c>
      <c r="AF128" s="122" t="str">
        <f>IF(AND('Prioritized Approach Milestones'!C129="No",'Prioritized Approach Milestones'!F129=""),IF('Prioritized Approach Milestones'!B129=5,"ERROR 2","N/A"),"CORRECT")</f>
        <v>CORRECT</v>
      </c>
      <c r="AG128" s="123" t="str">
        <f>IF(AND('Prioritized Approach Milestones'!C129="No",'Prioritized Approach Milestones'!F129=""),IF('Prioritized Approach Milestones'!B129=6,"ERROR 2","N/A"),"CORRECT")</f>
        <v>CORRECT</v>
      </c>
    </row>
    <row r="129" spans="1:33" x14ac:dyDescent="0.2">
      <c r="A129" s="27">
        <f>COUNTIFS('Prioritized Approach Milestones'!B130,"1",'Prioritized Approach Milestones'!C130,"yes")</f>
        <v>0</v>
      </c>
      <c r="B129" s="32">
        <f>COUNTIFS('Prioritized Approach Milestones'!B130,"2",'Prioritized Approach Milestones'!C130,"yes")</f>
        <v>0</v>
      </c>
      <c r="C129" s="28">
        <f>COUNTIFS('Prioritized Approach Milestones'!B130,"3",'Prioritized Approach Milestones'!C130,"yes")</f>
        <v>0</v>
      </c>
      <c r="D129" s="29">
        <f>COUNTIFS('Prioritized Approach Milestones'!B130,"4",'Prioritized Approach Milestones'!C130,"yes")</f>
        <v>0</v>
      </c>
      <c r="E129" s="30">
        <f>COUNTIFS('Prioritized Approach Milestones'!B130,"5",'Prioritized Approach Milestones'!C130,"yes")</f>
        <v>0</v>
      </c>
      <c r="F129" s="31">
        <f>COUNTIFS('Prioritized Approach Milestones'!B130,"6",'Prioritized Approach Milestones'!C130,"yes")</f>
        <v>0</v>
      </c>
      <c r="G129" s="59">
        <f t="shared" si="4"/>
        <v>0</v>
      </c>
      <c r="H129" s="53">
        <f>COUNTIFS('Prioritized Approach Milestones'!B130,"1",'Prioritized Approach Milestones'!C130,"N/A")</f>
        <v>0</v>
      </c>
      <c r="I129" s="53">
        <f>COUNTIFS('Prioritized Approach Milestones'!B130,"2",'Prioritized Approach Milestones'!C130,"N/A")</f>
        <v>0</v>
      </c>
      <c r="J129" s="53">
        <f>COUNTIFS('Prioritized Approach Milestones'!B130,"3",'Prioritized Approach Milestones'!C130,"N/A")</f>
        <v>0</v>
      </c>
      <c r="K129" s="53">
        <f>COUNTIFS('Prioritized Approach Milestones'!B130,"4",'Prioritized Approach Milestones'!C130,"N/A")</f>
        <v>0</v>
      </c>
      <c r="L129" s="53">
        <f>COUNTIFS('Prioritized Approach Milestones'!B130,"5",'Prioritized Approach Milestones'!C130,"N/A")</f>
        <v>0</v>
      </c>
      <c r="M129" s="53">
        <f>COUNTIFS('Prioritized Approach Milestones'!B130,"6",'Prioritized Approach Milestones'!C130,"N/A")</f>
        <v>0</v>
      </c>
      <c r="N129">
        <f t="shared" si="5"/>
        <v>0</v>
      </c>
      <c r="O129" s="119"/>
      <c r="P129" s="120" t="str">
        <f>IF('Prioritized Approach Milestones'!$B130=1,'Prioritized Approach Milestones'!$F130,"")</f>
        <v/>
      </c>
      <c r="Q129" s="120" t="str">
        <f>IF('Prioritized Approach Milestones'!$B130=2,'Prioritized Approach Milestones'!$F130,"")</f>
        <v/>
      </c>
      <c r="R129" s="120">
        <f>IF('Prioritized Approach Milestones'!$B130=3,'Prioritized Approach Milestones'!$F130,"")</f>
        <v>0</v>
      </c>
      <c r="S129" s="120" t="str">
        <f>IF('Prioritized Approach Milestones'!$B130=4,'Prioritized Approach Milestones'!$F130,"")</f>
        <v/>
      </c>
      <c r="T129" s="120" t="str">
        <f>IF('Prioritized Approach Milestones'!$B130=5,'Prioritized Approach Milestones'!$F130,"")</f>
        <v/>
      </c>
      <c r="U129" s="120" t="str">
        <f>IF('Prioritized Approach Milestones'!$B130=6,'Prioritized Approach Milestones'!$F130,"")</f>
        <v/>
      </c>
      <c r="V129" s="121" t="str">
        <f>IF(AND('Prioritized Approach Milestones'!C130="Yes",'Prioritized Approach Milestones'!F130=""),"CORRECT",IF('Prioritized Approach Milestones'!C130="No","CORRECT",IF('Prioritized Approach Milestones'!B130=1,"ERROR 1","N/A")))</f>
        <v>N/A</v>
      </c>
      <c r="W129" s="121" t="str">
        <f>IF(AND('Prioritized Approach Milestones'!C130="Yes",'Prioritized Approach Milestones'!F130=""),"CORRECT",IF('Prioritized Approach Milestones'!C130="No","CORRECT",IF('Prioritized Approach Milestones'!B130=2,"ERROR 1","N/A")))</f>
        <v>N/A</v>
      </c>
      <c r="X129" s="121" t="str">
        <f>IF(AND('Prioritized Approach Milestones'!C130="Yes",'Prioritized Approach Milestones'!F130=""),"CORRECT",IF('Prioritized Approach Milestones'!C130="No","CORRECT",IF('Prioritized Approach Milestones'!B130=3,"ERROR 1","N/A")))</f>
        <v>ERROR 1</v>
      </c>
      <c r="Y129" s="121" t="str">
        <f>IF(AND('Prioritized Approach Milestones'!C130="Yes",'Prioritized Approach Milestones'!F130=""),"CORRECT",IF('Prioritized Approach Milestones'!C130="No","CORRECT",IF('Prioritized Approach Milestones'!B130=4,"ERROR 1","N/A")))</f>
        <v>N/A</v>
      </c>
      <c r="Z129" s="121" t="str">
        <f>IF(AND('Prioritized Approach Milestones'!C130="Yes",'Prioritized Approach Milestones'!F130=""),"CORRECT",IF('Prioritized Approach Milestones'!C130="No","CORRECT",IF('Prioritized Approach Milestones'!B130=5,"ERROR 1","N/A")))</f>
        <v>N/A</v>
      </c>
      <c r="AA129" s="121" t="str">
        <f>IF(AND('Prioritized Approach Milestones'!C130="Yes",'Prioritized Approach Milestones'!F130=""),"CORRECT",IF('Prioritized Approach Milestones'!C130="No","CORRECT",IF('Prioritized Approach Milestones'!B130=6,"ERROR 1","N/A")))</f>
        <v>N/A</v>
      </c>
      <c r="AB129" s="122" t="str">
        <f>IF(AND('Prioritized Approach Milestones'!C130="No",'Prioritized Approach Milestones'!F130=""),IF('Prioritized Approach Milestones'!B130=1,"ERROR 2","N/A"),"CORRECT")</f>
        <v>CORRECT</v>
      </c>
      <c r="AC129" s="122" t="str">
        <f>IF(AND('Prioritized Approach Milestones'!C130="No",'Prioritized Approach Milestones'!F130=""),IF('Prioritized Approach Milestones'!B130=2,"ERROR 2","N/A"),"CORRECT")</f>
        <v>CORRECT</v>
      </c>
      <c r="AD129" s="122" t="str">
        <f>IF(AND('Prioritized Approach Milestones'!C130="No",'Prioritized Approach Milestones'!F130=""),IF('Prioritized Approach Milestones'!B130=3,"ERROR 2","N/A"),"CORRECT")</f>
        <v>CORRECT</v>
      </c>
      <c r="AE129" s="122" t="str">
        <f>IF(AND('Prioritized Approach Milestones'!C130="No",'Prioritized Approach Milestones'!F130=""),IF('Prioritized Approach Milestones'!B130=4,"ERROR 2","N/A"),"CORRECT")</f>
        <v>CORRECT</v>
      </c>
      <c r="AF129" s="122" t="str">
        <f>IF(AND('Prioritized Approach Milestones'!C130="No",'Prioritized Approach Milestones'!F130=""),IF('Prioritized Approach Milestones'!B130=5,"ERROR 2","N/A"),"CORRECT")</f>
        <v>CORRECT</v>
      </c>
      <c r="AG129" s="123" t="str">
        <f>IF(AND('Prioritized Approach Milestones'!C130="No",'Prioritized Approach Milestones'!F130=""),IF('Prioritized Approach Milestones'!B130=6,"ERROR 2","N/A"),"CORRECT")</f>
        <v>CORRECT</v>
      </c>
    </row>
    <row r="130" spans="1:33" x14ac:dyDescent="0.2">
      <c r="A130" s="27">
        <f>COUNTIFS('Prioritized Approach Milestones'!B131,"1",'Prioritized Approach Milestones'!C131,"yes")</f>
        <v>0</v>
      </c>
      <c r="B130" s="32">
        <f>COUNTIFS('Prioritized Approach Milestones'!B131,"2",'Prioritized Approach Milestones'!C131,"yes")</f>
        <v>0</v>
      </c>
      <c r="C130" s="28">
        <f>COUNTIFS('Prioritized Approach Milestones'!B131,"3",'Prioritized Approach Milestones'!C131,"yes")</f>
        <v>0</v>
      </c>
      <c r="D130" s="29">
        <f>COUNTIFS('Prioritized Approach Milestones'!B131,"4",'Prioritized Approach Milestones'!C131,"yes")</f>
        <v>0</v>
      </c>
      <c r="E130" s="30">
        <f>COUNTIFS('Prioritized Approach Milestones'!B131,"5",'Prioritized Approach Milestones'!C131,"yes")</f>
        <v>0</v>
      </c>
      <c r="F130" s="31">
        <f>COUNTIFS('Prioritized Approach Milestones'!B131,"6",'Prioritized Approach Milestones'!C131,"yes")</f>
        <v>0</v>
      </c>
      <c r="G130" s="59">
        <f t="shared" si="4"/>
        <v>0</v>
      </c>
      <c r="H130" s="53">
        <f>COUNTIFS('Prioritized Approach Milestones'!B131,"1",'Prioritized Approach Milestones'!C131,"N/A")</f>
        <v>0</v>
      </c>
      <c r="I130" s="53">
        <f>COUNTIFS('Prioritized Approach Milestones'!B131,"2",'Prioritized Approach Milestones'!C131,"N/A")</f>
        <v>0</v>
      </c>
      <c r="J130" s="53">
        <f>COUNTIFS('Prioritized Approach Milestones'!B131,"3",'Prioritized Approach Milestones'!C131,"N/A")</f>
        <v>0</v>
      </c>
      <c r="K130" s="53">
        <f>COUNTIFS('Prioritized Approach Milestones'!B131,"4",'Prioritized Approach Milestones'!C131,"N/A")</f>
        <v>0</v>
      </c>
      <c r="L130" s="53">
        <f>COUNTIFS('Prioritized Approach Milestones'!B131,"5",'Prioritized Approach Milestones'!C131,"N/A")</f>
        <v>0</v>
      </c>
      <c r="M130" s="53">
        <f>COUNTIFS('Prioritized Approach Milestones'!B131,"6",'Prioritized Approach Milestones'!C131,"N/A")</f>
        <v>0</v>
      </c>
      <c r="N130">
        <f t="shared" si="5"/>
        <v>0</v>
      </c>
      <c r="O130" s="119"/>
      <c r="P130" s="120" t="str">
        <f>IF('Prioritized Approach Milestones'!$B131=1,'Prioritized Approach Milestones'!$F131,"")</f>
        <v/>
      </c>
      <c r="Q130" s="120" t="str">
        <f>IF('Prioritized Approach Milestones'!$B131=2,'Prioritized Approach Milestones'!$F131,"")</f>
        <v/>
      </c>
      <c r="R130" s="120">
        <f>IF('Prioritized Approach Milestones'!$B131=3,'Prioritized Approach Milestones'!$F131,"")</f>
        <v>0</v>
      </c>
      <c r="S130" s="120" t="str">
        <f>IF('Prioritized Approach Milestones'!$B131=4,'Prioritized Approach Milestones'!$F131,"")</f>
        <v/>
      </c>
      <c r="T130" s="120" t="str">
        <f>IF('Prioritized Approach Milestones'!$B131=5,'Prioritized Approach Milestones'!$F131,"")</f>
        <v/>
      </c>
      <c r="U130" s="120" t="str">
        <f>IF('Prioritized Approach Milestones'!$B131=6,'Prioritized Approach Milestones'!$F131,"")</f>
        <v/>
      </c>
      <c r="V130" s="121" t="str">
        <f>IF(AND('Prioritized Approach Milestones'!C131="Yes",'Prioritized Approach Milestones'!F131=""),"CORRECT",IF('Prioritized Approach Milestones'!C131="No","CORRECT",IF('Prioritized Approach Milestones'!B131=1,"ERROR 1","N/A")))</f>
        <v>N/A</v>
      </c>
      <c r="W130" s="121" t="str">
        <f>IF(AND('Prioritized Approach Milestones'!C131="Yes",'Prioritized Approach Milestones'!F131=""),"CORRECT",IF('Prioritized Approach Milestones'!C131="No","CORRECT",IF('Prioritized Approach Milestones'!B131=2,"ERROR 1","N/A")))</f>
        <v>N/A</v>
      </c>
      <c r="X130" s="121" t="str">
        <f>IF(AND('Prioritized Approach Milestones'!C131="Yes",'Prioritized Approach Milestones'!F131=""),"CORRECT",IF('Prioritized Approach Milestones'!C131="No","CORRECT",IF('Prioritized Approach Milestones'!B131=3,"ERROR 1","N/A")))</f>
        <v>ERROR 1</v>
      </c>
      <c r="Y130" s="121" t="str">
        <f>IF(AND('Prioritized Approach Milestones'!C131="Yes",'Prioritized Approach Milestones'!F131=""),"CORRECT",IF('Prioritized Approach Milestones'!C131="No","CORRECT",IF('Prioritized Approach Milestones'!B131=4,"ERROR 1","N/A")))</f>
        <v>N/A</v>
      </c>
      <c r="Z130" s="121" t="str">
        <f>IF(AND('Prioritized Approach Milestones'!C131="Yes",'Prioritized Approach Milestones'!F131=""),"CORRECT",IF('Prioritized Approach Milestones'!C131="No","CORRECT",IF('Prioritized Approach Milestones'!B131=5,"ERROR 1","N/A")))</f>
        <v>N/A</v>
      </c>
      <c r="AA130" s="121" t="str">
        <f>IF(AND('Prioritized Approach Milestones'!C131="Yes",'Prioritized Approach Milestones'!F131=""),"CORRECT",IF('Prioritized Approach Milestones'!C131="No","CORRECT",IF('Prioritized Approach Milestones'!B131=6,"ERROR 1","N/A")))</f>
        <v>N/A</v>
      </c>
      <c r="AB130" s="122" t="str">
        <f>IF(AND('Prioritized Approach Milestones'!C131="No",'Prioritized Approach Milestones'!F131=""),IF('Prioritized Approach Milestones'!B131=1,"ERROR 2","N/A"),"CORRECT")</f>
        <v>CORRECT</v>
      </c>
      <c r="AC130" s="122" t="str">
        <f>IF(AND('Prioritized Approach Milestones'!C131="No",'Prioritized Approach Milestones'!F131=""),IF('Prioritized Approach Milestones'!B131=2,"ERROR 2","N/A"),"CORRECT")</f>
        <v>CORRECT</v>
      </c>
      <c r="AD130" s="122" t="str">
        <f>IF(AND('Prioritized Approach Milestones'!C131="No",'Prioritized Approach Milestones'!F131=""),IF('Prioritized Approach Milestones'!B131=3,"ERROR 2","N/A"),"CORRECT")</f>
        <v>CORRECT</v>
      </c>
      <c r="AE130" s="122" t="str">
        <f>IF(AND('Prioritized Approach Milestones'!C131="No",'Prioritized Approach Milestones'!F131=""),IF('Prioritized Approach Milestones'!B131=4,"ERROR 2","N/A"),"CORRECT")</f>
        <v>CORRECT</v>
      </c>
      <c r="AF130" s="122" t="str">
        <f>IF(AND('Prioritized Approach Milestones'!C131="No",'Prioritized Approach Milestones'!F131=""),IF('Prioritized Approach Milestones'!B131=5,"ERROR 2","N/A"),"CORRECT")</f>
        <v>CORRECT</v>
      </c>
      <c r="AG130" s="123" t="str">
        <f>IF(AND('Prioritized Approach Milestones'!C131="No",'Prioritized Approach Milestones'!F131=""),IF('Prioritized Approach Milestones'!B131=6,"ERROR 2","N/A"),"CORRECT")</f>
        <v>CORRECT</v>
      </c>
    </row>
    <row r="131" spans="1:33" x14ac:dyDescent="0.2">
      <c r="A131" s="27">
        <f>COUNTIFS('Prioritized Approach Milestones'!B132,"1",'Prioritized Approach Milestones'!C132,"yes")</f>
        <v>0</v>
      </c>
      <c r="B131" s="32">
        <f>COUNTIFS('Prioritized Approach Milestones'!B132,"2",'Prioritized Approach Milestones'!C132,"yes")</f>
        <v>0</v>
      </c>
      <c r="C131" s="28">
        <f>COUNTIFS('Prioritized Approach Milestones'!B132,"3",'Prioritized Approach Milestones'!C132,"yes")</f>
        <v>0</v>
      </c>
      <c r="D131" s="29">
        <f>COUNTIFS('Prioritized Approach Milestones'!B132,"4",'Prioritized Approach Milestones'!C132,"yes")</f>
        <v>0</v>
      </c>
      <c r="E131" s="30">
        <f>COUNTIFS('Prioritized Approach Milestones'!B132,"5",'Prioritized Approach Milestones'!C132,"yes")</f>
        <v>0</v>
      </c>
      <c r="F131" s="31">
        <f>COUNTIFS('Prioritized Approach Milestones'!B132,"6",'Prioritized Approach Milestones'!C132,"yes")</f>
        <v>0</v>
      </c>
      <c r="G131" s="59">
        <f t="shared" si="4"/>
        <v>0</v>
      </c>
      <c r="H131" s="53">
        <f>COUNTIFS('Prioritized Approach Milestones'!B132,"1",'Prioritized Approach Milestones'!C132,"N/A")</f>
        <v>0</v>
      </c>
      <c r="I131" s="53">
        <f>COUNTIFS('Prioritized Approach Milestones'!B132,"2",'Prioritized Approach Milestones'!C132,"N/A")</f>
        <v>0</v>
      </c>
      <c r="J131" s="53">
        <f>COUNTIFS('Prioritized Approach Milestones'!B132,"3",'Prioritized Approach Milestones'!C132,"N/A")</f>
        <v>0</v>
      </c>
      <c r="K131" s="53">
        <f>COUNTIFS('Prioritized Approach Milestones'!B132,"4",'Prioritized Approach Milestones'!C132,"N/A")</f>
        <v>0</v>
      </c>
      <c r="L131" s="53">
        <f>COUNTIFS('Prioritized Approach Milestones'!B132,"5",'Prioritized Approach Milestones'!C132,"N/A")</f>
        <v>0</v>
      </c>
      <c r="M131" s="53">
        <f>COUNTIFS('Prioritized Approach Milestones'!B132,"6",'Prioritized Approach Milestones'!C132,"N/A")</f>
        <v>0</v>
      </c>
      <c r="N131">
        <f t="shared" si="5"/>
        <v>0</v>
      </c>
      <c r="O131" s="119"/>
      <c r="P131" s="120" t="str">
        <f>IF('Prioritized Approach Milestones'!$B132=1,'Prioritized Approach Milestones'!$F132,"")</f>
        <v/>
      </c>
      <c r="Q131" s="120" t="str">
        <f>IF('Prioritized Approach Milestones'!$B132=2,'Prioritized Approach Milestones'!$F132,"")</f>
        <v/>
      </c>
      <c r="R131" s="120" t="str">
        <f>IF('Prioritized Approach Milestones'!$B132=3,'Prioritized Approach Milestones'!$F132,"")</f>
        <v/>
      </c>
      <c r="S131" s="120" t="str">
        <f>IF('Prioritized Approach Milestones'!$B132=4,'Prioritized Approach Milestones'!$F132,"")</f>
        <v/>
      </c>
      <c r="T131" s="120" t="str">
        <f>IF('Prioritized Approach Milestones'!$B132=5,'Prioritized Approach Milestones'!$F132,"")</f>
        <v/>
      </c>
      <c r="U131" s="120" t="str">
        <f>IF('Prioritized Approach Milestones'!$B132=6,'Prioritized Approach Milestones'!$F132,"")</f>
        <v/>
      </c>
      <c r="V131" s="121" t="str">
        <f>IF(AND('Prioritized Approach Milestones'!C132="Yes",'Prioritized Approach Milestones'!F132=""),"CORRECT",IF('Prioritized Approach Milestones'!C132="No","CORRECT",IF('Prioritized Approach Milestones'!B132=1,"ERROR 1","N/A")))</f>
        <v>N/A</v>
      </c>
      <c r="W131" s="121" t="str">
        <f>IF(AND('Prioritized Approach Milestones'!C132="Yes",'Prioritized Approach Milestones'!F132=""),"CORRECT",IF('Prioritized Approach Milestones'!C132="No","CORRECT",IF('Prioritized Approach Milestones'!B132=2,"ERROR 1","N/A")))</f>
        <v>N/A</v>
      </c>
      <c r="X131" s="121" t="str">
        <f>IF(AND('Prioritized Approach Milestones'!C132="Yes",'Prioritized Approach Milestones'!F132=""),"CORRECT",IF('Prioritized Approach Milestones'!C132="No","CORRECT",IF('Prioritized Approach Milestones'!B132=3,"ERROR 1","N/A")))</f>
        <v>N/A</v>
      </c>
      <c r="Y131" s="121" t="str">
        <f>IF(AND('Prioritized Approach Milestones'!C132="Yes",'Prioritized Approach Milestones'!F132=""),"CORRECT",IF('Prioritized Approach Milestones'!C132="No","CORRECT",IF('Prioritized Approach Milestones'!B132=4,"ERROR 1","N/A")))</f>
        <v>N/A</v>
      </c>
      <c r="Z131" s="121" t="str">
        <f>IF(AND('Prioritized Approach Milestones'!C132="Yes",'Prioritized Approach Milestones'!F132=""),"CORRECT",IF('Prioritized Approach Milestones'!C132="No","CORRECT",IF('Prioritized Approach Milestones'!B132=5,"ERROR 1","N/A")))</f>
        <v>N/A</v>
      </c>
      <c r="AA131" s="121" t="str">
        <f>IF(AND('Prioritized Approach Milestones'!C132="Yes",'Prioritized Approach Milestones'!F132=""),"CORRECT",IF('Prioritized Approach Milestones'!C132="No","CORRECT",IF('Prioritized Approach Milestones'!B132=6,"ERROR 1","N/A")))</f>
        <v>N/A</v>
      </c>
      <c r="AB131" s="122" t="str">
        <f>IF(AND('Prioritized Approach Milestones'!C132="No",'Prioritized Approach Milestones'!F132=""),IF('Prioritized Approach Milestones'!B132=1,"ERROR 2","N/A"),"CORRECT")</f>
        <v>CORRECT</v>
      </c>
      <c r="AC131" s="122" t="str">
        <f>IF(AND('Prioritized Approach Milestones'!C132="No",'Prioritized Approach Milestones'!F132=""),IF('Prioritized Approach Milestones'!B132=2,"ERROR 2","N/A"),"CORRECT")</f>
        <v>CORRECT</v>
      </c>
      <c r="AD131" s="122" t="str">
        <f>IF(AND('Prioritized Approach Milestones'!C132="No",'Prioritized Approach Milestones'!F132=""),IF('Prioritized Approach Milestones'!B132=3,"ERROR 2","N/A"),"CORRECT")</f>
        <v>CORRECT</v>
      </c>
      <c r="AE131" s="122" t="str">
        <f>IF(AND('Prioritized Approach Milestones'!C132="No",'Prioritized Approach Milestones'!F132=""),IF('Prioritized Approach Milestones'!B132=4,"ERROR 2","N/A"),"CORRECT")</f>
        <v>CORRECT</v>
      </c>
      <c r="AF131" s="122" t="str">
        <f>IF(AND('Prioritized Approach Milestones'!C132="No",'Prioritized Approach Milestones'!F132=""),IF('Prioritized Approach Milestones'!B132=5,"ERROR 2","N/A"),"CORRECT")</f>
        <v>CORRECT</v>
      </c>
      <c r="AG131" s="123" t="str">
        <f>IF(AND('Prioritized Approach Milestones'!C132="No",'Prioritized Approach Milestones'!F132=""),IF('Prioritized Approach Milestones'!B132=6,"ERROR 2","N/A"),"CORRECT")</f>
        <v>CORRECT</v>
      </c>
    </row>
    <row r="132" spans="1:33" x14ac:dyDescent="0.2">
      <c r="A132" s="27">
        <f>COUNTIFS('Prioritized Approach Milestones'!B133,"1",'Prioritized Approach Milestones'!C133,"yes")</f>
        <v>0</v>
      </c>
      <c r="B132" s="32">
        <f>COUNTIFS('Prioritized Approach Milestones'!B133,"2",'Prioritized Approach Milestones'!C133,"yes")</f>
        <v>0</v>
      </c>
      <c r="C132" s="28">
        <f>COUNTIFS('Prioritized Approach Milestones'!B133,"3",'Prioritized Approach Milestones'!C133,"yes")</f>
        <v>0</v>
      </c>
      <c r="D132" s="29">
        <f>COUNTIFS('Prioritized Approach Milestones'!B133,"4",'Prioritized Approach Milestones'!C133,"yes")</f>
        <v>0</v>
      </c>
      <c r="E132" s="30">
        <f>COUNTIFS('Prioritized Approach Milestones'!B133,"5",'Prioritized Approach Milestones'!C133,"yes")</f>
        <v>0</v>
      </c>
      <c r="F132" s="31">
        <f>COUNTIFS('Prioritized Approach Milestones'!B133,"6",'Prioritized Approach Milestones'!C133,"yes")</f>
        <v>0</v>
      </c>
      <c r="G132" s="59">
        <f t="shared" ref="G132:G195" si="6">SUM(A132:F132)</f>
        <v>0</v>
      </c>
      <c r="H132" s="53">
        <f>COUNTIFS('Prioritized Approach Milestones'!B133,"1",'Prioritized Approach Milestones'!C133,"N/A")</f>
        <v>0</v>
      </c>
      <c r="I132" s="53">
        <f>COUNTIFS('Prioritized Approach Milestones'!B133,"2",'Prioritized Approach Milestones'!C133,"N/A")</f>
        <v>0</v>
      </c>
      <c r="J132" s="53">
        <f>COUNTIFS('Prioritized Approach Milestones'!B133,"3",'Prioritized Approach Milestones'!C133,"N/A")</f>
        <v>0</v>
      </c>
      <c r="K132" s="53">
        <f>COUNTIFS('Prioritized Approach Milestones'!B133,"4",'Prioritized Approach Milestones'!C133,"N/A")</f>
        <v>0</v>
      </c>
      <c r="L132" s="53">
        <f>COUNTIFS('Prioritized Approach Milestones'!B133,"5",'Prioritized Approach Milestones'!C133,"N/A")</f>
        <v>0</v>
      </c>
      <c r="M132" s="53">
        <f>COUNTIFS('Prioritized Approach Milestones'!B133,"6",'Prioritized Approach Milestones'!C133,"N/A")</f>
        <v>0</v>
      </c>
      <c r="N132">
        <f t="shared" ref="N132:N195" si="7">SUM(H132:M132)</f>
        <v>0</v>
      </c>
      <c r="O132" s="119"/>
      <c r="P132" s="120" t="str">
        <f>IF('Prioritized Approach Milestones'!$B133=1,'Prioritized Approach Milestones'!$F133,"")</f>
        <v/>
      </c>
      <c r="Q132" s="120" t="str">
        <f>IF('Prioritized Approach Milestones'!$B133=2,'Prioritized Approach Milestones'!$F133,"")</f>
        <v/>
      </c>
      <c r="R132" s="120" t="str">
        <f>IF('Prioritized Approach Milestones'!$B133=3,'Prioritized Approach Milestones'!$F133,"")</f>
        <v/>
      </c>
      <c r="S132" s="120" t="str">
        <f>IF('Prioritized Approach Milestones'!$B133=4,'Prioritized Approach Milestones'!$F133,"")</f>
        <v/>
      </c>
      <c r="T132" s="120" t="str">
        <f>IF('Prioritized Approach Milestones'!$B133=5,'Prioritized Approach Milestones'!$F133,"")</f>
        <v/>
      </c>
      <c r="U132" s="120" t="str">
        <f>IF('Prioritized Approach Milestones'!$B133=6,'Prioritized Approach Milestones'!$F133,"")</f>
        <v/>
      </c>
      <c r="V132" s="121" t="str">
        <f>IF(AND('Prioritized Approach Milestones'!C133="Yes",'Prioritized Approach Milestones'!F133=""),"CORRECT",IF('Prioritized Approach Milestones'!C133="No","CORRECT",IF('Prioritized Approach Milestones'!B133=1,"ERROR 1","N/A")))</f>
        <v>N/A</v>
      </c>
      <c r="W132" s="121" t="str">
        <f>IF(AND('Prioritized Approach Milestones'!C133="Yes",'Prioritized Approach Milestones'!F133=""),"CORRECT",IF('Prioritized Approach Milestones'!C133="No","CORRECT",IF('Prioritized Approach Milestones'!B133=2,"ERROR 1","N/A")))</f>
        <v>N/A</v>
      </c>
      <c r="X132" s="121" t="str">
        <f>IF(AND('Prioritized Approach Milestones'!C133="Yes",'Prioritized Approach Milestones'!F133=""),"CORRECT",IF('Prioritized Approach Milestones'!C133="No","CORRECT",IF('Prioritized Approach Milestones'!B133=3,"ERROR 1","N/A")))</f>
        <v>N/A</v>
      </c>
      <c r="Y132" s="121" t="str">
        <f>IF(AND('Prioritized Approach Milestones'!C133="Yes",'Prioritized Approach Milestones'!F133=""),"CORRECT",IF('Prioritized Approach Milestones'!C133="No","CORRECT",IF('Prioritized Approach Milestones'!B133=4,"ERROR 1","N/A")))</f>
        <v>N/A</v>
      </c>
      <c r="Z132" s="121" t="str">
        <f>IF(AND('Prioritized Approach Milestones'!C133="Yes",'Prioritized Approach Milestones'!F133=""),"CORRECT",IF('Prioritized Approach Milestones'!C133="No","CORRECT",IF('Prioritized Approach Milestones'!B133=5,"ERROR 1","N/A")))</f>
        <v>N/A</v>
      </c>
      <c r="AA132" s="121" t="str">
        <f>IF(AND('Prioritized Approach Milestones'!C133="Yes",'Prioritized Approach Milestones'!F133=""),"CORRECT",IF('Prioritized Approach Milestones'!C133="No","CORRECT",IF('Prioritized Approach Milestones'!B133=6,"ERROR 1","N/A")))</f>
        <v>N/A</v>
      </c>
      <c r="AB132" s="122" t="str">
        <f>IF(AND('Prioritized Approach Milestones'!C133="No",'Prioritized Approach Milestones'!F133=""),IF('Prioritized Approach Milestones'!B133=1,"ERROR 2","N/A"),"CORRECT")</f>
        <v>CORRECT</v>
      </c>
      <c r="AC132" s="122" t="str">
        <f>IF(AND('Prioritized Approach Milestones'!C133="No",'Prioritized Approach Milestones'!F133=""),IF('Prioritized Approach Milestones'!B133=2,"ERROR 2","N/A"),"CORRECT")</f>
        <v>CORRECT</v>
      </c>
      <c r="AD132" s="122" t="str">
        <f>IF(AND('Prioritized Approach Milestones'!C133="No",'Prioritized Approach Milestones'!F133=""),IF('Prioritized Approach Milestones'!B133=3,"ERROR 2","N/A"),"CORRECT")</f>
        <v>CORRECT</v>
      </c>
      <c r="AE132" s="122" t="str">
        <f>IF(AND('Prioritized Approach Milestones'!C133="No",'Prioritized Approach Milestones'!F133=""),IF('Prioritized Approach Milestones'!B133=4,"ERROR 2","N/A"),"CORRECT")</f>
        <v>CORRECT</v>
      </c>
      <c r="AF132" s="122" t="str">
        <f>IF(AND('Prioritized Approach Milestones'!C133="No",'Prioritized Approach Milestones'!F133=""),IF('Prioritized Approach Milestones'!B133=5,"ERROR 2","N/A"),"CORRECT")</f>
        <v>CORRECT</v>
      </c>
      <c r="AG132" s="123" t="str">
        <f>IF(AND('Prioritized Approach Milestones'!C133="No",'Prioritized Approach Milestones'!F133=""),IF('Prioritized Approach Milestones'!B133=6,"ERROR 2","N/A"),"CORRECT")</f>
        <v>CORRECT</v>
      </c>
    </row>
    <row r="133" spans="1:33" x14ac:dyDescent="0.2">
      <c r="A133" s="27">
        <f>COUNTIFS('Prioritized Approach Milestones'!B134,"1",'Prioritized Approach Milestones'!C134,"yes")</f>
        <v>0</v>
      </c>
      <c r="B133" s="32">
        <f>COUNTIFS('Prioritized Approach Milestones'!B134,"2",'Prioritized Approach Milestones'!C134,"yes")</f>
        <v>0</v>
      </c>
      <c r="C133" s="28">
        <f>COUNTIFS('Prioritized Approach Milestones'!B134,"3",'Prioritized Approach Milestones'!C134,"yes")</f>
        <v>0</v>
      </c>
      <c r="D133" s="29">
        <f>COUNTIFS('Prioritized Approach Milestones'!B134,"4",'Prioritized Approach Milestones'!C134,"yes")</f>
        <v>0</v>
      </c>
      <c r="E133" s="30">
        <f>COUNTIFS('Prioritized Approach Milestones'!B134,"5",'Prioritized Approach Milestones'!C134,"yes")</f>
        <v>0</v>
      </c>
      <c r="F133" s="31">
        <f>COUNTIFS('Prioritized Approach Milestones'!B134,"6",'Prioritized Approach Milestones'!C134,"yes")</f>
        <v>0</v>
      </c>
      <c r="G133" s="59">
        <f t="shared" si="6"/>
        <v>0</v>
      </c>
      <c r="H133" s="53">
        <f>COUNTIFS('Prioritized Approach Milestones'!B134,"1",'Prioritized Approach Milestones'!C134,"N/A")</f>
        <v>0</v>
      </c>
      <c r="I133" s="53">
        <f>COUNTIFS('Prioritized Approach Milestones'!B134,"2",'Prioritized Approach Milestones'!C134,"N/A")</f>
        <v>0</v>
      </c>
      <c r="J133" s="53">
        <f>COUNTIFS('Prioritized Approach Milestones'!B134,"3",'Prioritized Approach Milestones'!C134,"N/A")</f>
        <v>0</v>
      </c>
      <c r="K133" s="53">
        <f>COUNTIFS('Prioritized Approach Milestones'!B134,"4",'Prioritized Approach Milestones'!C134,"N/A")</f>
        <v>0</v>
      </c>
      <c r="L133" s="53">
        <f>COUNTIFS('Prioritized Approach Milestones'!B134,"5",'Prioritized Approach Milestones'!C134,"N/A")</f>
        <v>0</v>
      </c>
      <c r="M133" s="53">
        <f>COUNTIFS('Prioritized Approach Milestones'!B134,"6",'Prioritized Approach Milestones'!C134,"N/A")</f>
        <v>0</v>
      </c>
      <c r="N133">
        <f t="shared" si="7"/>
        <v>0</v>
      </c>
      <c r="O133" s="119"/>
      <c r="P133" s="120" t="str">
        <f>IF('Prioritized Approach Milestones'!$B134=1,'Prioritized Approach Milestones'!$F134,"")</f>
        <v/>
      </c>
      <c r="Q133" s="120" t="str">
        <f>IF('Prioritized Approach Milestones'!$B134=2,'Prioritized Approach Milestones'!$F134,"")</f>
        <v/>
      </c>
      <c r="R133" s="120" t="str">
        <f>IF('Prioritized Approach Milestones'!$B134=3,'Prioritized Approach Milestones'!$F134,"")</f>
        <v/>
      </c>
      <c r="S133" s="120" t="str">
        <f>IF('Prioritized Approach Milestones'!$B134=4,'Prioritized Approach Milestones'!$F134,"")</f>
        <v/>
      </c>
      <c r="T133" s="120" t="str">
        <f>IF('Prioritized Approach Milestones'!$B134=5,'Prioritized Approach Milestones'!$F134,"")</f>
        <v/>
      </c>
      <c r="U133" s="120">
        <f>IF('Prioritized Approach Milestones'!$B134=6,'Prioritized Approach Milestones'!$F134,"")</f>
        <v>0</v>
      </c>
      <c r="V133" s="121" t="str">
        <f>IF(AND('Prioritized Approach Milestones'!C134="Yes",'Prioritized Approach Milestones'!F134=""),"CORRECT",IF('Prioritized Approach Milestones'!C134="No","CORRECT",IF('Prioritized Approach Milestones'!B134=1,"ERROR 1","N/A")))</f>
        <v>N/A</v>
      </c>
      <c r="W133" s="121" t="str">
        <f>IF(AND('Prioritized Approach Milestones'!C134="Yes",'Prioritized Approach Milestones'!F134=""),"CORRECT",IF('Prioritized Approach Milestones'!C134="No","CORRECT",IF('Prioritized Approach Milestones'!B134=2,"ERROR 1","N/A")))</f>
        <v>N/A</v>
      </c>
      <c r="X133" s="121" t="str">
        <f>IF(AND('Prioritized Approach Milestones'!C134="Yes",'Prioritized Approach Milestones'!F134=""),"CORRECT",IF('Prioritized Approach Milestones'!C134="No","CORRECT",IF('Prioritized Approach Milestones'!B134=3,"ERROR 1","N/A")))</f>
        <v>N/A</v>
      </c>
      <c r="Y133" s="121" t="str">
        <f>IF(AND('Prioritized Approach Milestones'!C134="Yes",'Prioritized Approach Milestones'!F134=""),"CORRECT",IF('Prioritized Approach Milestones'!C134="No","CORRECT",IF('Prioritized Approach Milestones'!B134=4,"ERROR 1","N/A")))</f>
        <v>N/A</v>
      </c>
      <c r="Z133" s="121" t="str">
        <f>IF(AND('Prioritized Approach Milestones'!C134="Yes",'Prioritized Approach Milestones'!F134=""),"CORRECT",IF('Prioritized Approach Milestones'!C134="No","CORRECT",IF('Prioritized Approach Milestones'!B134=5,"ERROR 1","N/A")))</f>
        <v>N/A</v>
      </c>
      <c r="AA133" s="121" t="str">
        <f>IF(AND('Prioritized Approach Milestones'!C134="Yes",'Prioritized Approach Milestones'!F134=""),"CORRECT",IF('Prioritized Approach Milestones'!C134="No","CORRECT",IF('Prioritized Approach Milestones'!B134=6,"ERROR 1","N/A")))</f>
        <v>ERROR 1</v>
      </c>
      <c r="AB133" s="122" t="str">
        <f>IF(AND('Prioritized Approach Milestones'!C134="No",'Prioritized Approach Milestones'!F134=""),IF('Prioritized Approach Milestones'!B134=1,"ERROR 2","N/A"),"CORRECT")</f>
        <v>CORRECT</v>
      </c>
      <c r="AC133" s="122" t="str">
        <f>IF(AND('Prioritized Approach Milestones'!C134="No",'Prioritized Approach Milestones'!F134=""),IF('Prioritized Approach Milestones'!B134=2,"ERROR 2","N/A"),"CORRECT")</f>
        <v>CORRECT</v>
      </c>
      <c r="AD133" s="122" t="str">
        <f>IF(AND('Prioritized Approach Milestones'!C134="No",'Prioritized Approach Milestones'!F134=""),IF('Prioritized Approach Milestones'!B134=3,"ERROR 2","N/A"),"CORRECT")</f>
        <v>CORRECT</v>
      </c>
      <c r="AE133" s="122" t="str">
        <f>IF(AND('Prioritized Approach Milestones'!C134="No",'Prioritized Approach Milestones'!F134=""),IF('Prioritized Approach Milestones'!B134=4,"ERROR 2","N/A"),"CORRECT")</f>
        <v>CORRECT</v>
      </c>
      <c r="AF133" s="122" t="str">
        <f>IF(AND('Prioritized Approach Milestones'!C134="No",'Prioritized Approach Milestones'!F134=""),IF('Prioritized Approach Milestones'!B134=5,"ERROR 2","N/A"),"CORRECT")</f>
        <v>CORRECT</v>
      </c>
      <c r="AG133" s="123" t="str">
        <f>IF(AND('Prioritized Approach Milestones'!C134="No",'Prioritized Approach Milestones'!F134=""),IF('Prioritized Approach Milestones'!B134=6,"ERROR 2","N/A"),"CORRECT")</f>
        <v>CORRECT</v>
      </c>
    </row>
    <row r="134" spans="1:33" x14ac:dyDescent="0.2">
      <c r="A134" s="27">
        <f>COUNTIFS('Prioritized Approach Milestones'!B135,"1",'Prioritized Approach Milestones'!C135,"yes")</f>
        <v>0</v>
      </c>
      <c r="B134" s="32">
        <f>COUNTIFS('Prioritized Approach Milestones'!B135,"2",'Prioritized Approach Milestones'!C135,"yes")</f>
        <v>0</v>
      </c>
      <c r="C134" s="28">
        <f>COUNTIFS('Prioritized Approach Milestones'!B135,"3",'Prioritized Approach Milestones'!C135,"yes")</f>
        <v>0</v>
      </c>
      <c r="D134" s="29">
        <f>COUNTIFS('Prioritized Approach Milestones'!B135,"4",'Prioritized Approach Milestones'!C135,"yes")</f>
        <v>0</v>
      </c>
      <c r="E134" s="30">
        <f>COUNTIFS('Prioritized Approach Milestones'!B135,"5",'Prioritized Approach Milestones'!C135,"yes")</f>
        <v>0</v>
      </c>
      <c r="F134" s="31">
        <f>COUNTIFS('Prioritized Approach Milestones'!B135,"6",'Prioritized Approach Milestones'!C135,"yes")</f>
        <v>0</v>
      </c>
      <c r="G134" s="59">
        <f t="shared" si="6"/>
        <v>0</v>
      </c>
      <c r="H134" s="53">
        <f>COUNTIFS('Prioritized Approach Milestones'!B135,"1",'Prioritized Approach Milestones'!C135,"N/A")</f>
        <v>0</v>
      </c>
      <c r="I134" s="53">
        <f>COUNTIFS('Prioritized Approach Milestones'!B135,"2",'Prioritized Approach Milestones'!C135,"N/A")</f>
        <v>0</v>
      </c>
      <c r="J134" s="53">
        <f>COUNTIFS('Prioritized Approach Milestones'!B135,"3",'Prioritized Approach Milestones'!C135,"N/A")</f>
        <v>0</v>
      </c>
      <c r="K134" s="53">
        <f>COUNTIFS('Prioritized Approach Milestones'!B135,"4",'Prioritized Approach Milestones'!C135,"N/A")</f>
        <v>0</v>
      </c>
      <c r="L134" s="53">
        <f>COUNTIFS('Prioritized Approach Milestones'!B135,"5",'Prioritized Approach Milestones'!C135,"N/A")</f>
        <v>0</v>
      </c>
      <c r="M134" s="53">
        <f>COUNTIFS('Prioritized Approach Milestones'!B135,"6",'Prioritized Approach Milestones'!C135,"N/A")</f>
        <v>0</v>
      </c>
      <c r="N134">
        <f t="shared" si="7"/>
        <v>0</v>
      </c>
      <c r="O134" s="119"/>
      <c r="P134" s="120" t="str">
        <f>IF('Prioritized Approach Milestones'!$B135=1,'Prioritized Approach Milestones'!$F135,"")</f>
        <v/>
      </c>
      <c r="Q134" s="120" t="str">
        <f>IF('Prioritized Approach Milestones'!$B135=2,'Prioritized Approach Milestones'!$F135,"")</f>
        <v/>
      </c>
      <c r="R134" s="120" t="str">
        <f>IF('Prioritized Approach Milestones'!$B135=3,'Prioritized Approach Milestones'!$F135,"")</f>
        <v/>
      </c>
      <c r="S134" s="120" t="str">
        <f>IF('Prioritized Approach Milestones'!$B135=4,'Prioritized Approach Milestones'!$F135,"")</f>
        <v/>
      </c>
      <c r="T134" s="120" t="str">
        <f>IF('Prioritized Approach Milestones'!$B135=5,'Prioritized Approach Milestones'!$F135,"")</f>
        <v/>
      </c>
      <c r="U134" s="120">
        <f>IF('Prioritized Approach Milestones'!$B135=6,'Prioritized Approach Milestones'!$F135,"")</f>
        <v>0</v>
      </c>
      <c r="V134" s="121" t="str">
        <f>IF(AND('Prioritized Approach Milestones'!C135="Yes",'Prioritized Approach Milestones'!F135=""),"CORRECT",IF('Prioritized Approach Milestones'!C135="No","CORRECT",IF('Prioritized Approach Milestones'!B135=1,"ERROR 1","N/A")))</f>
        <v>N/A</v>
      </c>
      <c r="W134" s="121" t="str">
        <f>IF(AND('Prioritized Approach Milestones'!C135="Yes",'Prioritized Approach Milestones'!F135=""),"CORRECT",IF('Prioritized Approach Milestones'!C135="No","CORRECT",IF('Prioritized Approach Milestones'!B135=2,"ERROR 1","N/A")))</f>
        <v>N/A</v>
      </c>
      <c r="X134" s="121" t="str">
        <f>IF(AND('Prioritized Approach Milestones'!C135="Yes",'Prioritized Approach Milestones'!F135=""),"CORRECT",IF('Prioritized Approach Milestones'!C135="No","CORRECT",IF('Prioritized Approach Milestones'!B135=3,"ERROR 1","N/A")))</f>
        <v>N/A</v>
      </c>
      <c r="Y134" s="121" t="str">
        <f>IF(AND('Prioritized Approach Milestones'!C135="Yes",'Prioritized Approach Milestones'!F135=""),"CORRECT",IF('Prioritized Approach Milestones'!C135="No","CORRECT",IF('Prioritized Approach Milestones'!B135=4,"ERROR 1","N/A")))</f>
        <v>N/A</v>
      </c>
      <c r="Z134" s="121" t="str">
        <f>IF(AND('Prioritized Approach Milestones'!C135="Yes",'Prioritized Approach Milestones'!F135=""),"CORRECT",IF('Prioritized Approach Milestones'!C135="No","CORRECT",IF('Prioritized Approach Milestones'!B135=5,"ERROR 1","N/A")))</f>
        <v>N/A</v>
      </c>
      <c r="AA134" s="121" t="str">
        <f>IF(AND('Prioritized Approach Milestones'!C135="Yes",'Prioritized Approach Milestones'!F135=""),"CORRECT",IF('Prioritized Approach Milestones'!C135="No","CORRECT",IF('Prioritized Approach Milestones'!B135=6,"ERROR 1","N/A")))</f>
        <v>ERROR 1</v>
      </c>
      <c r="AB134" s="122" t="str">
        <f>IF(AND('Prioritized Approach Milestones'!C135="No",'Prioritized Approach Milestones'!F135=""),IF('Prioritized Approach Milestones'!B135=1,"ERROR 2","N/A"),"CORRECT")</f>
        <v>CORRECT</v>
      </c>
      <c r="AC134" s="122" t="str">
        <f>IF(AND('Prioritized Approach Milestones'!C135="No",'Prioritized Approach Milestones'!F135=""),IF('Prioritized Approach Milestones'!B135=2,"ERROR 2","N/A"),"CORRECT")</f>
        <v>CORRECT</v>
      </c>
      <c r="AD134" s="122" t="str">
        <f>IF(AND('Prioritized Approach Milestones'!C135="No",'Prioritized Approach Milestones'!F135=""),IF('Prioritized Approach Milestones'!B135=3,"ERROR 2","N/A"),"CORRECT")</f>
        <v>CORRECT</v>
      </c>
      <c r="AE134" s="122" t="str">
        <f>IF(AND('Prioritized Approach Milestones'!C135="No",'Prioritized Approach Milestones'!F135=""),IF('Prioritized Approach Milestones'!B135=4,"ERROR 2","N/A"),"CORRECT")</f>
        <v>CORRECT</v>
      </c>
      <c r="AF134" s="122" t="str">
        <f>IF(AND('Prioritized Approach Milestones'!C135="No",'Prioritized Approach Milestones'!F135=""),IF('Prioritized Approach Milestones'!B135=5,"ERROR 2","N/A"),"CORRECT")</f>
        <v>CORRECT</v>
      </c>
      <c r="AG134" s="123" t="str">
        <f>IF(AND('Prioritized Approach Milestones'!C135="No",'Prioritized Approach Milestones'!F135=""),IF('Prioritized Approach Milestones'!B135=6,"ERROR 2","N/A"),"CORRECT")</f>
        <v>CORRECT</v>
      </c>
    </row>
    <row r="135" spans="1:33" x14ac:dyDescent="0.2">
      <c r="A135" s="27">
        <f>COUNTIFS('Prioritized Approach Milestones'!B136,"1",'Prioritized Approach Milestones'!C136,"yes")</f>
        <v>0</v>
      </c>
      <c r="B135" s="32">
        <f>COUNTIFS('Prioritized Approach Milestones'!B136,"2",'Prioritized Approach Milestones'!C136,"yes")</f>
        <v>0</v>
      </c>
      <c r="C135" s="28">
        <f>COUNTIFS('Prioritized Approach Milestones'!B136,"3",'Prioritized Approach Milestones'!C136,"yes")</f>
        <v>0</v>
      </c>
      <c r="D135" s="29">
        <f>COUNTIFS('Prioritized Approach Milestones'!B136,"4",'Prioritized Approach Milestones'!C136,"yes")</f>
        <v>0</v>
      </c>
      <c r="E135" s="30">
        <f>COUNTIFS('Prioritized Approach Milestones'!B136,"5",'Prioritized Approach Milestones'!C136,"yes")</f>
        <v>0</v>
      </c>
      <c r="F135" s="31">
        <f>COUNTIFS('Prioritized Approach Milestones'!B136,"6",'Prioritized Approach Milestones'!C136,"yes")</f>
        <v>0</v>
      </c>
      <c r="G135" s="59">
        <f t="shared" si="6"/>
        <v>0</v>
      </c>
      <c r="H135" s="53">
        <f>COUNTIFS('Prioritized Approach Milestones'!B136,"1",'Prioritized Approach Milestones'!C136,"N/A")</f>
        <v>0</v>
      </c>
      <c r="I135" s="53">
        <f>COUNTIFS('Prioritized Approach Milestones'!B136,"2",'Prioritized Approach Milestones'!C136,"N/A")</f>
        <v>0</v>
      </c>
      <c r="J135" s="53">
        <f>COUNTIFS('Prioritized Approach Milestones'!B136,"3",'Prioritized Approach Milestones'!C136,"N/A")</f>
        <v>0</v>
      </c>
      <c r="K135" s="53">
        <f>COUNTIFS('Prioritized Approach Milestones'!B136,"4",'Prioritized Approach Milestones'!C136,"N/A")</f>
        <v>0</v>
      </c>
      <c r="L135" s="53">
        <f>COUNTIFS('Prioritized Approach Milestones'!B136,"5",'Prioritized Approach Milestones'!C136,"N/A")</f>
        <v>0</v>
      </c>
      <c r="M135" s="53">
        <f>COUNTIFS('Prioritized Approach Milestones'!B136,"6",'Prioritized Approach Milestones'!C136,"N/A")</f>
        <v>0</v>
      </c>
      <c r="N135">
        <f t="shared" si="7"/>
        <v>0</v>
      </c>
      <c r="O135" s="119"/>
      <c r="P135" s="120" t="str">
        <f>IF('Prioritized Approach Milestones'!$B136=1,'Prioritized Approach Milestones'!$F136,"")</f>
        <v/>
      </c>
      <c r="Q135" s="120" t="str">
        <f>IF('Prioritized Approach Milestones'!$B136=2,'Prioritized Approach Milestones'!$F136,"")</f>
        <v/>
      </c>
      <c r="R135" s="120" t="str">
        <f>IF('Prioritized Approach Milestones'!$B136=3,'Prioritized Approach Milestones'!$F136,"")</f>
        <v/>
      </c>
      <c r="S135" s="120" t="str">
        <f>IF('Prioritized Approach Milestones'!$B136=4,'Prioritized Approach Milestones'!$F136,"")</f>
        <v/>
      </c>
      <c r="T135" s="120" t="str">
        <f>IF('Prioritized Approach Milestones'!$B136=5,'Prioritized Approach Milestones'!$F136,"")</f>
        <v/>
      </c>
      <c r="U135" s="120" t="str">
        <f>IF('Prioritized Approach Milestones'!$B136=6,'Prioritized Approach Milestones'!$F136,"")</f>
        <v/>
      </c>
      <c r="V135" s="121" t="str">
        <f>IF(AND('Prioritized Approach Milestones'!C136="Yes",'Prioritized Approach Milestones'!F136=""),"CORRECT",IF('Prioritized Approach Milestones'!C136="No","CORRECT",IF('Prioritized Approach Milestones'!B136=1,"ERROR 1","N/A")))</f>
        <v>N/A</v>
      </c>
      <c r="W135" s="121" t="str">
        <f>IF(AND('Prioritized Approach Milestones'!C136="Yes",'Prioritized Approach Milestones'!F136=""),"CORRECT",IF('Prioritized Approach Milestones'!C136="No","CORRECT",IF('Prioritized Approach Milestones'!B136=2,"ERROR 1","N/A")))</f>
        <v>N/A</v>
      </c>
      <c r="X135" s="121" t="str">
        <f>IF(AND('Prioritized Approach Milestones'!C136="Yes",'Prioritized Approach Milestones'!F136=""),"CORRECT",IF('Prioritized Approach Milestones'!C136="No","CORRECT",IF('Prioritized Approach Milestones'!B136=3,"ERROR 1","N/A")))</f>
        <v>N/A</v>
      </c>
      <c r="Y135" s="121" t="str">
        <f>IF(AND('Prioritized Approach Milestones'!C136="Yes",'Prioritized Approach Milestones'!F136=""),"CORRECT",IF('Prioritized Approach Milestones'!C136="No","CORRECT",IF('Prioritized Approach Milestones'!B136=4,"ERROR 1","N/A")))</f>
        <v>N/A</v>
      </c>
      <c r="Z135" s="121" t="str">
        <f>IF(AND('Prioritized Approach Milestones'!C136="Yes",'Prioritized Approach Milestones'!F136=""),"CORRECT",IF('Prioritized Approach Milestones'!C136="No","CORRECT",IF('Prioritized Approach Milestones'!B136=5,"ERROR 1","N/A")))</f>
        <v>N/A</v>
      </c>
      <c r="AA135" s="121" t="str">
        <f>IF(AND('Prioritized Approach Milestones'!C136="Yes",'Prioritized Approach Milestones'!F136=""),"CORRECT",IF('Prioritized Approach Milestones'!C136="No","CORRECT",IF('Prioritized Approach Milestones'!B136=6,"ERROR 1","N/A")))</f>
        <v>N/A</v>
      </c>
      <c r="AB135" s="122" t="str">
        <f>IF(AND('Prioritized Approach Milestones'!C136="No",'Prioritized Approach Milestones'!F136=""),IF('Prioritized Approach Milestones'!B136=1,"ERROR 2","N/A"),"CORRECT")</f>
        <v>CORRECT</v>
      </c>
      <c r="AC135" s="122" t="str">
        <f>IF(AND('Prioritized Approach Milestones'!C136="No",'Prioritized Approach Milestones'!F136=""),IF('Prioritized Approach Milestones'!B136=2,"ERROR 2","N/A"),"CORRECT")</f>
        <v>CORRECT</v>
      </c>
      <c r="AD135" s="122" t="str">
        <f>IF(AND('Prioritized Approach Milestones'!C136="No",'Prioritized Approach Milestones'!F136=""),IF('Prioritized Approach Milestones'!B136=3,"ERROR 2","N/A"),"CORRECT")</f>
        <v>CORRECT</v>
      </c>
      <c r="AE135" s="122" t="str">
        <f>IF(AND('Prioritized Approach Milestones'!C136="No",'Prioritized Approach Milestones'!F136=""),IF('Prioritized Approach Milestones'!B136=4,"ERROR 2","N/A"),"CORRECT")</f>
        <v>CORRECT</v>
      </c>
      <c r="AF135" s="122" t="str">
        <f>IF(AND('Prioritized Approach Milestones'!C136="No",'Prioritized Approach Milestones'!F136=""),IF('Prioritized Approach Milestones'!B136=5,"ERROR 2","N/A"),"CORRECT")</f>
        <v>CORRECT</v>
      </c>
      <c r="AG135" s="123" t="str">
        <f>IF(AND('Prioritized Approach Milestones'!C136="No",'Prioritized Approach Milestones'!F136=""),IF('Prioritized Approach Milestones'!B136=6,"ERROR 2","N/A"),"CORRECT")</f>
        <v>CORRECT</v>
      </c>
    </row>
    <row r="136" spans="1:33" x14ac:dyDescent="0.2">
      <c r="A136" s="27">
        <f>COUNTIFS('Prioritized Approach Milestones'!B137,"1",'Prioritized Approach Milestones'!C137,"yes")</f>
        <v>0</v>
      </c>
      <c r="B136" s="32">
        <f>COUNTIFS('Prioritized Approach Milestones'!B137,"2",'Prioritized Approach Milestones'!C137,"yes")</f>
        <v>0</v>
      </c>
      <c r="C136" s="28">
        <f>COUNTIFS('Prioritized Approach Milestones'!B137,"3",'Prioritized Approach Milestones'!C137,"yes")</f>
        <v>0</v>
      </c>
      <c r="D136" s="29">
        <f>COUNTIFS('Prioritized Approach Milestones'!B137,"4",'Prioritized Approach Milestones'!C137,"yes")</f>
        <v>0</v>
      </c>
      <c r="E136" s="30">
        <f>COUNTIFS('Prioritized Approach Milestones'!B137,"5",'Prioritized Approach Milestones'!C137,"yes")</f>
        <v>0</v>
      </c>
      <c r="F136" s="31">
        <f>COUNTIFS('Prioritized Approach Milestones'!B137,"6",'Prioritized Approach Milestones'!C137,"yes")</f>
        <v>0</v>
      </c>
      <c r="G136" s="59">
        <f t="shared" si="6"/>
        <v>0</v>
      </c>
      <c r="H136" s="53">
        <f>COUNTIFS('Prioritized Approach Milestones'!B137,"1",'Prioritized Approach Milestones'!C137,"N/A")</f>
        <v>0</v>
      </c>
      <c r="I136" s="53">
        <f>COUNTIFS('Prioritized Approach Milestones'!B137,"2",'Prioritized Approach Milestones'!C137,"N/A")</f>
        <v>0</v>
      </c>
      <c r="J136" s="53">
        <f>COUNTIFS('Prioritized Approach Milestones'!B137,"3",'Prioritized Approach Milestones'!C137,"N/A")</f>
        <v>0</v>
      </c>
      <c r="K136" s="53">
        <f>COUNTIFS('Prioritized Approach Milestones'!B137,"4",'Prioritized Approach Milestones'!C137,"N/A")</f>
        <v>0</v>
      </c>
      <c r="L136" s="53">
        <f>COUNTIFS('Prioritized Approach Milestones'!B137,"5",'Prioritized Approach Milestones'!C137,"N/A")</f>
        <v>0</v>
      </c>
      <c r="M136" s="53">
        <f>COUNTIFS('Prioritized Approach Milestones'!B137,"6",'Prioritized Approach Milestones'!C137,"N/A")</f>
        <v>0</v>
      </c>
      <c r="N136">
        <f t="shared" si="7"/>
        <v>0</v>
      </c>
      <c r="O136" s="119"/>
      <c r="P136" s="120" t="str">
        <f>IF('Prioritized Approach Milestones'!$B137=1,'Prioritized Approach Milestones'!$F137,"")</f>
        <v/>
      </c>
      <c r="Q136" s="120" t="str">
        <f>IF('Prioritized Approach Milestones'!$B137=2,'Prioritized Approach Milestones'!$F137,"")</f>
        <v/>
      </c>
      <c r="R136" s="120" t="str">
        <f>IF('Prioritized Approach Milestones'!$B137=3,'Prioritized Approach Milestones'!$F137,"")</f>
        <v/>
      </c>
      <c r="S136" s="120">
        <f>IF('Prioritized Approach Milestones'!$B137=4,'Prioritized Approach Milestones'!$F137,"")</f>
        <v>0</v>
      </c>
      <c r="T136" s="120" t="str">
        <f>IF('Prioritized Approach Milestones'!$B137=5,'Prioritized Approach Milestones'!$F137,"")</f>
        <v/>
      </c>
      <c r="U136" s="120" t="str">
        <f>IF('Prioritized Approach Milestones'!$B137=6,'Prioritized Approach Milestones'!$F137,"")</f>
        <v/>
      </c>
      <c r="V136" s="121" t="str">
        <f>IF(AND('Prioritized Approach Milestones'!C137="Yes",'Prioritized Approach Milestones'!F137=""),"CORRECT",IF('Prioritized Approach Milestones'!C137="No","CORRECT",IF('Prioritized Approach Milestones'!B137=1,"ERROR 1","N/A")))</f>
        <v>N/A</v>
      </c>
      <c r="W136" s="121" t="str">
        <f>IF(AND('Prioritized Approach Milestones'!C137="Yes",'Prioritized Approach Milestones'!F137=""),"CORRECT",IF('Prioritized Approach Milestones'!C137="No","CORRECT",IF('Prioritized Approach Milestones'!B137=2,"ERROR 1","N/A")))</f>
        <v>N/A</v>
      </c>
      <c r="X136" s="121" t="str">
        <f>IF(AND('Prioritized Approach Milestones'!C137="Yes",'Prioritized Approach Milestones'!F137=""),"CORRECT",IF('Prioritized Approach Milestones'!C137="No","CORRECT",IF('Prioritized Approach Milestones'!B137=3,"ERROR 1","N/A")))</f>
        <v>N/A</v>
      </c>
      <c r="Y136" s="121" t="str">
        <f>IF(AND('Prioritized Approach Milestones'!C137="Yes",'Prioritized Approach Milestones'!F137=""),"CORRECT",IF('Prioritized Approach Milestones'!C137="No","CORRECT",IF('Prioritized Approach Milestones'!B137=4,"ERROR 1","N/A")))</f>
        <v>ERROR 1</v>
      </c>
      <c r="Z136" s="121" t="str">
        <f>IF(AND('Prioritized Approach Milestones'!C137="Yes",'Prioritized Approach Milestones'!F137=""),"CORRECT",IF('Prioritized Approach Milestones'!C137="No","CORRECT",IF('Prioritized Approach Milestones'!B137=5,"ERROR 1","N/A")))</f>
        <v>N/A</v>
      </c>
      <c r="AA136" s="121" t="str">
        <f>IF(AND('Prioritized Approach Milestones'!C137="Yes",'Prioritized Approach Milestones'!F137=""),"CORRECT",IF('Prioritized Approach Milestones'!C137="No","CORRECT",IF('Prioritized Approach Milestones'!B137=6,"ERROR 1","N/A")))</f>
        <v>N/A</v>
      </c>
      <c r="AB136" s="122" t="str">
        <f>IF(AND('Prioritized Approach Milestones'!C137="No",'Prioritized Approach Milestones'!F137=""),IF('Prioritized Approach Milestones'!B137=1,"ERROR 2","N/A"),"CORRECT")</f>
        <v>CORRECT</v>
      </c>
      <c r="AC136" s="122" t="str">
        <f>IF(AND('Prioritized Approach Milestones'!C137="No",'Prioritized Approach Milestones'!F137=""),IF('Prioritized Approach Milestones'!B137=2,"ERROR 2","N/A"),"CORRECT")</f>
        <v>CORRECT</v>
      </c>
      <c r="AD136" s="122" t="str">
        <f>IF(AND('Prioritized Approach Milestones'!C137="No",'Prioritized Approach Milestones'!F137=""),IF('Prioritized Approach Milestones'!B137=3,"ERROR 2","N/A"),"CORRECT")</f>
        <v>CORRECT</v>
      </c>
      <c r="AE136" s="122" t="str">
        <f>IF(AND('Prioritized Approach Milestones'!C137="No",'Prioritized Approach Milestones'!F137=""),IF('Prioritized Approach Milestones'!B137=4,"ERROR 2","N/A"),"CORRECT")</f>
        <v>CORRECT</v>
      </c>
      <c r="AF136" s="122" t="str">
        <f>IF(AND('Prioritized Approach Milestones'!C137="No",'Prioritized Approach Milestones'!F137=""),IF('Prioritized Approach Milestones'!B137=5,"ERROR 2","N/A"),"CORRECT")</f>
        <v>CORRECT</v>
      </c>
      <c r="AG136" s="123" t="str">
        <f>IF(AND('Prioritized Approach Milestones'!C137="No",'Prioritized Approach Milestones'!F137=""),IF('Prioritized Approach Milestones'!B137=6,"ERROR 2","N/A"),"CORRECT")</f>
        <v>CORRECT</v>
      </c>
    </row>
    <row r="137" spans="1:33" x14ac:dyDescent="0.2">
      <c r="A137" s="27">
        <f>COUNTIFS('Prioritized Approach Milestones'!B138,"1",'Prioritized Approach Milestones'!C138,"yes")</f>
        <v>0</v>
      </c>
      <c r="B137" s="32">
        <f>COUNTIFS('Prioritized Approach Milestones'!B138,"2",'Prioritized Approach Milestones'!C138,"yes")</f>
        <v>0</v>
      </c>
      <c r="C137" s="28">
        <f>COUNTIFS('Prioritized Approach Milestones'!B138,"3",'Prioritized Approach Milestones'!C138,"yes")</f>
        <v>0</v>
      </c>
      <c r="D137" s="29">
        <f>COUNTIFS('Prioritized Approach Milestones'!B138,"4",'Prioritized Approach Milestones'!C138,"yes")</f>
        <v>0</v>
      </c>
      <c r="E137" s="30">
        <f>COUNTIFS('Prioritized Approach Milestones'!B138,"5",'Prioritized Approach Milestones'!C138,"yes")</f>
        <v>0</v>
      </c>
      <c r="F137" s="31">
        <f>COUNTIFS('Prioritized Approach Milestones'!B138,"6",'Prioritized Approach Milestones'!C138,"yes")</f>
        <v>0</v>
      </c>
      <c r="G137" s="59">
        <f t="shared" si="6"/>
        <v>0</v>
      </c>
      <c r="H137" s="53">
        <f>COUNTIFS('Prioritized Approach Milestones'!B138,"1",'Prioritized Approach Milestones'!C138,"N/A")</f>
        <v>0</v>
      </c>
      <c r="I137" s="53">
        <f>COUNTIFS('Prioritized Approach Milestones'!B138,"2",'Prioritized Approach Milestones'!C138,"N/A")</f>
        <v>0</v>
      </c>
      <c r="J137" s="53">
        <f>COUNTIFS('Prioritized Approach Milestones'!B138,"3",'Prioritized Approach Milestones'!C138,"N/A")</f>
        <v>0</v>
      </c>
      <c r="K137" s="53">
        <f>COUNTIFS('Prioritized Approach Milestones'!B138,"4",'Prioritized Approach Milestones'!C138,"N/A")</f>
        <v>0</v>
      </c>
      <c r="L137" s="53">
        <f>COUNTIFS('Prioritized Approach Milestones'!B138,"5",'Prioritized Approach Milestones'!C138,"N/A")</f>
        <v>0</v>
      </c>
      <c r="M137" s="53">
        <f>COUNTIFS('Prioritized Approach Milestones'!B138,"6",'Prioritized Approach Milestones'!C138,"N/A")</f>
        <v>0</v>
      </c>
      <c r="N137">
        <f t="shared" si="7"/>
        <v>0</v>
      </c>
      <c r="O137" s="119"/>
      <c r="P137" s="120" t="str">
        <f>IF('Prioritized Approach Milestones'!$B138=1,'Prioritized Approach Milestones'!$F138,"")</f>
        <v/>
      </c>
      <c r="Q137" s="120" t="str">
        <f>IF('Prioritized Approach Milestones'!$B138=2,'Prioritized Approach Milestones'!$F138,"")</f>
        <v/>
      </c>
      <c r="R137" s="120" t="str">
        <f>IF('Prioritized Approach Milestones'!$B138=3,'Prioritized Approach Milestones'!$F138,"")</f>
        <v/>
      </c>
      <c r="S137" s="120">
        <f>IF('Prioritized Approach Milestones'!$B138=4,'Prioritized Approach Milestones'!$F138,"")</f>
        <v>0</v>
      </c>
      <c r="T137" s="120" t="str">
        <f>IF('Prioritized Approach Milestones'!$B138=5,'Prioritized Approach Milestones'!$F138,"")</f>
        <v/>
      </c>
      <c r="U137" s="120" t="str">
        <f>IF('Prioritized Approach Milestones'!$B138=6,'Prioritized Approach Milestones'!$F138,"")</f>
        <v/>
      </c>
      <c r="V137" s="121" t="str">
        <f>IF(AND('Prioritized Approach Milestones'!C138="Yes",'Prioritized Approach Milestones'!F138=""),"CORRECT",IF('Prioritized Approach Milestones'!C138="No","CORRECT",IF('Prioritized Approach Milestones'!B138=1,"ERROR 1","N/A")))</f>
        <v>N/A</v>
      </c>
      <c r="W137" s="121" t="str">
        <f>IF(AND('Prioritized Approach Milestones'!C138="Yes",'Prioritized Approach Milestones'!F138=""),"CORRECT",IF('Prioritized Approach Milestones'!C138="No","CORRECT",IF('Prioritized Approach Milestones'!B138=2,"ERROR 1","N/A")))</f>
        <v>N/A</v>
      </c>
      <c r="X137" s="121" t="str">
        <f>IF(AND('Prioritized Approach Milestones'!C138="Yes",'Prioritized Approach Milestones'!F138=""),"CORRECT",IF('Prioritized Approach Milestones'!C138="No","CORRECT",IF('Prioritized Approach Milestones'!B138=3,"ERROR 1","N/A")))</f>
        <v>N/A</v>
      </c>
      <c r="Y137" s="121" t="str">
        <f>IF(AND('Prioritized Approach Milestones'!C138="Yes",'Prioritized Approach Milestones'!F138=""),"CORRECT",IF('Prioritized Approach Milestones'!C138="No","CORRECT",IF('Prioritized Approach Milestones'!B138=4,"ERROR 1","N/A")))</f>
        <v>ERROR 1</v>
      </c>
      <c r="Z137" s="121" t="str">
        <f>IF(AND('Prioritized Approach Milestones'!C138="Yes",'Prioritized Approach Milestones'!F138=""),"CORRECT",IF('Prioritized Approach Milestones'!C138="No","CORRECT",IF('Prioritized Approach Milestones'!B138=5,"ERROR 1","N/A")))</f>
        <v>N/A</v>
      </c>
      <c r="AA137" s="121" t="str">
        <f>IF(AND('Prioritized Approach Milestones'!C138="Yes",'Prioritized Approach Milestones'!F138=""),"CORRECT",IF('Prioritized Approach Milestones'!C138="No","CORRECT",IF('Prioritized Approach Milestones'!B138=6,"ERROR 1","N/A")))</f>
        <v>N/A</v>
      </c>
      <c r="AB137" s="122" t="str">
        <f>IF(AND('Prioritized Approach Milestones'!C138="No",'Prioritized Approach Milestones'!F138=""),IF('Prioritized Approach Milestones'!B138=1,"ERROR 2","N/A"),"CORRECT")</f>
        <v>CORRECT</v>
      </c>
      <c r="AC137" s="122" t="str">
        <f>IF(AND('Prioritized Approach Milestones'!C138="No",'Prioritized Approach Milestones'!F138=""),IF('Prioritized Approach Milestones'!B138=2,"ERROR 2","N/A"),"CORRECT")</f>
        <v>CORRECT</v>
      </c>
      <c r="AD137" s="122" t="str">
        <f>IF(AND('Prioritized Approach Milestones'!C138="No",'Prioritized Approach Milestones'!F138=""),IF('Prioritized Approach Milestones'!B138=3,"ERROR 2","N/A"),"CORRECT")</f>
        <v>CORRECT</v>
      </c>
      <c r="AE137" s="122" t="str">
        <f>IF(AND('Prioritized Approach Milestones'!C138="No",'Prioritized Approach Milestones'!F138=""),IF('Prioritized Approach Milestones'!B138=4,"ERROR 2","N/A"),"CORRECT")</f>
        <v>CORRECT</v>
      </c>
      <c r="AF137" s="122" t="str">
        <f>IF(AND('Prioritized Approach Milestones'!C138="No",'Prioritized Approach Milestones'!F138=""),IF('Prioritized Approach Milestones'!B138=5,"ERROR 2","N/A"),"CORRECT")</f>
        <v>CORRECT</v>
      </c>
      <c r="AG137" s="123" t="str">
        <f>IF(AND('Prioritized Approach Milestones'!C138="No",'Prioritized Approach Milestones'!F138=""),IF('Prioritized Approach Milestones'!B138=6,"ERROR 2","N/A"),"CORRECT")</f>
        <v>CORRECT</v>
      </c>
    </row>
    <row r="138" spans="1:33" x14ac:dyDescent="0.2">
      <c r="A138" s="27">
        <f>COUNTIFS('Prioritized Approach Milestones'!B139,"1",'Prioritized Approach Milestones'!C139,"yes")</f>
        <v>0</v>
      </c>
      <c r="B138" s="32">
        <f>COUNTIFS('Prioritized Approach Milestones'!B139,"2",'Prioritized Approach Milestones'!C139,"yes")</f>
        <v>0</v>
      </c>
      <c r="C138" s="28">
        <f>COUNTIFS('Prioritized Approach Milestones'!B139,"3",'Prioritized Approach Milestones'!C139,"yes")</f>
        <v>0</v>
      </c>
      <c r="D138" s="29">
        <f>COUNTIFS('Prioritized Approach Milestones'!B139,"4",'Prioritized Approach Milestones'!C139,"yes")</f>
        <v>0</v>
      </c>
      <c r="E138" s="30">
        <f>COUNTIFS('Prioritized Approach Milestones'!B139,"5",'Prioritized Approach Milestones'!C139,"yes")</f>
        <v>0</v>
      </c>
      <c r="F138" s="31">
        <f>COUNTIFS('Prioritized Approach Milestones'!B139,"6",'Prioritized Approach Milestones'!C139,"yes")</f>
        <v>0</v>
      </c>
      <c r="G138" s="59">
        <f t="shared" si="6"/>
        <v>0</v>
      </c>
      <c r="H138" s="53">
        <f>COUNTIFS('Prioritized Approach Milestones'!B139,"1",'Prioritized Approach Milestones'!C139,"N/A")</f>
        <v>0</v>
      </c>
      <c r="I138" s="53">
        <f>COUNTIFS('Prioritized Approach Milestones'!B139,"2",'Prioritized Approach Milestones'!C139,"N/A")</f>
        <v>0</v>
      </c>
      <c r="J138" s="53">
        <f>COUNTIFS('Prioritized Approach Milestones'!B139,"3",'Prioritized Approach Milestones'!C139,"N/A")</f>
        <v>0</v>
      </c>
      <c r="K138" s="53">
        <f>COUNTIFS('Prioritized Approach Milestones'!B139,"4",'Prioritized Approach Milestones'!C139,"N/A")</f>
        <v>0</v>
      </c>
      <c r="L138" s="53">
        <f>COUNTIFS('Prioritized Approach Milestones'!B139,"5",'Prioritized Approach Milestones'!C139,"N/A")</f>
        <v>0</v>
      </c>
      <c r="M138" s="53">
        <f>COUNTIFS('Prioritized Approach Milestones'!B139,"6",'Prioritized Approach Milestones'!C139,"N/A")</f>
        <v>0</v>
      </c>
      <c r="N138">
        <f t="shared" si="7"/>
        <v>0</v>
      </c>
      <c r="O138" s="119"/>
      <c r="P138" s="120" t="str">
        <f>IF('Prioritized Approach Milestones'!$B139=1,'Prioritized Approach Milestones'!$F139,"")</f>
        <v/>
      </c>
      <c r="Q138" s="120" t="str">
        <f>IF('Prioritized Approach Milestones'!$B139=2,'Prioritized Approach Milestones'!$F139,"")</f>
        <v/>
      </c>
      <c r="R138" s="120" t="str">
        <f>IF('Prioritized Approach Milestones'!$B139=3,'Prioritized Approach Milestones'!$F139,"")</f>
        <v/>
      </c>
      <c r="S138" s="120">
        <f>IF('Prioritized Approach Milestones'!$B139=4,'Prioritized Approach Milestones'!$F139,"")</f>
        <v>0</v>
      </c>
      <c r="T138" s="120" t="str">
        <f>IF('Prioritized Approach Milestones'!$B139=5,'Prioritized Approach Milestones'!$F139,"")</f>
        <v/>
      </c>
      <c r="U138" s="120" t="str">
        <f>IF('Prioritized Approach Milestones'!$B139=6,'Prioritized Approach Milestones'!$F139,"")</f>
        <v/>
      </c>
      <c r="V138" s="121" t="str">
        <f>IF(AND('Prioritized Approach Milestones'!C139="Yes",'Prioritized Approach Milestones'!F139=""),"CORRECT",IF('Prioritized Approach Milestones'!C139="No","CORRECT",IF('Prioritized Approach Milestones'!B139=1,"ERROR 1","N/A")))</f>
        <v>N/A</v>
      </c>
      <c r="W138" s="121" t="str">
        <f>IF(AND('Prioritized Approach Milestones'!C139="Yes",'Prioritized Approach Milestones'!F139=""),"CORRECT",IF('Prioritized Approach Milestones'!C139="No","CORRECT",IF('Prioritized Approach Milestones'!B139=2,"ERROR 1","N/A")))</f>
        <v>N/A</v>
      </c>
      <c r="X138" s="121" t="str">
        <f>IF(AND('Prioritized Approach Milestones'!C139="Yes",'Prioritized Approach Milestones'!F139=""),"CORRECT",IF('Prioritized Approach Milestones'!C139="No","CORRECT",IF('Prioritized Approach Milestones'!B139=3,"ERROR 1","N/A")))</f>
        <v>N/A</v>
      </c>
      <c r="Y138" s="121" t="str">
        <f>IF(AND('Prioritized Approach Milestones'!C139="Yes",'Prioritized Approach Milestones'!F139=""),"CORRECT",IF('Prioritized Approach Milestones'!C139="No","CORRECT",IF('Prioritized Approach Milestones'!B139=4,"ERROR 1","N/A")))</f>
        <v>ERROR 1</v>
      </c>
      <c r="Z138" s="121" t="str">
        <f>IF(AND('Prioritized Approach Milestones'!C139="Yes",'Prioritized Approach Milestones'!F139=""),"CORRECT",IF('Prioritized Approach Milestones'!C139="No","CORRECT",IF('Prioritized Approach Milestones'!B139=5,"ERROR 1","N/A")))</f>
        <v>N/A</v>
      </c>
      <c r="AA138" s="121" t="str">
        <f>IF(AND('Prioritized Approach Milestones'!C139="Yes",'Prioritized Approach Milestones'!F139=""),"CORRECT",IF('Prioritized Approach Milestones'!C139="No","CORRECT",IF('Prioritized Approach Milestones'!B139=6,"ERROR 1","N/A")))</f>
        <v>N/A</v>
      </c>
      <c r="AB138" s="122" t="str">
        <f>IF(AND('Prioritized Approach Milestones'!C139="No",'Prioritized Approach Milestones'!F139=""),IF('Prioritized Approach Milestones'!B139=1,"ERROR 2","N/A"),"CORRECT")</f>
        <v>CORRECT</v>
      </c>
      <c r="AC138" s="122" t="str">
        <f>IF(AND('Prioritized Approach Milestones'!C139="No",'Prioritized Approach Milestones'!F139=""),IF('Prioritized Approach Milestones'!B139=2,"ERROR 2","N/A"),"CORRECT")</f>
        <v>CORRECT</v>
      </c>
      <c r="AD138" s="122" t="str">
        <f>IF(AND('Prioritized Approach Milestones'!C139="No",'Prioritized Approach Milestones'!F139=""),IF('Prioritized Approach Milestones'!B139=3,"ERROR 2","N/A"),"CORRECT")</f>
        <v>CORRECT</v>
      </c>
      <c r="AE138" s="122" t="str">
        <f>IF(AND('Prioritized Approach Milestones'!C139="No",'Prioritized Approach Milestones'!F139=""),IF('Prioritized Approach Milestones'!B139=4,"ERROR 2","N/A"),"CORRECT")</f>
        <v>CORRECT</v>
      </c>
      <c r="AF138" s="122" t="str">
        <f>IF(AND('Prioritized Approach Milestones'!C139="No",'Prioritized Approach Milestones'!F139=""),IF('Prioritized Approach Milestones'!B139=5,"ERROR 2","N/A"),"CORRECT")</f>
        <v>CORRECT</v>
      </c>
      <c r="AG138" s="123" t="str">
        <f>IF(AND('Prioritized Approach Milestones'!C139="No",'Prioritized Approach Milestones'!F139=""),IF('Prioritized Approach Milestones'!B139=6,"ERROR 2","N/A"),"CORRECT")</f>
        <v>CORRECT</v>
      </c>
    </row>
    <row r="139" spans="1:33" x14ac:dyDescent="0.2">
      <c r="A139" s="27">
        <f>COUNTIFS('Prioritized Approach Milestones'!B140,"1",'Prioritized Approach Milestones'!C140,"yes")</f>
        <v>0</v>
      </c>
      <c r="B139" s="32">
        <f>COUNTIFS('Prioritized Approach Milestones'!B140,"2",'Prioritized Approach Milestones'!C140,"yes")</f>
        <v>0</v>
      </c>
      <c r="C139" s="28">
        <f>COUNTIFS('Prioritized Approach Milestones'!B140,"3",'Prioritized Approach Milestones'!C140,"yes")</f>
        <v>0</v>
      </c>
      <c r="D139" s="29">
        <f>COUNTIFS('Prioritized Approach Milestones'!B140,"4",'Prioritized Approach Milestones'!C140,"yes")</f>
        <v>0</v>
      </c>
      <c r="E139" s="30">
        <f>COUNTIFS('Prioritized Approach Milestones'!B140,"5",'Prioritized Approach Milestones'!C140,"yes")</f>
        <v>0</v>
      </c>
      <c r="F139" s="31">
        <f>COUNTIFS('Prioritized Approach Milestones'!B140,"6",'Prioritized Approach Milestones'!C140,"yes")</f>
        <v>0</v>
      </c>
      <c r="G139" s="59">
        <f t="shared" si="6"/>
        <v>0</v>
      </c>
      <c r="H139" s="53">
        <f>COUNTIFS('Prioritized Approach Milestones'!B140,"1",'Prioritized Approach Milestones'!C140,"N/A")</f>
        <v>0</v>
      </c>
      <c r="I139" s="53">
        <f>COUNTIFS('Prioritized Approach Milestones'!B140,"2",'Prioritized Approach Milestones'!C140,"N/A")</f>
        <v>0</v>
      </c>
      <c r="J139" s="53">
        <f>COUNTIFS('Prioritized Approach Milestones'!B140,"3",'Prioritized Approach Milestones'!C140,"N/A")</f>
        <v>0</v>
      </c>
      <c r="K139" s="53">
        <f>COUNTIFS('Prioritized Approach Milestones'!B140,"4",'Prioritized Approach Milestones'!C140,"N/A")</f>
        <v>0</v>
      </c>
      <c r="L139" s="53">
        <f>COUNTIFS('Prioritized Approach Milestones'!B140,"5",'Prioritized Approach Milestones'!C140,"N/A")</f>
        <v>0</v>
      </c>
      <c r="M139" s="53">
        <f>COUNTIFS('Prioritized Approach Milestones'!B140,"6",'Prioritized Approach Milestones'!C140,"N/A")</f>
        <v>0</v>
      </c>
      <c r="N139">
        <f t="shared" si="7"/>
        <v>0</v>
      </c>
      <c r="O139" s="119"/>
      <c r="P139" s="120" t="str">
        <f>IF('Prioritized Approach Milestones'!$B140=1,'Prioritized Approach Milestones'!$F140,"")</f>
        <v/>
      </c>
      <c r="Q139" s="120" t="str">
        <f>IF('Prioritized Approach Milestones'!$B140=2,'Prioritized Approach Milestones'!$F140,"")</f>
        <v/>
      </c>
      <c r="R139" s="120" t="str">
        <f>IF('Prioritized Approach Milestones'!$B140=3,'Prioritized Approach Milestones'!$F140,"")</f>
        <v/>
      </c>
      <c r="S139" s="120">
        <f>IF('Prioritized Approach Milestones'!$B140=4,'Prioritized Approach Milestones'!$F140,"")</f>
        <v>0</v>
      </c>
      <c r="T139" s="120" t="str">
        <f>IF('Prioritized Approach Milestones'!$B140=5,'Prioritized Approach Milestones'!$F140,"")</f>
        <v/>
      </c>
      <c r="U139" s="120" t="str">
        <f>IF('Prioritized Approach Milestones'!$B140=6,'Prioritized Approach Milestones'!$F140,"")</f>
        <v/>
      </c>
      <c r="V139" s="121" t="str">
        <f>IF(AND('Prioritized Approach Milestones'!C140="Yes",'Prioritized Approach Milestones'!F140=""),"CORRECT",IF('Prioritized Approach Milestones'!C140="No","CORRECT",IF('Prioritized Approach Milestones'!B140=1,"ERROR 1","N/A")))</f>
        <v>N/A</v>
      </c>
      <c r="W139" s="121" t="str">
        <f>IF(AND('Prioritized Approach Milestones'!C140="Yes",'Prioritized Approach Milestones'!F140=""),"CORRECT",IF('Prioritized Approach Milestones'!C140="No","CORRECT",IF('Prioritized Approach Milestones'!B140=2,"ERROR 1","N/A")))</f>
        <v>N/A</v>
      </c>
      <c r="X139" s="121" t="str">
        <f>IF(AND('Prioritized Approach Milestones'!C140="Yes",'Prioritized Approach Milestones'!F140=""),"CORRECT",IF('Prioritized Approach Milestones'!C140="No","CORRECT",IF('Prioritized Approach Milestones'!B140=3,"ERROR 1","N/A")))</f>
        <v>N/A</v>
      </c>
      <c r="Y139" s="121" t="str">
        <f>IF(AND('Prioritized Approach Milestones'!C140="Yes",'Prioritized Approach Milestones'!F140=""),"CORRECT",IF('Prioritized Approach Milestones'!C140="No","CORRECT",IF('Prioritized Approach Milestones'!B140=4,"ERROR 1","N/A")))</f>
        <v>ERROR 1</v>
      </c>
      <c r="Z139" s="121" t="str">
        <f>IF(AND('Prioritized Approach Milestones'!C140="Yes",'Prioritized Approach Milestones'!F140=""),"CORRECT",IF('Prioritized Approach Milestones'!C140="No","CORRECT",IF('Prioritized Approach Milestones'!B140=5,"ERROR 1","N/A")))</f>
        <v>N/A</v>
      </c>
      <c r="AA139" s="121" t="str">
        <f>IF(AND('Prioritized Approach Milestones'!C140="Yes",'Prioritized Approach Milestones'!F140=""),"CORRECT",IF('Prioritized Approach Milestones'!C140="No","CORRECT",IF('Prioritized Approach Milestones'!B140=6,"ERROR 1","N/A")))</f>
        <v>N/A</v>
      </c>
      <c r="AB139" s="122" t="str">
        <f>IF(AND('Prioritized Approach Milestones'!C140="No",'Prioritized Approach Milestones'!F140=""),IF('Prioritized Approach Milestones'!B140=1,"ERROR 2","N/A"),"CORRECT")</f>
        <v>CORRECT</v>
      </c>
      <c r="AC139" s="122" t="str">
        <f>IF(AND('Prioritized Approach Milestones'!C140="No",'Prioritized Approach Milestones'!F140=""),IF('Prioritized Approach Milestones'!B140=2,"ERROR 2","N/A"),"CORRECT")</f>
        <v>CORRECT</v>
      </c>
      <c r="AD139" s="122" t="str">
        <f>IF(AND('Prioritized Approach Milestones'!C140="No",'Prioritized Approach Milestones'!F140=""),IF('Prioritized Approach Milestones'!B140=3,"ERROR 2","N/A"),"CORRECT")</f>
        <v>CORRECT</v>
      </c>
      <c r="AE139" s="122" t="str">
        <f>IF(AND('Prioritized Approach Milestones'!C140="No",'Prioritized Approach Milestones'!F140=""),IF('Prioritized Approach Milestones'!B140=4,"ERROR 2","N/A"),"CORRECT")</f>
        <v>CORRECT</v>
      </c>
      <c r="AF139" s="122" t="str">
        <f>IF(AND('Prioritized Approach Milestones'!C140="No",'Prioritized Approach Milestones'!F140=""),IF('Prioritized Approach Milestones'!B140=5,"ERROR 2","N/A"),"CORRECT")</f>
        <v>CORRECT</v>
      </c>
      <c r="AG139" s="123" t="str">
        <f>IF(AND('Prioritized Approach Milestones'!C140="No",'Prioritized Approach Milestones'!F140=""),IF('Prioritized Approach Milestones'!B140=6,"ERROR 2","N/A"),"CORRECT")</f>
        <v>CORRECT</v>
      </c>
    </row>
    <row r="140" spans="1:33" x14ac:dyDescent="0.2">
      <c r="A140" s="27">
        <f>COUNTIFS('Prioritized Approach Milestones'!B141,"1",'Prioritized Approach Milestones'!C141,"yes")</f>
        <v>0</v>
      </c>
      <c r="B140" s="32">
        <f>COUNTIFS('Prioritized Approach Milestones'!B141,"2",'Prioritized Approach Milestones'!C141,"yes")</f>
        <v>0</v>
      </c>
      <c r="C140" s="28">
        <f>COUNTIFS('Prioritized Approach Milestones'!B141,"3",'Prioritized Approach Milestones'!C141,"yes")</f>
        <v>0</v>
      </c>
      <c r="D140" s="29">
        <f>COUNTIFS('Prioritized Approach Milestones'!B141,"4",'Prioritized Approach Milestones'!C141,"yes")</f>
        <v>0</v>
      </c>
      <c r="E140" s="30">
        <f>COUNTIFS('Prioritized Approach Milestones'!B141,"5",'Prioritized Approach Milestones'!C141,"yes")</f>
        <v>0</v>
      </c>
      <c r="F140" s="31">
        <f>COUNTIFS('Prioritized Approach Milestones'!B141,"6",'Prioritized Approach Milestones'!C141,"yes")</f>
        <v>0</v>
      </c>
      <c r="G140" s="59">
        <f t="shared" si="6"/>
        <v>0</v>
      </c>
      <c r="H140" s="53">
        <f>COUNTIFS('Prioritized Approach Milestones'!B141,"1",'Prioritized Approach Milestones'!C141,"N/A")</f>
        <v>0</v>
      </c>
      <c r="I140" s="53">
        <f>COUNTIFS('Prioritized Approach Milestones'!B141,"2",'Prioritized Approach Milestones'!C141,"N/A")</f>
        <v>0</v>
      </c>
      <c r="J140" s="53">
        <f>COUNTIFS('Prioritized Approach Milestones'!B141,"3",'Prioritized Approach Milestones'!C141,"N/A")</f>
        <v>0</v>
      </c>
      <c r="K140" s="53">
        <f>COUNTIFS('Prioritized Approach Milestones'!B141,"4",'Prioritized Approach Milestones'!C141,"N/A")</f>
        <v>0</v>
      </c>
      <c r="L140" s="53">
        <f>COUNTIFS('Prioritized Approach Milestones'!B141,"5",'Prioritized Approach Milestones'!C141,"N/A")</f>
        <v>0</v>
      </c>
      <c r="M140" s="53">
        <f>COUNTIFS('Prioritized Approach Milestones'!B141,"6",'Prioritized Approach Milestones'!C141,"N/A")</f>
        <v>0</v>
      </c>
      <c r="N140">
        <f t="shared" si="7"/>
        <v>0</v>
      </c>
      <c r="O140" s="119"/>
      <c r="P140" s="120" t="str">
        <f>IF('Prioritized Approach Milestones'!$B141=1,'Prioritized Approach Milestones'!$F141,"")</f>
        <v/>
      </c>
      <c r="Q140" s="120" t="str">
        <f>IF('Prioritized Approach Milestones'!$B141=2,'Prioritized Approach Milestones'!$F141,"")</f>
        <v/>
      </c>
      <c r="R140" s="120" t="str">
        <f>IF('Prioritized Approach Milestones'!$B141=3,'Prioritized Approach Milestones'!$F141,"")</f>
        <v/>
      </c>
      <c r="S140" s="120">
        <f>IF('Prioritized Approach Milestones'!$B141=4,'Prioritized Approach Milestones'!$F141,"")</f>
        <v>0</v>
      </c>
      <c r="T140" s="120" t="str">
        <f>IF('Prioritized Approach Milestones'!$B141=5,'Prioritized Approach Milestones'!$F141,"")</f>
        <v/>
      </c>
      <c r="U140" s="120" t="str">
        <f>IF('Prioritized Approach Milestones'!$B141=6,'Prioritized Approach Milestones'!$F141,"")</f>
        <v/>
      </c>
      <c r="V140" s="121" t="str">
        <f>IF(AND('Prioritized Approach Milestones'!C141="Yes",'Prioritized Approach Milestones'!F141=""),"CORRECT",IF('Prioritized Approach Milestones'!C141="No","CORRECT",IF('Prioritized Approach Milestones'!B141=1,"ERROR 1","N/A")))</f>
        <v>N/A</v>
      </c>
      <c r="W140" s="121" t="str">
        <f>IF(AND('Prioritized Approach Milestones'!C141="Yes",'Prioritized Approach Milestones'!F141=""),"CORRECT",IF('Prioritized Approach Milestones'!C141="No","CORRECT",IF('Prioritized Approach Milestones'!B141=2,"ERROR 1","N/A")))</f>
        <v>N/A</v>
      </c>
      <c r="X140" s="121" t="str">
        <f>IF(AND('Prioritized Approach Milestones'!C141="Yes",'Prioritized Approach Milestones'!F141=""),"CORRECT",IF('Prioritized Approach Milestones'!C141="No","CORRECT",IF('Prioritized Approach Milestones'!B141=3,"ERROR 1","N/A")))</f>
        <v>N/A</v>
      </c>
      <c r="Y140" s="121" t="str">
        <f>IF(AND('Prioritized Approach Milestones'!C141="Yes",'Prioritized Approach Milestones'!F141=""),"CORRECT",IF('Prioritized Approach Milestones'!C141="No","CORRECT",IF('Prioritized Approach Milestones'!B141=4,"ERROR 1","N/A")))</f>
        <v>ERROR 1</v>
      </c>
      <c r="Z140" s="121" t="str">
        <f>IF(AND('Prioritized Approach Milestones'!C141="Yes",'Prioritized Approach Milestones'!F141=""),"CORRECT",IF('Prioritized Approach Milestones'!C141="No","CORRECT",IF('Prioritized Approach Milestones'!B141=5,"ERROR 1","N/A")))</f>
        <v>N/A</v>
      </c>
      <c r="AA140" s="121" t="str">
        <f>IF(AND('Prioritized Approach Milestones'!C141="Yes",'Prioritized Approach Milestones'!F141=""),"CORRECT",IF('Prioritized Approach Milestones'!C141="No","CORRECT",IF('Prioritized Approach Milestones'!B141=6,"ERROR 1","N/A")))</f>
        <v>N/A</v>
      </c>
      <c r="AB140" s="122" t="str">
        <f>IF(AND('Prioritized Approach Milestones'!C141="No",'Prioritized Approach Milestones'!F141=""),IF('Prioritized Approach Milestones'!B141=1,"ERROR 2","N/A"),"CORRECT")</f>
        <v>CORRECT</v>
      </c>
      <c r="AC140" s="122" t="str">
        <f>IF(AND('Prioritized Approach Milestones'!C141="No",'Prioritized Approach Milestones'!F141=""),IF('Prioritized Approach Milestones'!B141=2,"ERROR 2","N/A"),"CORRECT")</f>
        <v>CORRECT</v>
      </c>
      <c r="AD140" s="122" t="str">
        <f>IF(AND('Prioritized Approach Milestones'!C141="No",'Prioritized Approach Milestones'!F141=""),IF('Prioritized Approach Milestones'!B141=3,"ERROR 2","N/A"),"CORRECT")</f>
        <v>CORRECT</v>
      </c>
      <c r="AE140" s="122" t="str">
        <f>IF(AND('Prioritized Approach Milestones'!C141="No",'Prioritized Approach Milestones'!F141=""),IF('Prioritized Approach Milestones'!B141=4,"ERROR 2","N/A"),"CORRECT")</f>
        <v>CORRECT</v>
      </c>
      <c r="AF140" s="122" t="str">
        <f>IF(AND('Prioritized Approach Milestones'!C141="No",'Prioritized Approach Milestones'!F141=""),IF('Prioritized Approach Milestones'!B141=5,"ERROR 2","N/A"),"CORRECT")</f>
        <v>CORRECT</v>
      </c>
      <c r="AG140" s="123" t="str">
        <f>IF(AND('Prioritized Approach Milestones'!C141="No",'Prioritized Approach Milestones'!F141=""),IF('Prioritized Approach Milestones'!B141=6,"ERROR 2","N/A"),"CORRECT")</f>
        <v>CORRECT</v>
      </c>
    </row>
    <row r="141" spans="1:33" x14ac:dyDescent="0.2">
      <c r="A141" s="27">
        <f>COUNTIFS('Prioritized Approach Milestones'!B142,"1",'Prioritized Approach Milestones'!C142,"yes")</f>
        <v>0</v>
      </c>
      <c r="B141" s="32">
        <f>COUNTIFS('Prioritized Approach Milestones'!B142,"2",'Prioritized Approach Milestones'!C142,"yes")</f>
        <v>0</v>
      </c>
      <c r="C141" s="28">
        <f>COUNTIFS('Prioritized Approach Milestones'!B142,"3",'Prioritized Approach Milestones'!C142,"yes")</f>
        <v>0</v>
      </c>
      <c r="D141" s="29">
        <f>COUNTIFS('Prioritized Approach Milestones'!B142,"4",'Prioritized Approach Milestones'!C142,"yes")</f>
        <v>0</v>
      </c>
      <c r="E141" s="30">
        <f>COUNTIFS('Prioritized Approach Milestones'!B142,"5",'Prioritized Approach Milestones'!C142,"yes")</f>
        <v>0</v>
      </c>
      <c r="F141" s="31">
        <f>COUNTIFS('Prioritized Approach Milestones'!B142,"6",'Prioritized Approach Milestones'!C142,"yes")</f>
        <v>0</v>
      </c>
      <c r="G141" s="59">
        <f t="shared" si="6"/>
        <v>0</v>
      </c>
      <c r="H141" s="53">
        <f>COUNTIFS('Prioritized Approach Milestones'!B142,"1",'Prioritized Approach Milestones'!C142,"N/A")</f>
        <v>0</v>
      </c>
      <c r="I141" s="53">
        <f>COUNTIFS('Prioritized Approach Milestones'!B142,"2",'Prioritized Approach Milestones'!C142,"N/A")</f>
        <v>0</v>
      </c>
      <c r="J141" s="53">
        <f>COUNTIFS('Prioritized Approach Milestones'!B142,"3",'Prioritized Approach Milestones'!C142,"N/A")</f>
        <v>0</v>
      </c>
      <c r="K141" s="53">
        <f>COUNTIFS('Prioritized Approach Milestones'!B142,"4",'Prioritized Approach Milestones'!C142,"N/A")</f>
        <v>0</v>
      </c>
      <c r="L141" s="53">
        <f>COUNTIFS('Prioritized Approach Milestones'!B142,"5",'Prioritized Approach Milestones'!C142,"N/A")</f>
        <v>0</v>
      </c>
      <c r="M141" s="53">
        <f>COUNTIFS('Prioritized Approach Milestones'!B142,"6",'Prioritized Approach Milestones'!C142,"N/A")</f>
        <v>0</v>
      </c>
      <c r="N141">
        <f t="shared" si="7"/>
        <v>0</v>
      </c>
      <c r="O141" s="119"/>
      <c r="P141" s="120" t="str">
        <f>IF('Prioritized Approach Milestones'!$B142=1,'Prioritized Approach Milestones'!$F142,"")</f>
        <v/>
      </c>
      <c r="Q141" s="120" t="str">
        <f>IF('Prioritized Approach Milestones'!$B142=2,'Prioritized Approach Milestones'!$F142,"")</f>
        <v/>
      </c>
      <c r="R141" s="120" t="str">
        <f>IF('Prioritized Approach Milestones'!$B142=3,'Prioritized Approach Milestones'!$F142,"")</f>
        <v/>
      </c>
      <c r="S141" s="120">
        <f>IF('Prioritized Approach Milestones'!$B142=4,'Prioritized Approach Milestones'!$F142,"")</f>
        <v>0</v>
      </c>
      <c r="T141" s="120" t="str">
        <f>IF('Prioritized Approach Milestones'!$B142=5,'Prioritized Approach Milestones'!$F142,"")</f>
        <v/>
      </c>
      <c r="U141" s="120" t="str">
        <f>IF('Prioritized Approach Milestones'!$B142=6,'Prioritized Approach Milestones'!$F142,"")</f>
        <v/>
      </c>
      <c r="V141" s="121" t="str">
        <f>IF(AND('Prioritized Approach Milestones'!C142="Yes",'Prioritized Approach Milestones'!F142=""),"CORRECT",IF('Prioritized Approach Milestones'!C142="No","CORRECT",IF('Prioritized Approach Milestones'!B142=1,"ERROR 1","N/A")))</f>
        <v>N/A</v>
      </c>
      <c r="W141" s="121" t="str">
        <f>IF(AND('Prioritized Approach Milestones'!C142="Yes",'Prioritized Approach Milestones'!F142=""),"CORRECT",IF('Prioritized Approach Milestones'!C142="No","CORRECT",IF('Prioritized Approach Milestones'!B142=2,"ERROR 1","N/A")))</f>
        <v>N/A</v>
      </c>
      <c r="X141" s="121" t="str">
        <f>IF(AND('Prioritized Approach Milestones'!C142="Yes",'Prioritized Approach Milestones'!F142=""),"CORRECT",IF('Prioritized Approach Milestones'!C142="No","CORRECT",IF('Prioritized Approach Milestones'!B142=3,"ERROR 1","N/A")))</f>
        <v>N/A</v>
      </c>
      <c r="Y141" s="121" t="str">
        <f>IF(AND('Prioritized Approach Milestones'!C142="Yes",'Prioritized Approach Milestones'!F142=""),"CORRECT",IF('Prioritized Approach Milestones'!C142="No","CORRECT",IF('Prioritized Approach Milestones'!B142=4,"ERROR 1","N/A")))</f>
        <v>ERROR 1</v>
      </c>
      <c r="Z141" s="121" t="str">
        <f>IF(AND('Prioritized Approach Milestones'!C142="Yes",'Prioritized Approach Milestones'!F142=""),"CORRECT",IF('Prioritized Approach Milestones'!C142="No","CORRECT",IF('Prioritized Approach Milestones'!B142=5,"ERROR 1","N/A")))</f>
        <v>N/A</v>
      </c>
      <c r="AA141" s="121" t="str">
        <f>IF(AND('Prioritized Approach Milestones'!C142="Yes",'Prioritized Approach Milestones'!F142=""),"CORRECT",IF('Prioritized Approach Milestones'!C142="No","CORRECT",IF('Prioritized Approach Milestones'!B142=6,"ERROR 1","N/A")))</f>
        <v>N/A</v>
      </c>
      <c r="AB141" s="122" t="str">
        <f>IF(AND('Prioritized Approach Milestones'!C142="No",'Prioritized Approach Milestones'!F142=""),IF('Prioritized Approach Milestones'!B142=1,"ERROR 2","N/A"),"CORRECT")</f>
        <v>CORRECT</v>
      </c>
      <c r="AC141" s="122" t="str">
        <f>IF(AND('Prioritized Approach Milestones'!C142="No",'Prioritized Approach Milestones'!F142=""),IF('Prioritized Approach Milestones'!B142=2,"ERROR 2","N/A"),"CORRECT")</f>
        <v>CORRECT</v>
      </c>
      <c r="AD141" s="122" t="str">
        <f>IF(AND('Prioritized Approach Milestones'!C142="No",'Prioritized Approach Milestones'!F142=""),IF('Prioritized Approach Milestones'!B142=3,"ERROR 2","N/A"),"CORRECT")</f>
        <v>CORRECT</v>
      </c>
      <c r="AE141" s="122" t="str">
        <f>IF(AND('Prioritized Approach Milestones'!C142="No",'Prioritized Approach Milestones'!F142=""),IF('Prioritized Approach Milestones'!B142=4,"ERROR 2","N/A"),"CORRECT")</f>
        <v>CORRECT</v>
      </c>
      <c r="AF141" s="122" t="str">
        <f>IF(AND('Prioritized Approach Milestones'!C142="No",'Prioritized Approach Milestones'!F142=""),IF('Prioritized Approach Milestones'!B142=5,"ERROR 2","N/A"),"CORRECT")</f>
        <v>CORRECT</v>
      </c>
      <c r="AG141" s="123" t="str">
        <f>IF(AND('Prioritized Approach Milestones'!C142="No",'Prioritized Approach Milestones'!F142=""),IF('Prioritized Approach Milestones'!B142=6,"ERROR 2","N/A"),"CORRECT")</f>
        <v>CORRECT</v>
      </c>
    </row>
    <row r="142" spans="1:33" x14ac:dyDescent="0.2">
      <c r="A142" s="27">
        <f>COUNTIFS('Prioritized Approach Milestones'!B143,"1",'Prioritized Approach Milestones'!C143,"yes")</f>
        <v>0</v>
      </c>
      <c r="B142" s="32">
        <f>COUNTIFS('Prioritized Approach Milestones'!B143,"2",'Prioritized Approach Milestones'!C143,"yes")</f>
        <v>0</v>
      </c>
      <c r="C142" s="28">
        <f>COUNTIFS('Prioritized Approach Milestones'!B143,"3",'Prioritized Approach Milestones'!C143,"yes")</f>
        <v>0</v>
      </c>
      <c r="D142" s="29">
        <f>COUNTIFS('Prioritized Approach Milestones'!B143,"4",'Prioritized Approach Milestones'!C143,"yes")</f>
        <v>0</v>
      </c>
      <c r="E142" s="30">
        <f>COUNTIFS('Prioritized Approach Milestones'!B143,"5",'Prioritized Approach Milestones'!C143,"yes")</f>
        <v>0</v>
      </c>
      <c r="F142" s="31">
        <f>COUNTIFS('Prioritized Approach Milestones'!B143,"6",'Prioritized Approach Milestones'!C143,"yes")</f>
        <v>0</v>
      </c>
      <c r="G142" s="59">
        <f t="shared" si="6"/>
        <v>0</v>
      </c>
      <c r="H142" s="53">
        <f>COUNTIFS('Prioritized Approach Milestones'!B143,"1",'Prioritized Approach Milestones'!C143,"N/A")</f>
        <v>0</v>
      </c>
      <c r="I142" s="53">
        <f>COUNTIFS('Prioritized Approach Milestones'!B143,"2",'Prioritized Approach Milestones'!C143,"N/A")</f>
        <v>0</v>
      </c>
      <c r="J142" s="53">
        <f>COUNTIFS('Prioritized Approach Milestones'!B143,"3",'Prioritized Approach Milestones'!C143,"N/A")</f>
        <v>0</v>
      </c>
      <c r="K142" s="53">
        <f>COUNTIFS('Prioritized Approach Milestones'!B143,"4",'Prioritized Approach Milestones'!C143,"N/A")</f>
        <v>0</v>
      </c>
      <c r="L142" s="53">
        <f>COUNTIFS('Prioritized Approach Milestones'!B143,"5",'Prioritized Approach Milestones'!C143,"N/A")</f>
        <v>0</v>
      </c>
      <c r="M142" s="53">
        <f>COUNTIFS('Prioritized Approach Milestones'!B143,"6",'Prioritized Approach Milestones'!C143,"N/A")</f>
        <v>0</v>
      </c>
      <c r="N142">
        <f t="shared" si="7"/>
        <v>0</v>
      </c>
      <c r="O142" s="119"/>
      <c r="P142" s="120" t="str">
        <f>IF('Prioritized Approach Milestones'!$B143=1,'Prioritized Approach Milestones'!$F143,"")</f>
        <v/>
      </c>
      <c r="Q142" s="120" t="str">
        <f>IF('Prioritized Approach Milestones'!$B143=2,'Prioritized Approach Milestones'!$F143,"")</f>
        <v/>
      </c>
      <c r="R142" s="120" t="str">
        <f>IF('Prioritized Approach Milestones'!$B143=3,'Prioritized Approach Milestones'!$F143,"")</f>
        <v/>
      </c>
      <c r="S142" s="120">
        <f>IF('Prioritized Approach Milestones'!$B143=4,'Prioritized Approach Milestones'!$F143,"")</f>
        <v>0</v>
      </c>
      <c r="T142" s="120" t="str">
        <f>IF('Prioritized Approach Milestones'!$B143=5,'Prioritized Approach Milestones'!$F143,"")</f>
        <v/>
      </c>
      <c r="U142" s="120" t="str">
        <f>IF('Prioritized Approach Milestones'!$B143=6,'Prioritized Approach Milestones'!$F143,"")</f>
        <v/>
      </c>
      <c r="V142" s="121" t="str">
        <f>IF(AND('Prioritized Approach Milestones'!C143="Yes",'Prioritized Approach Milestones'!F143=""),"CORRECT",IF('Prioritized Approach Milestones'!C143="No","CORRECT",IF('Prioritized Approach Milestones'!B143=1,"ERROR 1","N/A")))</f>
        <v>N/A</v>
      </c>
      <c r="W142" s="121" t="str">
        <f>IF(AND('Prioritized Approach Milestones'!C143="Yes",'Prioritized Approach Milestones'!F143=""),"CORRECT",IF('Prioritized Approach Milestones'!C143="No","CORRECT",IF('Prioritized Approach Milestones'!B143=2,"ERROR 1","N/A")))</f>
        <v>N/A</v>
      </c>
      <c r="X142" s="121" t="str">
        <f>IF(AND('Prioritized Approach Milestones'!C143="Yes",'Prioritized Approach Milestones'!F143=""),"CORRECT",IF('Prioritized Approach Milestones'!C143="No","CORRECT",IF('Prioritized Approach Milestones'!B143=3,"ERROR 1","N/A")))</f>
        <v>N/A</v>
      </c>
      <c r="Y142" s="121" t="str">
        <f>IF(AND('Prioritized Approach Milestones'!C143="Yes",'Prioritized Approach Milestones'!F143=""),"CORRECT",IF('Prioritized Approach Milestones'!C143="No","CORRECT",IF('Prioritized Approach Milestones'!B143=4,"ERROR 1","N/A")))</f>
        <v>ERROR 1</v>
      </c>
      <c r="Z142" s="121" t="str">
        <f>IF(AND('Prioritized Approach Milestones'!C143="Yes",'Prioritized Approach Milestones'!F143=""),"CORRECT",IF('Prioritized Approach Milestones'!C143="No","CORRECT",IF('Prioritized Approach Milestones'!B143=5,"ERROR 1","N/A")))</f>
        <v>N/A</v>
      </c>
      <c r="AA142" s="121" t="str">
        <f>IF(AND('Prioritized Approach Milestones'!C143="Yes",'Prioritized Approach Milestones'!F143=""),"CORRECT",IF('Prioritized Approach Milestones'!C143="No","CORRECT",IF('Prioritized Approach Milestones'!B143=6,"ERROR 1","N/A")))</f>
        <v>N/A</v>
      </c>
      <c r="AB142" s="122" t="str">
        <f>IF(AND('Prioritized Approach Milestones'!C143="No",'Prioritized Approach Milestones'!F143=""),IF('Prioritized Approach Milestones'!B143=1,"ERROR 2","N/A"),"CORRECT")</f>
        <v>CORRECT</v>
      </c>
      <c r="AC142" s="122" t="str">
        <f>IF(AND('Prioritized Approach Milestones'!C143="No",'Prioritized Approach Milestones'!F143=""),IF('Prioritized Approach Milestones'!B143=2,"ERROR 2","N/A"),"CORRECT")</f>
        <v>CORRECT</v>
      </c>
      <c r="AD142" s="122" t="str">
        <f>IF(AND('Prioritized Approach Milestones'!C143="No",'Prioritized Approach Milestones'!F143=""),IF('Prioritized Approach Milestones'!B143=3,"ERROR 2","N/A"),"CORRECT")</f>
        <v>CORRECT</v>
      </c>
      <c r="AE142" s="122" t="str">
        <f>IF(AND('Prioritized Approach Milestones'!C143="No",'Prioritized Approach Milestones'!F143=""),IF('Prioritized Approach Milestones'!B143=4,"ERROR 2","N/A"),"CORRECT")</f>
        <v>CORRECT</v>
      </c>
      <c r="AF142" s="122" t="str">
        <f>IF(AND('Prioritized Approach Milestones'!C143="No",'Prioritized Approach Milestones'!F143=""),IF('Prioritized Approach Milestones'!B143=5,"ERROR 2","N/A"),"CORRECT")</f>
        <v>CORRECT</v>
      </c>
      <c r="AG142" s="123" t="str">
        <f>IF(AND('Prioritized Approach Milestones'!C143="No",'Prioritized Approach Milestones'!F143=""),IF('Prioritized Approach Milestones'!B143=6,"ERROR 2","N/A"),"CORRECT")</f>
        <v>CORRECT</v>
      </c>
    </row>
    <row r="143" spans="1:33" x14ac:dyDescent="0.2">
      <c r="A143" s="27">
        <f>COUNTIFS('Prioritized Approach Milestones'!B144,"1",'Prioritized Approach Milestones'!C144,"yes")</f>
        <v>0</v>
      </c>
      <c r="B143" s="32">
        <f>COUNTIFS('Prioritized Approach Milestones'!B144,"2",'Prioritized Approach Milestones'!C144,"yes")</f>
        <v>0</v>
      </c>
      <c r="C143" s="28">
        <f>COUNTIFS('Prioritized Approach Milestones'!B144,"3",'Prioritized Approach Milestones'!C144,"yes")</f>
        <v>0</v>
      </c>
      <c r="D143" s="29">
        <f>COUNTIFS('Prioritized Approach Milestones'!B144,"4",'Prioritized Approach Milestones'!C144,"yes")</f>
        <v>0</v>
      </c>
      <c r="E143" s="30">
        <f>COUNTIFS('Prioritized Approach Milestones'!B144,"5",'Prioritized Approach Milestones'!C144,"yes")</f>
        <v>0</v>
      </c>
      <c r="F143" s="31">
        <f>COUNTIFS('Prioritized Approach Milestones'!B144,"6",'Prioritized Approach Milestones'!C144,"yes")</f>
        <v>0</v>
      </c>
      <c r="G143" s="59">
        <f t="shared" si="6"/>
        <v>0</v>
      </c>
      <c r="H143" s="53">
        <f>COUNTIFS('Prioritized Approach Milestones'!B144,"1",'Prioritized Approach Milestones'!C144,"N/A")</f>
        <v>0</v>
      </c>
      <c r="I143" s="53">
        <f>COUNTIFS('Prioritized Approach Milestones'!B144,"2",'Prioritized Approach Milestones'!C144,"N/A")</f>
        <v>0</v>
      </c>
      <c r="J143" s="53">
        <f>COUNTIFS('Prioritized Approach Milestones'!B144,"3",'Prioritized Approach Milestones'!C144,"N/A")</f>
        <v>0</v>
      </c>
      <c r="K143" s="53">
        <f>COUNTIFS('Prioritized Approach Milestones'!B144,"4",'Prioritized Approach Milestones'!C144,"N/A")</f>
        <v>0</v>
      </c>
      <c r="L143" s="53">
        <f>COUNTIFS('Prioritized Approach Milestones'!B144,"5",'Prioritized Approach Milestones'!C144,"N/A")</f>
        <v>0</v>
      </c>
      <c r="M143" s="53">
        <f>COUNTIFS('Prioritized Approach Milestones'!B144,"6",'Prioritized Approach Milestones'!C144,"N/A")</f>
        <v>0</v>
      </c>
      <c r="N143">
        <f t="shared" si="7"/>
        <v>0</v>
      </c>
      <c r="O143" s="119"/>
      <c r="P143" s="120" t="str">
        <f>IF('Prioritized Approach Milestones'!$B144=1,'Prioritized Approach Milestones'!$F144,"")</f>
        <v/>
      </c>
      <c r="Q143" s="120" t="str">
        <f>IF('Prioritized Approach Milestones'!$B144=2,'Prioritized Approach Milestones'!$F144,"")</f>
        <v/>
      </c>
      <c r="R143" s="120" t="str">
        <f>IF('Prioritized Approach Milestones'!$B144=3,'Prioritized Approach Milestones'!$F144,"")</f>
        <v/>
      </c>
      <c r="S143" s="120" t="str">
        <f>IF('Prioritized Approach Milestones'!$B144=4,'Prioritized Approach Milestones'!$F144,"")</f>
        <v/>
      </c>
      <c r="T143" s="120" t="str">
        <f>IF('Prioritized Approach Milestones'!$B144=5,'Prioritized Approach Milestones'!$F144,"")</f>
        <v/>
      </c>
      <c r="U143" s="120" t="str">
        <f>IF('Prioritized Approach Milestones'!$B144=6,'Prioritized Approach Milestones'!$F144,"")</f>
        <v/>
      </c>
      <c r="V143" s="121" t="str">
        <f>IF(AND('Prioritized Approach Milestones'!C144="Yes",'Prioritized Approach Milestones'!F144=""),"CORRECT",IF('Prioritized Approach Milestones'!C144="No","CORRECT",IF('Prioritized Approach Milestones'!B144=1,"ERROR 1","N/A")))</f>
        <v>N/A</v>
      </c>
      <c r="W143" s="121" t="str">
        <f>IF(AND('Prioritized Approach Milestones'!C144="Yes",'Prioritized Approach Milestones'!F144=""),"CORRECT",IF('Prioritized Approach Milestones'!C144="No","CORRECT",IF('Prioritized Approach Milestones'!B144=2,"ERROR 1","N/A")))</f>
        <v>N/A</v>
      </c>
      <c r="X143" s="121" t="str">
        <f>IF(AND('Prioritized Approach Milestones'!C144="Yes",'Prioritized Approach Milestones'!F144=""),"CORRECT",IF('Prioritized Approach Milestones'!C144="No","CORRECT",IF('Prioritized Approach Milestones'!B144=3,"ERROR 1","N/A")))</f>
        <v>N/A</v>
      </c>
      <c r="Y143" s="121" t="str">
        <f>IF(AND('Prioritized Approach Milestones'!C144="Yes",'Prioritized Approach Milestones'!F144=""),"CORRECT",IF('Prioritized Approach Milestones'!C144="No","CORRECT",IF('Prioritized Approach Milestones'!B144=4,"ERROR 1","N/A")))</f>
        <v>N/A</v>
      </c>
      <c r="Z143" s="121" t="str">
        <f>IF(AND('Prioritized Approach Milestones'!C144="Yes",'Prioritized Approach Milestones'!F144=""),"CORRECT",IF('Prioritized Approach Milestones'!C144="No","CORRECT",IF('Prioritized Approach Milestones'!B144=5,"ERROR 1","N/A")))</f>
        <v>N/A</v>
      </c>
      <c r="AA143" s="121" t="str">
        <f>IF(AND('Prioritized Approach Milestones'!C144="Yes",'Prioritized Approach Milestones'!F144=""),"CORRECT",IF('Prioritized Approach Milestones'!C144="No","CORRECT",IF('Prioritized Approach Milestones'!B144=6,"ERROR 1","N/A")))</f>
        <v>N/A</v>
      </c>
      <c r="AB143" s="122" t="str">
        <f>IF(AND('Prioritized Approach Milestones'!C144="No",'Prioritized Approach Milestones'!F144=""),IF('Prioritized Approach Milestones'!B144=1,"ERROR 2","N/A"),"CORRECT")</f>
        <v>CORRECT</v>
      </c>
      <c r="AC143" s="122" t="str">
        <f>IF(AND('Prioritized Approach Milestones'!C144="No",'Prioritized Approach Milestones'!F144=""),IF('Prioritized Approach Milestones'!B144=2,"ERROR 2","N/A"),"CORRECT")</f>
        <v>CORRECT</v>
      </c>
      <c r="AD143" s="122" t="str">
        <f>IF(AND('Prioritized Approach Milestones'!C144="No",'Prioritized Approach Milestones'!F144=""),IF('Prioritized Approach Milestones'!B144=3,"ERROR 2","N/A"),"CORRECT")</f>
        <v>CORRECT</v>
      </c>
      <c r="AE143" s="122" t="str">
        <f>IF(AND('Prioritized Approach Milestones'!C144="No",'Prioritized Approach Milestones'!F144=""),IF('Prioritized Approach Milestones'!B144=4,"ERROR 2","N/A"),"CORRECT")</f>
        <v>CORRECT</v>
      </c>
      <c r="AF143" s="122" t="str">
        <f>IF(AND('Prioritized Approach Milestones'!C144="No",'Prioritized Approach Milestones'!F144=""),IF('Prioritized Approach Milestones'!B144=5,"ERROR 2","N/A"),"CORRECT")</f>
        <v>CORRECT</v>
      </c>
      <c r="AG143" s="123" t="str">
        <f>IF(AND('Prioritized Approach Milestones'!C144="No",'Prioritized Approach Milestones'!F144=""),IF('Prioritized Approach Milestones'!B144=6,"ERROR 2","N/A"),"CORRECT")</f>
        <v>CORRECT</v>
      </c>
    </row>
    <row r="144" spans="1:33" x14ac:dyDescent="0.2">
      <c r="A144" s="27">
        <f>COUNTIFS('Prioritized Approach Milestones'!B145,"1",'Prioritized Approach Milestones'!C145,"yes")</f>
        <v>0</v>
      </c>
      <c r="B144" s="32">
        <f>COUNTIFS('Prioritized Approach Milestones'!B145,"2",'Prioritized Approach Milestones'!C145,"yes")</f>
        <v>0</v>
      </c>
      <c r="C144" s="28">
        <f>COUNTIFS('Prioritized Approach Milestones'!B145,"3",'Prioritized Approach Milestones'!C145,"yes")</f>
        <v>0</v>
      </c>
      <c r="D144" s="29">
        <f>COUNTIFS('Prioritized Approach Milestones'!B145,"4",'Prioritized Approach Milestones'!C145,"yes")</f>
        <v>0</v>
      </c>
      <c r="E144" s="30">
        <f>COUNTIFS('Prioritized Approach Milestones'!B145,"5",'Prioritized Approach Milestones'!C145,"yes")</f>
        <v>0</v>
      </c>
      <c r="F144" s="31">
        <f>COUNTIFS('Prioritized Approach Milestones'!B145,"6",'Prioritized Approach Milestones'!C145,"yes")</f>
        <v>0</v>
      </c>
      <c r="G144" s="59">
        <f t="shared" si="6"/>
        <v>0</v>
      </c>
      <c r="H144" s="53">
        <f>COUNTIFS('Prioritized Approach Milestones'!B145,"1",'Prioritized Approach Milestones'!C145,"N/A")</f>
        <v>0</v>
      </c>
      <c r="I144" s="53">
        <f>COUNTIFS('Prioritized Approach Milestones'!B145,"2",'Prioritized Approach Milestones'!C145,"N/A")</f>
        <v>0</v>
      </c>
      <c r="J144" s="53">
        <f>COUNTIFS('Prioritized Approach Milestones'!B145,"3",'Prioritized Approach Milestones'!C145,"N/A")</f>
        <v>0</v>
      </c>
      <c r="K144" s="53">
        <f>COUNTIFS('Prioritized Approach Milestones'!B145,"4",'Prioritized Approach Milestones'!C145,"N/A")</f>
        <v>0</v>
      </c>
      <c r="L144" s="53">
        <f>COUNTIFS('Prioritized Approach Milestones'!B145,"5",'Prioritized Approach Milestones'!C145,"N/A")</f>
        <v>0</v>
      </c>
      <c r="M144" s="53">
        <f>COUNTIFS('Prioritized Approach Milestones'!B145,"6",'Prioritized Approach Milestones'!C145,"N/A")</f>
        <v>0</v>
      </c>
      <c r="N144">
        <f t="shared" si="7"/>
        <v>0</v>
      </c>
      <c r="O144" s="119"/>
      <c r="P144" s="120" t="str">
        <f>IF('Prioritized Approach Milestones'!$B145=1,'Prioritized Approach Milestones'!$F145,"")</f>
        <v/>
      </c>
      <c r="Q144" s="120" t="str">
        <f>IF('Prioritized Approach Milestones'!$B145=2,'Prioritized Approach Milestones'!$F145,"")</f>
        <v/>
      </c>
      <c r="R144" s="120" t="str">
        <f>IF('Prioritized Approach Milestones'!$B145=3,'Prioritized Approach Milestones'!$F145,"")</f>
        <v/>
      </c>
      <c r="S144" s="120">
        <f>IF('Prioritized Approach Milestones'!$B145=4,'Prioritized Approach Milestones'!$F145,"")</f>
        <v>0</v>
      </c>
      <c r="T144" s="120" t="str">
        <f>IF('Prioritized Approach Milestones'!$B145=5,'Prioritized Approach Milestones'!$F145,"")</f>
        <v/>
      </c>
      <c r="U144" s="120" t="str">
        <f>IF('Prioritized Approach Milestones'!$B145=6,'Prioritized Approach Milestones'!$F145,"")</f>
        <v/>
      </c>
      <c r="V144" s="121" t="str">
        <f>IF(AND('Prioritized Approach Milestones'!C145="Yes",'Prioritized Approach Milestones'!F145=""),"CORRECT",IF('Prioritized Approach Milestones'!C145="No","CORRECT",IF('Prioritized Approach Milestones'!B145=1,"ERROR 1","N/A")))</f>
        <v>N/A</v>
      </c>
      <c r="W144" s="121" t="str">
        <f>IF(AND('Prioritized Approach Milestones'!C145="Yes",'Prioritized Approach Milestones'!F145=""),"CORRECT",IF('Prioritized Approach Milestones'!C145="No","CORRECT",IF('Prioritized Approach Milestones'!B145=2,"ERROR 1","N/A")))</f>
        <v>N/A</v>
      </c>
      <c r="X144" s="121" t="str">
        <f>IF(AND('Prioritized Approach Milestones'!C145="Yes",'Prioritized Approach Milestones'!F145=""),"CORRECT",IF('Prioritized Approach Milestones'!C145="No","CORRECT",IF('Prioritized Approach Milestones'!B145=3,"ERROR 1","N/A")))</f>
        <v>N/A</v>
      </c>
      <c r="Y144" s="121" t="str">
        <f>IF(AND('Prioritized Approach Milestones'!C145="Yes",'Prioritized Approach Milestones'!F145=""),"CORRECT",IF('Prioritized Approach Milestones'!C145="No","CORRECT",IF('Prioritized Approach Milestones'!B145=4,"ERROR 1","N/A")))</f>
        <v>ERROR 1</v>
      </c>
      <c r="Z144" s="121" t="str">
        <f>IF(AND('Prioritized Approach Milestones'!C145="Yes",'Prioritized Approach Milestones'!F145=""),"CORRECT",IF('Prioritized Approach Milestones'!C145="No","CORRECT",IF('Prioritized Approach Milestones'!B145=5,"ERROR 1","N/A")))</f>
        <v>N/A</v>
      </c>
      <c r="AA144" s="121" t="str">
        <f>IF(AND('Prioritized Approach Milestones'!C145="Yes",'Prioritized Approach Milestones'!F145=""),"CORRECT",IF('Prioritized Approach Milestones'!C145="No","CORRECT",IF('Prioritized Approach Milestones'!B145=6,"ERROR 1","N/A")))</f>
        <v>N/A</v>
      </c>
      <c r="AB144" s="122" t="str">
        <f>IF(AND('Prioritized Approach Milestones'!C145="No",'Prioritized Approach Milestones'!F145=""),IF('Prioritized Approach Milestones'!B145=1,"ERROR 2","N/A"),"CORRECT")</f>
        <v>CORRECT</v>
      </c>
      <c r="AC144" s="122" t="str">
        <f>IF(AND('Prioritized Approach Milestones'!C145="No",'Prioritized Approach Milestones'!F145=""),IF('Prioritized Approach Milestones'!B145=2,"ERROR 2","N/A"),"CORRECT")</f>
        <v>CORRECT</v>
      </c>
      <c r="AD144" s="122" t="str">
        <f>IF(AND('Prioritized Approach Milestones'!C145="No",'Prioritized Approach Milestones'!F145=""),IF('Prioritized Approach Milestones'!B145=3,"ERROR 2","N/A"),"CORRECT")</f>
        <v>CORRECT</v>
      </c>
      <c r="AE144" s="122" t="str">
        <f>IF(AND('Prioritized Approach Milestones'!C145="No",'Prioritized Approach Milestones'!F145=""),IF('Prioritized Approach Milestones'!B145=4,"ERROR 2","N/A"),"CORRECT")</f>
        <v>CORRECT</v>
      </c>
      <c r="AF144" s="122" t="str">
        <f>IF(AND('Prioritized Approach Milestones'!C145="No",'Prioritized Approach Milestones'!F145=""),IF('Prioritized Approach Milestones'!B145=5,"ERROR 2","N/A"),"CORRECT")</f>
        <v>CORRECT</v>
      </c>
      <c r="AG144" s="123" t="str">
        <f>IF(AND('Prioritized Approach Milestones'!C145="No",'Prioritized Approach Milestones'!F145=""),IF('Prioritized Approach Milestones'!B145=6,"ERROR 2","N/A"),"CORRECT")</f>
        <v>CORRECT</v>
      </c>
    </row>
    <row r="145" spans="1:33" x14ac:dyDescent="0.2">
      <c r="A145" s="27">
        <f>COUNTIFS('Prioritized Approach Milestones'!B146,"1",'Prioritized Approach Milestones'!C146,"yes")</f>
        <v>0</v>
      </c>
      <c r="B145" s="32">
        <f>COUNTIFS('Prioritized Approach Milestones'!B146,"2",'Prioritized Approach Milestones'!C146,"yes")</f>
        <v>0</v>
      </c>
      <c r="C145" s="28">
        <f>COUNTIFS('Prioritized Approach Milestones'!B146,"3",'Prioritized Approach Milestones'!C146,"yes")</f>
        <v>0</v>
      </c>
      <c r="D145" s="29">
        <f>COUNTIFS('Prioritized Approach Milestones'!B146,"4",'Prioritized Approach Milestones'!C146,"yes")</f>
        <v>0</v>
      </c>
      <c r="E145" s="30">
        <f>COUNTIFS('Prioritized Approach Milestones'!B146,"5",'Prioritized Approach Milestones'!C146,"yes")</f>
        <v>0</v>
      </c>
      <c r="F145" s="31">
        <f>COUNTIFS('Prioritized Approach Milestones'!B146,"6",'Prioritized Approach Milestones'!C146,"yes")</f>
        <v>0</v>
      </c>
      <c r="G145" s="59">
        <f t="shared" si="6"/>
        <v>0</v>
      </c>
      <c r="H145" s="53">
        <f>COUNTIFS('Prioritized Approach Milestones'!B146,"1",'Prioritized Approach Milestones'!C146,"N/A")</f>
        <v>0</v>
      </c>
      <c r="I145" s="53">
        <f>COUNTIFS('Prioritized Approach Milestones'!B146,"2",'Prioritized Approach Milestones'!C146,"N/A")</f>
        <v>0</v>
      </c>
      <c r="J145" s="53">
        <f>COUNTIFS('Prioritized Approach Milestones'!B146,"3",'Prioritized Approach Milestones'!C146,"N/A")</f>
        <v>0</v>
      </c>
      <c r="K145" s="53">
        <f>COUNTIFS('Prioritized Approach Milestones'!B146,"4",'Prioritized Approach Milestones'!C146,"N/A")</f>
        <v>0</v>
      </c>
      <c r="L145" s="53">
        <f>COUNTIFS('Prioritized Approach Milestones'!B146,"5",'Prioritized Approach Milestones'!C146,"N/A")</f>
        <v>0</v>
      </c>
      <c r="M145" s="53">
        <f>COUNTIFS('Prioritized Approach Milestones'!B146,"6",'Prioritized Approach Milestones'!C146,"N/A")</f>
        <v>0</v>
      </c>
      <c r="N145">
        <f t="shared" si="7"/>
        <v>0</v>
      </c>
      <c r="O145" s="119"/>
      <c r="P145" s="120" t="str">
        <f>IF('Prioritized Approach Milestones'!$B146=1,'Prioritized Approach Milestones'!$F146,"")</f>
        <v/>
      </c>
      <c r="Q145" s="120" t="str">
        <f>IF('Prioritized Approach Milestones'!$B146=2,'Prioritized Approach Milestones'!$F146,"")</f>
        <v/>
      </c>
      <c r="R145" s="120" t="str">
        <f>IF('Prioritized Approach Milestones'!$B146=3,'Prioritized Approach Milestones'!$F146,"")</f>
        <v/>
      </c>
      <c r="S145" s="120">
        <f>IF('Prioritized Approach Milestones'!$B146=4,'Prioritized Approach Milestones'!$F146,"")</f>
        <v>0</v>
      </c>
      <c r="T145" s="120" t="str">
        <f>IF('Prioritized Approach Milestones'!$B146=5,'Prioritized Approach Milestones'!$F146,"")</f>
        <v/>
      </c>
      <c r="U145" s="120" t="str">
        <f>IF('Prioritized Approach Milestones'!$B146=6,'Prioritized Approach Milestones'!$F146,"")</f>
        <v/>
      </c>
      <c r="V145" s="121" t="str">
        <f>IF(AND('Prioritized Approach Milestones'!C146="Yes",'Prioritized Approach Milestones'!F146=""),"CORRECT",IF('Prioritized Approach Milestones'!C146="No","CORRECT",IF('Prioritized Approach Milestones'!B146=1,"ERROR 1","N/A")))</f>
        <v>N/A</v>
      </c>
      <c r="W145" s="121" t="str">
        <f>IF(AND('Prioritized Approach Milestones'!C146="Yes",'Prioritized Approach Milestones'!F146=""),"CORRECT",IF('Prioritized Approach Milestones'!C146="No","CORRECT",IF('Prioritized Approach Milestones'!B146=2,"ERROR 1","N/A")))</f>
        <v>N/A</v>
      </c>
      <c r="X145" s="121" t="str">
        <f>IF(AND('Prioritized Approach Milestones'!C146="Yes",'Prioritized Approach Milestones'!F146=""),"CORRECT",IF('Prioritized Approach Milestones'!C146="No","CORRECT",IF('Prioritized Approach Milestones'!B146=3,"ERROR 1","N/A")))</f>
        <v>N/A</v>
      </c>
      <c r="Y145" s="121" t="str">
        <f>IF(AND('Prioritized Approach Milestones'!C146="Yes",'Prioritized Approach Milestones'!F146=""),"CORRECT",IF('Prioritized Approach Milestones'!C146="No","CORRECT",IF('Prioritized Approach Milestones'!B146=4,"ERROR 1","N/A")))</f>
        <v>ERROR 1</v>
      </c>
      <c r="Z145" s="121" t="str">
        <f>IF(AND('Prioritized Approach Milestones'!C146="Yes",'Prioritized Approach Milestones'!F146=""),"CORRECT",IF('Prioritized Approach Milestones'!C146="No","CORRECT",IF('Prioritized Approach Milestones'!B146=5,"ERROR 1","N/A")))</f>
        <v>N/A</v>
      </c>
      <c r="AA145" s="121" t="str">
        <f>IF(AND('Prioritized Approach Milestones'!C146="Yes",'Prioritized Approach Milestones'!F146=""),"CORRECT",IF('Prioritized Approach Milestones'!C146="No","CORRECT",IF('Prioritized Approach Milestones'!B146=6,"ERROR 1","N/A")))</f>
        <v>N/A</v>
      </c>
      <c r="AB145" s="122" t="str">
        <f>IF(AND('Prioritized Approach Milestones'!C146="No",'Prioritized Approach Milestones'!F146=""),IF('Prioritized Approach Milestones'!B146=1,"ERROR 2","N/A"),"CORRECT")</f>
        <v>CORRECT</v>
      </c>
      <c r="AC145" s="122" t="str">
        <f>IF(AND('Prioritized Approach Milestones'!C146="No",'Prioritized Approach Milestones'!F146=""),IF('Prioritized Approach Milestones'!B146=2,"ERROR 2","N/A"),"CORRECT")</f>
        <v>CORRECT</v>
      </c>
      <c r="AD145" s="122" t="str">
        <f>IF(AND('Prioritized Approach Milestones'!C146="No",'Prioritized Approach Milestones'!F146=""),IF('Prioritized Approach Milestones'!B146=3,"ERROR 2","N/A"),"CORRECT")</f>
        <v>CORRECT</v>
      </c>
      <c r="AE145" s="122" t="str">
        <f>IF(AND('Prioritized Approach Milestones'!C146="No",'Prioritized Approach Milestones'!F146=""),IF('Prioritized Approach Milestones'!B146=4,"ERROR 2","N/A"),"CORRECT")</f>
        <v>CORRECT</v>
      </c>
      <c r="AF145" s="122" t="str">
        <f>IF(AND('Prioritized Approach Milestones'!C146="No",'Prioritized Approach Milestones'!F146=""),IF('Prioritized Approach Milestones'!B146=5,"ERROR 2","N/A"),"CORRECT")</f>
        <v>CORRECT</v>
      </c>
      <c r="AG145" s="123" t="str">
        <f>IF(AND('Prioritized Approach Milestones'!C146="No",'Prioritized Approach Milestones'!F146=""),IF('Prioritized Approach Milestones'!B146=6,"ERROR 2","N/A"),"CORRECT")</f>
        <v>CORRECT</v>
      </c>
    </row>
    <row r="146" spans="1:33" x14ac:dyDescent="0.2">
      <c r="A146" s="27">
        <f>COUNTIFS('Prioritized Approach Milestones'!B147,"1",'Prioritized Approach Milestones'!C147,"yes")</f>
        <v>0</v>
      </c>
      <c r="B146" s="32">
        <f>COUNTIFS('Prioritized Approach Milestones'!B147,"2",'Prioritized Approach Milestones'!C147,"yes")</f>
        <v>0</v>
      </c>
      <c r="C146" s="28">
        <f>COUNTIFS('Prioritized Approach Milestones'!B147,"3",'Prioritized Approach Milestones'!C147,"yes")</f>
        <v>0</v>
      </c>
      <c r="D146" s="29">
        <f>COUNTIFS('Prioritized Approach Milestones'!B147,"4",'Prioritized Approach Milestones'!C147,"yes")</f>
        <v>0</v>
      </c>
      <c r="E146" s="30">
        <f>COUNTIFS('Prioritized Approach Milestones'!B147,"5",'Prioritized Approach Milestones'!C147,"yes")</f>
        <v>0</v>
      </c>
      <c r="F146" s="31">
        <f>COUNTIFS('Prioritized Approach Milestones'!B147,"6",'Prioritized Approach Milestones'!C147,"yes")</f>
        <v>0</v>
      </c>
      <c r="G146" s="59">
        <f t="shared" si="6"/>
        <v>0</v>
      </c>
      <c r="H146" s="53">
        <f>COUNTIFS('Prioritized Approach Milestones'!B147,"1",'Prioritized Approach Milestones'!C147,"N/A")</f>
        <v>0</v>
      </c>
      <c r="I146" s="53">
        <f>COUNTIFS('Prioritized Approach Milestones'!B147,"2",'Prioritized Approach Milestones'!C147,"N/A")</f>
        <v>0</v>
      </c>
      <c r="J146" s="53">
        <f>COUNTIFS('Prioritized Approach Milestones'!B147,"3",'Prioritized Approach Milestones'!C147,"N/A")</f>
        <v>0</v>
      </c>
      <c r="K146" s="53">
        <f>COUNTIFS('Prioritized Approach Milestones'!B147,"4",'Prioritized Approach Milestones'!C147,"N/A")</f>
        <v>0</v>
      </c>
      <c r="L146" s="53">
        <f>COUNTIFS('Prioritized Approach Milestones'!B147,"5",'Prioritized Approach Milestones'!C147,"N/A")</f>
        <v>0</v>
      </c>
      <c r="M146" s="53">
        <f>COUNTIFS('Prioritized Approach Milestones'!B147,"6",'Prioritized Approach Milestones'!C147,"N/A")</f>
        <v>0</v>
      </c>
      <c r="N146">
        <f t="shared" si="7"/>
        <v>0</v>
      </c>
      <c r="O146" s="119"/>
      <c r="P146" s="120" t="str">
        <f>IF('Prioritized Approach Milestones'!$B147=1,'Prioritized Approach Milestones'!$F147,"")</f>
        <v/>
      </c>
      <c r="Q146" s="120" t="str">
        <f>IF('Prioritized Approach Milestones'!$B147=2,'Prioritized Approach Milestones'!$F147,"")</f>
        <v/>
      </c>
      <c r="R146" s="120" t="str">
        <f>IF('Prioritized Approach Milestones'!$B147=3,'Prioritized Approach Milestones'!$F147,"")</f>
        <v/>
      </c>
      <c r="S146" s="120">
        <f>IF('Prioritized Approach Milestones'!$B147=4,'Prioritized Approach Milestones'!$F147,"")</f>
        <v>0</v>
      </c>
      <c r="T146" s="120" t="str">
        <f>IF('Prioritized Approach Milestones'!$B147=5,'Prioritized Approach Milestones'!$F147,"")</f>
        <v/>
      </c>
      <c r="U146" s="120" t="str">
        <f>IF('Prioritized Approach Milestones'!$B147=6,'Prioritized Approach Milestones'!$F147,"")</f>
        <v/>
      </c>
      <c r="V146" s="121" t="str">
        <f>IF(AND('Prioritized Approach Milestones'!C147="Yes",'Prioritized Approach Milestones'!F147=""),"CORRECT",IF('Prioritized Approach Milestones'!C147="No","CORRECT",IF('Prioritized Approach Milestones'!B147=1,"ERROR 1","N/A")))</f>
        <v>N/A</v>
      </c>
      <c r="W146" s="121" t="str">
        <f>IF(AND('Prioritized Approach Milestones'!C147="Yes",'Prioritized Approach Milestones'!F147=""),"CORRECT",IF('Prioritized Approach Milestones'!C147="No","CORRECT",IF('Prioritized Approach Milestones'!B147=2,"ERROR 1","N/A")))</f>
        <v>N/A</v>
      </c>
      <c r="X146" s="121" t="str">
        <f>IF(AND('Prioritized Approach Milestones'!C147="Yes",'Prioritized Approach Milestones'!F147=""),"CORRECT",IF('Prioritized Approach Milestones'!C147="No","CORRECT",IF('Prioritized Approach Milestones'!B147=3,"ERROR 1","N/A")))</f>
        <v>N/A</v>
      </c>
      <c r="Y146" s="121" t="str">
        <f>IF(AND('Prioritized Approach Milestones'!C147="Yes",'Prioritized Approach Milestones'!F147=""),"CORRECT",IF('Prioritized Approach Milestones'!C147="No","CORRECT",IF('Prioritized Approach Milestones'!B147=4,"ERROR 1","N/A")))</f>
        <v>ERROR 1</v>
      </c>
      <c r="Z146" s="121" t="str">
        <f>IF(AND('Prioritized Approach Milestones'!C147="Yes",'Prioritized Approach Milestones'!F147=""),"CORRECT",IF('Prioritized Approach Milestones'!C147="No","CORRECT",IF('Prioritized Approach Milestones'!B147=5,"ERROR 1","N/A")))</f>
        <v>N/A</v>
      </c>
      <c r="AA146" s="121" t="str">
        <f>IF(AND('Prioritized Approach Milestones'!C147="Yes",'Prioritized Approach Milestones'!F147=""),"CORRECT",IF('Prioritized Approach Milestones'!C147="No","CORRECT",IF('Prioritized Approach Milestones'!B147=6,"ERROR 1","N/A")))</f>
        <v>N/A</v>
      </c>
      <c r="AB146" s="122" t="str">
        <f>IF(AND('Prioritized Approach Milestones'!C147="No",'Prioritized Approach Milestones'!F147=""),IF('Prioritized Approach Milestones'!B147=1,"ERROR 2","N/A"),"CORRECT")</f>
        <v>CORRECT</v>
      </c>
      <c r="AC146" s="122" t="str">
        <f>IF(AND('Prioritized Approach Milestones'!C147="No",'Prioritized Approach Milestones'!F147=""),IF('Prioritized Approach Milestones'!B147=2,"ERROR 2","N/A"),"CORRECT")</f>
        <v>CORRECT</v>
      </c>
      <c r="AD146" s="122" t="str">
        <f>IF(AND('Prioritized Approach Milestones'!C147="No",'Prioritized Approach Milestones'!F147=""),IF('Prioritized Approach Milestones'!B147=3,"ERROR 2","N/A"),"CORRECT")</f>
        <v>CORRECT</v>
      </c>
      <c r="AE146" s="122" t="str">
        <f>IF(AND('Prioritized Approach Milestones'!C147="No",'Prioritized Approach Milestones'!F147=""),IF('Prioritized Approach Milestones'!B147=4,"ERROR 2","N/A"),"CORRECT")</f>
        <v>CORRECT</v>
      </c>
      <c r="AF146" s="122" t="str">
        <f>IF(AND('Prioritized Approach Milestones'!C147="No",'Prioritized Approach Milestones'!F147=""),IF('Prioritized Approach Milestones'!B147=5,"ERROR 2","N/A"),"CORRECT")</f>
        <v>CORRECT</v>
      </c>
      <c r="AG146" s="123" t="str">
        <f>IF(AND('Prioritized Approach Milestones'!C147="No",'Prioritized Approach Milestones'!F147=""),IF('Prioritized Approach Milestones'!B147=6,"ERROR 2","N/A"),"CORRECT")</f>
        <v>CORRECT</v>
      </c>
    </row>
    <row r="147" spans="1:33" x14ac:dyDescent="0.2">
      <c r="A147" s="27">
        <f>COUNTIFS('Prioritized Approach Milestones'!B148,"1",'Prioritized Approach Milestones'!C148,"yes")</f>
        <v>0</v>
      </c>
      <c r="B147" s="32">
        <f>COUNTIFS('Prioritized Approach Milestones'!B148,"2",'Prioritized Approach Milestones'!C148,"yes")</f>
        <v>0</v>
      </c>
      <c r="C147" s="28">
        <f>COUNTIFS('Prioritized Approach Milestones'!B148,"3",'Prioritized Approach Milestones'!C148,"yes")</f>
        <v>0</v>
      </c>
      <c r="D147" s="29">
        <f>COUNTIFS('Prioritized Approach Milestones'!B148,"4",'Prioritized Approach Milestones'!C148,"yes")</f>
        <v>0</v>
      </c>
      <c r="E147" s="30">
        <f>COUNTIFS('Prioritized Approach Milestones'!B148,"5",'Prioritized Approach Milestones'!C148,"yes")</f>
        <v>0</v>
      </c>
      <c r="F147" s="31">
        <f>COUNTIFS('Prioritized Approach Milestones'!B148,"6",'Prioritized Approach Milestones'!C148,"yes")</f>
        <v>0</v>
      </c>
      <c r="G147" s="59">
        <f t="shared" si="6"/>
        <v>0</v>
      </c>
      <c r="H147" s="53">
        <f>COUNTIFS('Prioritized Approach Milestones'!B148,"1",'Prioritized Approach Milestones'!C148,"N/A")</f>
        <v>0</v>
      </c>
      <c r="I147" s="53">
        <f>COUNTIFS('Prioritized Approach Milestones'!B148,"2",'Prioritized Approach Milestones'!C148,"N/A")</f>
        <v>0</v>
      </c>
      <c r="J147" s="53">
        <f>COUNTIFS('Prioritized Approach Milestones'!B148,"3",'Prioritized Approach Milestones'!C148,"N/A")</f>
        <v>0</v>
      </c>
      <c r="K147" s="53">
        <f>COUNTIFS('Prioritized Approach Milestones'!B148,"4",'Prioritized Approach Milestones'!C148,"N/A")</f>
        <v>0</v>
      </c>
      <c r="L147" s="53">
        <f>COUNTIFS('Prioritized Approach Milestones'!B148,"5",'Prioritized Approach Milestones'!C148,"N/A")</f>
        <v>0</v>
      </c>
      <c r="M147" s="53">
        <f>COUNTIFS('Prioritized Approach Milestones'!B148,"6",'Prioritized Approach Milestones'!C148,"N/A")</f>
        <v>0</v>
      </c>
      <c r="N147">
        <f t="shared" si="7"/>
        <v>0</v>
      </c>
      <c r="O147" s="119"/>
      <c r="P147" s="120" t="str">
        <f>IF('Prioritized Approach Milestones'!$B148=1,'Prioritized Approach Milestones'!$F148,"")</f>
        <v/>
      </c>
      <c r="Q147" s="120" t="str">
        <f>IF('Prioritized Approach Milestones'!$B148=2,'Prioritized Approach Milestones'!$F148,"")</f>
        <v/>
      </c>
      <c r="R147" s="120" t="str">
        <f>IF('Prioritized Approach Milestones'!$B148=3,'Prioritized Approach Milestones'!$F148,"")</f>
        <v/>
      </c>
      <c r="S147" s="120" t="str">
        <f>IF('Prioritized Approach Milestones'!$B148=4,'Prioritized Approach Milestones'!$F148,"")</f>
        <v/>
      </c>
      <c r="T147" s="120" t="str">
        <f>IF('Prioritized Approach Milestones'!$B148=5,'Prioritized Approach Milestones'!$F148,"")</f>
        <v/>
      </c>
      <c r="U147" s="120" t="str">
        <f>IF('Prioritized Approach Milestones'!$B148=6,'Prioritized Approach Milestones'!$F148,"")</f>
        <v/>
      </c>
      <c r="V147" s="121" t="str">
        <f>IF(AND('Prioritized Approach Milestones'!C148="Yes",'Prioritized Approach Milestones'!F148=""),"CORRECT",IF('Prioritized Approach Milestones'!C148="No","CORRECT",IF('Prioritized Approach Milestones'!B148=1,"ERROR 1","N/A")))</f>
        <v>N/A</v>
      </c>
      <c r="W147" s="121" t="str">
        <f>IF(AND('Prioritized Approach Milestones'!C148="Yes",'Prioritized Approach Milestones'!F148=""),"CORRECT",IF('Prioritized Approach Milestones'!C148="No","CORRECT",IF('Prioritized Approach Milestones'!B148=2,"ERROR 1","N/A")))</f>
        <v>N/A</v>
      </c>
      <c r="X147" s="121" t="str">
        <f>IF(AND('Prioritized Approach Milestones'!C148="Yes",'Prioritized Approach Milestones'!F148=""),"CORRECT",IF('Prioritized Approach Milestones'!C148="No","CORRECT",IF('Prioritized Approach Milestones'!B148=3,"ERROR 1","N/A")))</f>
        <v>N/A</v>
      </c>
      <c r="Y147" s="121" t="str">
        <f>IF(AND('Prioritized Approach Milestones'!C148="Yes",'Prioritized Approach Milestones'!F148=""),"CORRECT",IF('Prioritized Approach Milestones'!C148="No","CORRECT",IF('Prioritized Approach Milestones'!B148=4,"ERROR 1","N/A")))</f>
        <v>N/A</v>
      </c>
      <c r="Z147" s="121" t="str">
        <f>IF(AND('Prioritized Approach Milestones'!C148="Yes",'Prioritized Approach Milestones'!F148=""),"CORRECT",IF('Prioritized Approach Milestones'!C148="No","CORRECT",IF('Prioritized Approach Milestones'!B148=5,"ERROR 1","N/A")))</f>
        <v>N/A</v>
      </c>
      <c r="AA147" s="121" t="str">
        <f>IF(AND('Prioritized Approach Milestones'!C148="Yes",'Prioritized Approach Milestones'!F148=""),"CORRECT",IF('Prioritized Approach Milestones'!C148="No","CORRECT",IF('Prioritized Approach Milestones'!B148=6,"ERROR 1","N/A")))</f>
        <v>N/A</v>
      </c>
      <c r="AB147" s="122" t="str">
        <f>IF(AND('Prioritized Approach Milestones'!C148="No",'Prioritized Approach Milestones'!F148=""),IF('Prioritized Approach Milestones'!B148=1,"ERROR 2","N/A"),"CORRECT")</f>
        <v>CORRECT</v>
      </c>
      <c r="AC147" s="122" t="str">
        <f>IF(AND('Prioritized Approach Milestones'!C148="No",'Prioritized Approach Milestones'!F148=""),IF('Prioritized Approach Milestones'!B148=2,"ERROR 2","N/A"),"CORRECT")</f>
        <v>CORRECT</v>
      </c>
      <c r="AD147" s="122" t="str">
        <f>IF(AND('Prioritized Approach Milestones'!C148="No",'Prioritized Approach Milestones'!F148=""),IF('Prioritized Approach Milestones'!B148=3,"ERROR 2","N/A"),"CORRECT")</f>
        <v>CORRECT</v>
      </c>
      <c r="AE147" s="122" t="str">
        <f>IF(AND('Prioritized Approach Milestones'!C148="No",'Prioritized Approach Milestones'!F148=""),IF('Prioritized Approach Milestones'!B148=4,"ERROR 2","N/A"),"CORRECT")</f>
        <v>CORRECT</v>
      </c>
      <c r="AF147" s="122" t="str">
        <f>IF(AND('Prioritized Approach Milestones'!C148="No",'Prioritized Approach Milestones'!F148=""),IF('Prioritized Approach Milestones'!B148=5,"ERROR 2","N/A"),"CORRECT")</f>
        <v>CORRECT</v>
      </c>
      <c r="AG147" s="123" t="str">
        <f>IF(AND('Prioritized Approach Milestones'!C148="No",'Prioritized Approach Milestones'!F148=""),IF('Prioritized Approach Milestones'!B148=6,"ERROR 2","N/A"),"CORRECT")</f>
        <v>CORRECT</v>
      </c>
    </row>
    <row r="148" spans="1:33" x14ac:dyDescent="0.2">
      <c r="A148" s="27">
        <f>COUNTIFS('Prioritized Approach Milestones'!B149,"1",'Prioritized Approach Milestones'!C149,"yes")</f>
        <v>0</v>
      </c>
      <c r="B148" s="32">
        <f>COUNTIFS('Prioritized Approach Milestones'!B149,"2",'Prioritized Approach Milestones'!C149,"yes")</f>
        <v>0</v>
      </c>
      <c r="C148" s="28">
        <f>COUNTIFS('Prioritized Approach Milestones'!B149,"3",'Prioritized Approach Milestones'!C149,"yes")</f>
        <v>0</v>
      </c>
      <c r="D148" s="29">
        <f>COUNTIFS('Prioritized Approach Milestones'!B149,"4",'Prioritized Approach Milestones'!C149,"yes")</f>
        <v>0</v>
      </c>
      <c r="E148" s="30">
        <f>COUNTIFS('Prioritized Approach Milestones'!B149,"5",'Prioritized Approach Milestones'!C149,"yes")</f>
        <v>0</v>
      </c>
      <c r="F148" s="31">
        <f>COUNTIFS('Prioritized Approach Milestones'!B149,"6",'Prioritized Approach Milestones'!C149,"yes")</f>
        <v>0</v>
      </c>
      <c r="G148" s="59">
        <f t="shared" si="6"/>
        <v>0</v>
      </c>
      <c r="H148" s="53">
        <f>COUNTIFS('Prioritized Approach Milestones'!B149,"1",'Prioritized Approach Milestones'!C149,"N/A")</f>
        <v>0</v>
      </c>
      <c r="I148" s="53">
        <f>COUNTIFS('Prioritized Approach Milestones'!B149,"2",'Prioritized Approach Milestones'!C149,"N/A")</f>
        <v>0</v>
      </c>
      <c r="J148" s="53">
        <f>COUNTIFS('Prioritized Approach Milestones'!B149,"3",'Prioritized Approach Milestones'!C149,"N/A")</f>
        <v>0</v>
      </c>
      <c r="K148" s="53">
        <f>COUNTIFS('Prioritized Approach Milestones'!B149,"4",'Prioritized Approach Milestones'!C149,"N/A")</f>
        <v>0</v>
      </c>
      <c r="L148" s="53">
        <f>COUNTIFS('Prioritized Approach Milestones'!B149,"5",'Prioritized Approach Milestones'!C149,"N/A")</f>
        <v>0</v>
      </c>
      <c r="M148" s="53">
        <f>COUNTIFS('Prioritized Approach Milestones'!B149,"6",'Prioritized Approach Milestones'!C149,"N/A")</f>
        <v>0</v>
      </c>
      <c r="N148">
        <f t="shared" si="7"/>
        <v>0</v>
      </c>
      <c r="O148" s="119"/>
      <c r="P148" s="120" t="str">
        <f>IF('Prioritized Approach Milestones'!$B149=1,'Prioritized Approach Milestones'!$F149,"")</f>
        <v/>
      </c>
      <c r="Q148" s="120" t="str">
        <f>IF('Prioritized Approach Milestones'!$B149=2,'Prioritized Approach Milestones'!$F149,"")</f>
        <v/>
      </c>
      <c r="R148" s="120" t="str">
        <f>IF('Prioritized Approach Milestones'!$B149=3,'Prioritized Approach Milestones'!$F149,"")</f>
        <v/>
      </c>
      <c r="S148" s="120" t="str">
        <f>IF('Prioritized Approach Milestones'!$B149=4,'Prioritized Approach Milestones'!$F149,"")</f>
        <v/>
      </c>
      <c r="T148" s="120" t="str">
        <f>IF('Prioritized Approach Milestones'!$B149=5,'Prioritized Approach Milestones'!$F149,"")</f>
        <v/>
      </c>
      <c r="U148" s="120" t="str">
        <f>IF('Prioritized Approach Milestones'!$B149=6,'Prioritized Approach Milestones'!$F149,"")</f>
        <v/>
      </c>
      <c r="V148" s="121" t="str">
        <f>IF(AND('Prioritized Approach Milestones'!C149="Yes",'Prioritized Approach Milestones'!F149=""),"CORRECT",IF('Prioritized Approach Milestones'!C149="No","CORRECT",IF('Prioritized Approach Milestones'!B149=1,"ERROR 1","N/A")))</f>
        <v>N/A</v>
      </c>
      <c r="W148" s="121" t="str">
        <f>IF(AND('Prioritized Approach Milestones'!C149="Yes",'Prioritized Approach Milestones'!F149=""),"CORRECT",IF('Prioritized Approach Milestones'!C149="No","CORRECT",IF('Prioritized Approach Milestones'!B149=2,"ERROR 1","N/A")))</f>
        <v>N/A</v>
      </c>
      <c r="X148" s="121" t="str">
        <f>IF(AND('Prioritized Approach Milestones'!C149="Yes",'Prioritized Approach Milestones'!F149=""),"CORRECT",IF('Prioritized Approach Milestones'!C149="No","CORRECT",IF('Prioritized Approach Milestones'!B149=3,"ERROR 1","N/A")))</f>
        <v>N/A</v>
      </c>
      <c r="Y148" s="121" t="str">
        <f>IF(AND('Prioritized Approach Milestones'!C149="Yes",'Prioritized Approach Milestones'!F149=""),"CORRECT",IF('Prioritized Approach Milestones'!C149="No","CORRECT",IF('Prioritized Approach Milestones'!B149=4,"ERROR 1","N/A")))</f>
        <v>N/A</v>
      </c>
      <c r="Z148" s="121" t="str">
        <f>IF(AND('Prioritized Approach Milestones'!C149="Yes",'Prioritized Approach Milestones'!F149=""),"CORRECT",IF('Prioritized Approach Milestones'!C149="No","CORRECT",IF('Prioritized Approach Milestones'!B149=5,"ERROR 1","N/A")))</f>
        <v>N/A</v>
      </c>
      <c r="AA148" s="121" t="str">
        <f>IF(AND('Prioritized Approach Milestones'!C149="Yes",'Prioritized Approach Milestones'!F149=""),"CORRECT",IF('Prioritized Approach Milestones'!C149="No","CORRECT",IF('Prioritized Approach Milestones'!B149=6,"ERROR 1","N/A")))</f>
        <v>N/A</v>
      </c>
      <c r="AB148" s="122" t="str">
        <f>IF(AND('Prioritized Approach Milestones'!C149="No",'Prioritized Approach Milestones'!F149=""),IF('Prioritized Approach Milestones'!B149=1,"ERROR 2","N/A"),"CORRECT")</f>
        <v>CORRECT</v>
      </c>
      <c r="AC148" s="122" t="str">
        <f>IF(AND('Prioritized Approach Milestones'!C149="No",'Prioritized Approach Milestones'!F149=""),IF('Prioritized Approach Milestones'!B149=2,"ERROR 2","N/A"),"CORRECT")</f>
        <v>CORRECT</v>
      </c>
      <c r="AD148" s="122" t="str">
        <f>IF(AND('Prioritized Approach Milestones'!C149="No",'Prioritized Approach Milestones'!F149=""),IF('Prioritized Approach Milestones'!B149=3,"ERROR 2","N/A"),"CORRECT")</f>
        <v>CORRECT</v>
      </c>
      <c r="AE148" s="122" t="str">
        <f>IF(AND('Prioritized Approach Milestones'!C149="No",'Prioritized Approach Milestones'!F149=""),IF('Prioritized Approach Milestones'!B149=4,"ERROR 2","N/A"),"CORRECT")</f>
        <v>CORRECT</v>
      </c>
      <c r="AF148" s="122" t="str">
        <f>IF(AND('Prioritized Approach Milestones'!C149="No",'Prioritized Approach Milestones'!F149=""),IF('Prioritized Approach Milestones'!B149=5,"ERROR 2","N/A"),"CORRECT")</f>
        <v>CORRECT</v>
      </c>
      <c r="AG148" s="123" t="str">
        <f>IF(AND('Prioritized Approach Milestones'!C149="No",'Prioritized Approach Milestones'!F149=""),IF('Prioritized Approach Milestones'!B149=6,"ERROR 2","N/A"),"CORRECT")</f>
        <v>CORRECT</v>
      </c>
    </row>
    <row r="149" spans="1:33" x14ac:dyDescent="0.2">
      <c r="A149" s="27">
        <f>COUNTIFS('Prioritized Approach Milestones'!B150,"1",'Prioritized Approach Milestones'!C150,"yes")</f>
        <v>0</v>
      </c>
      <c r="B149" s="32">
        <f>COUNTIFS('Prioritized Approach Milestones'!B150,"2",'Prioritized Approach Milestones'!C150,"yes")</f>
        <v>0</v>
      </c>
      <c r="C149" s="28">
        <f>COUNTIFS('Prioritized Approach Milestones'!B150,"3",'Prioritized Approach Milestones'!C150,"yes")</f>
        <v>0</v>
      </c>
      <c r="D149" s="29">
        <f>COUNTIFS('Prioritized Approach Milestones'!B150,"4",'Prioritized Approach Milestones'!C150,"yes")</f>
        <v>0</v>
      </c>
      <c r="E149" s="30">
        <f>COUNTIFS('Prioritized Approach Milestones'!B150,"5",'Prioritized Approach Milestones'!C150,"yes")</f>
        <v>0</v>
      </c>
      <c r="F149" s="31">
        <f>COUNTIFS('Prioritized Approach Milestones'!B150,"6",'Prioritized Approach Milestones'!C150,"yes")</f>
        <v>0</v>
      </c>
      <c r="G149" s="59">
        <f t="shared" si="6"/>
        <v>0</v>
      </c>
      <c r="H149" s="53">
        <f>COUNTIFS('Prioritized Approach Milestones'!B150,"1",'Prioritized Approach Milestones'!C150,"N/A")</f>
        <v>0</v>
      </c>
      <c r="I149" s="53">
        <f>COUNTIFS('Prioritized Approach Milestones'!B150,"2",'Prioritized Approach Milestones'!C150,"N/A")</f>
        <v>0</v>
      </c>
      <c r="J149" s="53">
        <f>COUNTIFS('Prioritized Approach Milestones'!B150,"3",'Prioritized Approach Milestones'!C150,"N/A")</f>
        <v>0</v>
      </c>
      <c r="K149" s="53">
        <f>COUNTIFS('Prioritized Approach Milestones'!B150,"4",'Prioritized Approach Milestones'!C150,"N/A")</f>
        <v>0</v>
      </c>
      <c r="L149" s="53">
        <f>COUNTIFS('Prioritized Approach Milestones'!B150,"5",'Prioritized Approach Milestones'!C150,"N/A")</f>
        <v>0</v>
      </c>
      <c r="M149" s="53">
        <f>COUNTIFS('Prioritized Approach Milestones'!B150,"6",'Prioritized Approach Milestones'!C150,"N/A")</f>
        <v>0</v>
      </c>
      <c r="N149">
        <f t="shared" si="7"/>
        <v>0</v>
      </c>
      <c r="O149" s="119"/>
      <c r="P149" s="120" t="str">
        <f>IF('Prioritized Approach Milestones'!$B150=1,'Prioritized Approach Milestones'!$F150,"")</f>
        <v/>
      </c>
      <c r="Q149" s="120" t="str">
        <f>IF('Prioritized Approach Milestones'!$B150=2,'Prioritized Approach Milestones'!$F150,"")</f>
        <v/>
      </c>
      <c r="R149" s="120" t="str">
        <f>IF('Prioritized Approach Milestones'!$B150=3,'Prioritized Approach Milestones'!$F150,"")</f>
        <v/>
      </c>
      <c r="S149" s="120" t="str">
        <f>IF('Prioritized Approach Milestones'!$B150=4,'Prioritized Approach Milestones'!$F150,"")</f>
        <v/>
      </c>
      <c r="T149" s="120" t="str">
        <f>IF('Prioritized Approach Milestones'!$B150=5,'Prioritized Approach Milestones'!$F150,"")</f>
        <v/>
      </c>
      <c r="U149" s="120">
        <f>IF('Prioritized Approach Milestones'!$B150=6,'Prioritized Approach Milestones'!$F150,"")</f>
        <v>0</v>
      </c>
      <c r="V149" s="121" t="str">
        <f>IF(AND('Prioritized Approach Milestones'!C150="Yes",'Prioritized Approach Milestones'!F150=""),"CORRECT",IF('Prioritized Approach Milestones'!C150="No","CORRECT",IF('Prioritized Approach Milestones'!B150=1,"ERROR 1","N/A")))</f>
        <v>N/A</v>
      </c>
      <c r="W149" s="121" t="str">
        <f>IF(AND('Prioritized Approach Milestones'!C150="Yes",'Prioritized Approach Milestones'!F150=""),"CORRECT",IF('Prioritized Approach Milestones'!C150="No","CORRECT",IF('Prioritized Approach Milestones'!B150=2,"ERROR 1","N/A")))</f>
        <v>N/A</v>
      </c>
      <c r="X149" s="121" t="str">
        <f>IF(AND('Prioritized Approach Milestones'!C150="Yes",'Prioritized Approach Milestones'!F150=""),"CORRECT",IF('Prioritized Approach Milestones'!C150="No","CORRECT",IF('Prioritized Approach Milestones'!B150=3,"ERROR 1","N/A")))</f>
        <v>N/A</v>
      </c>
      <c r="Y149" s="121" t="str">
        <f>IF(AND('Prioritized Approach Milestones'!C150="Yes",'Prioritized Approach Milestones'!F150=""),"CORRECT",IF('Prioritized Approach Milestones'!C150="No","CORRECT",IF('Prioritized Approach Milestones'!B150=4,"ERROR 1","N/A")))</f>
        <v>N/A</v>
      </c>
      <c r="Z149" s="121" t="str">
        <f>IF(AND('Prioritized Approach Milestones'!C150="Yes",'Prioritized Approach Milestones'!F150=""),"CORRECT",IF('Prioritized Approach Milestones'!C150="No","CORRECT",IF('Prioritized Approach Milestones'!B150=5,"ERROR 1","N/A")))</f>
        <v>N/A</v>
      </c>
      <c r="AA149" s="121" t="str">
        <f>IF(AND('Prioritized Approach Milestones'!C150="Yes",'Prioritized Approach Milestones'!F150=""),"CORRECT",IF('Prioritized Approach Milestones'!C150="No","CORRECT",IF('Prioritized Approach Milestones'!B150=6,"ERROR 1","N/A")))</f>
        <v>ERROR 1</v>
      </c>
      <c r="AB149" s="122" t="str">
        <f>IF(AND('Prioritized Approach Milestones'!C150="No",'Prioritized Approach Milestones'!F150=""),IF('Prioritized Approach Milestones'!B150=1,"ERROR 2","N/A"),"CORRECT")</f>
        <v>CORRECT</v>
      </c>
      <c r="AC149" s="122" t="str">
        <f>IF(AND('Prioritized Approach Milestones'!C150="No",'Prioritized Approach Milestones'!F150=""),IF('Prioritized Approach Milestones'!B150=2,"ERROR 2","N/A"),"CORRECT")</f>
        <v>CORRECT</v>
      </c>
      <c r="AD149" s="122" t="str">
        <f>IF(AND('Prioritized Approach Milestones'!C150="No",'Prioritized Approach Milestones'!F150=""),IF('Prioritized Approach Milestones'!B150=3,"ERROR 2","N/A"),"CORRECT")</f>
        <v>CORRECT</v>
      </c>
      <c r="AE149" s="122" t="str">
        <f>IF(AND('Prioritized Approach Milestones'!C150="No",'Prioritized Approach Milestones'!F150=""),IF('Prioritized Approach Milestones'!B150=4,"ERROR 2","N/A"),"CORRECT")</f>
        <v>CORRECT</v>
      </c>
      <c r="AF149" s="122" t="str">
        <f>IF(AND('Prioritized Approach Milestones'!C150="No",'Prioritized Approach Milestones'!F150=""),IF('Prioritized Approach Milestones'!B150=5,"ERROR 2","N/A"),"CORRECT")</f>
        <v>CORRECT</v>
      </c>
      <c r="AG149" s="123" t="str">
        <f>IF(AND('Prioritized Approach Milestones'!C150="No",'Prioritized Approach Milestones'!F150=""),IF('Prioritized Approach Milestones'!B150=6,"ERROR 2","N/A"),"CORRECT")</f>
        <v>CORRECT</v>
      </c>
    </row>
    <row r="150" spans="1:33" x14ac:dyDescent="0.2">
      <c r="A150" s="27">
        <f>COUNTIFS('Prioritized Approach Milestones'!B151,"1",'Prioritized Approach Milestones'!C151,"yes")</f>
        <v>0</v>
      </c>
      <c r="B150" s="32">
        <f>COUNTIFS('Prioritized Approach Milestones'!B151,"2",'Prioritized Approach Milestones'!C151,"yes")</f>
        <v>0</v>
      </c>
      <c r="C150" s="28">
        <f>COUNTIFS('Prioritized Approach Milestones'!B151,"3",'Prioritized Approach Milestones'!C151,"yes")</f>
        <v>0</v>
      </c>
      <c r="D150" s="29">
        <f>COUNTIFS('Prioritized Approach Milestones'!B151,"4",'Prioritized Approach Milestones'!C151,"yes")</f>
        <v>0</v>
      </c>
      <c r="E150" s="30">
        <f>COUNTIFS('Prioritized Approach Milestones'!B151,"5",'Prioritized Approach Milestones'!C151,"yes")</f>
        <v>0</v>
      </c>
      <c r="F150" s="31">
        <f>COUNTIFS('Prioritized Approach Milestones'!B151,"6",'Prioritized Approach Milestones'!C151,"yes")</f>
        <v>0</v>
      </c>
      <c r="G150" s="59">
        <f t="shared" si="6"/>
        <v>0</v>
      </c>
      <c r="H150" s="53">
        <f>COUNTIFS('Prioritized Approach Milestones'!B151,"1",'Prioritized Approach Milestones'!C151,"N/A")</f>
        <v>0</v>
      </c>
      <c r="I150" s="53">
        <f>COUNTIFS('Prioritized Approach Milestones'!B151,"2",'Prioritized Approach Milestones'!C151,"N/A")</f>
        <v>0</v>
      </c>
      <c r="J150" s="53">
        <f>COUNTIFS('Prioritized Approach Milestones'!B151,"3",'Prioritized Approach Milestones'!C151,"N/A")</f>
        <v>0</v>
      </c>
      <c r="K150" s="53">
        <f>COUNTIFS('Prioritized Approach Milestones'!B151,"4",'Prioritized Approach Milestones'!C151,"N/A")</f>
        <v>0</v>
      </c>
      <c r="L150" s="53">
        <f>COUNTIFS('Prioritized Approach Milestones'!B151,"5",'Prioritized Approach Milestones'!C151,"N/A")</f>
        <v>0</v>
      </c>
      <c r="M150" s="53">
        <f>COUNTIFS('Prioritized Approach Milestones'!B151,"6",'Prioritized Approach Milestones'!C151,"N/A")</f>
        <v>0</v>
      </c>
      <c r="N150">
        <f t="shared" si="7"/>
        <v>0</v>
      </c>
      <c r="O150" s="119"/>
      <c r="P150" s="120" t="str">
        <f>IF('Prioritized Approach Milestones'!$B151=1,'Prioritized Approach Milestones'!$F151,"")</f>
        <v/>
      </c>
      <c r="Q150" s="120" t="str">
        <f>IF('Prioritized Approach Milestones'!$B151=2,'Prioritized Approach Milestones'!$F151,"")</f>
        <v/>
      </c>
      <c r="R150" s="120" t="str">
        <f>IF('Prioritized Approach Milestones'!$B151=3,'Prioritized Approach Milestones'!$F151,"")</f>
        <v/>
      </c>
      <c r="S150" s="120" t="str">
        <f>IF('Prioritized Approach Milestones'!$B151=4,'Prioritized Approach Milestones'!$F151,"")</f>
        <v/>
      </c>
      <c r="T150" s="120" t="str">
        <f>IF('Prioritized Approach Milestones'!$B151=5,'Prioritized Approach Milestones'!$F151,"")</f>
        <v/>
      </c>
      <c r="U150" s="120">
        <f>IF('Prioritized Approach Milestones'!$B151=6,'Prioritized Approach Milestones'!$F151,"")</f>
        <v>0</v>
      </c>
      <c r="V150" s="121" t="str">
        <f>IF(AND('Prioritized Approach Milestones'!C151="Yes",'Prioritized Approach Milestones'!F151=""),"CORRECT",IF('Prioritized Approach Milestones'!C151="No","CORRECT",IF('Prioritized Approach Milestones'!B151=1,"ERROR 1","N/A")))</f>
        <v>N/A</v>
      </c>
      <c r="W150" s="121" t="str">
        <f>IF(AND('Prioritized Approach Milestones'!C151="Yes",'Prioritized Approach Milestones'!F151=""),"CORRECT",IF('Prioritized Approach Milestones'!C151="No","CORRECT",IF('Prioritized Approach Milestones'!B151=2,"ERROR 1","N/A")))</f>
        <v>N/A</v>
      </c>
      <c r="X150" s="121" t="str">
        <f>IF(AND('Prioritized Approach Milestones'!C151="Yes",'Prioritized Approach Milestones'!F151=""),"CORRECT",IF('Prioritized Approach Milestones'!C151="No","CORRECT",IF('Prioritized Approach Milestones'!B151=3,"ERROR 1","N/A")))</f>
        <v>N/A</v>
      </c>
      <c r="Y150" s="121" t="str">
        <f>IF(AND('Prioritized Approach Milestones'!C151="Yes",'Prioritized Approach Milestones'!F151=""),"CORRECT",IF('Prioritized Approach Milestones'!C151="No","CORRECT",IF('Prioritized Approach Milestones'!B151=4,"ERROR 1","N/A")))</f>
        <v>N/A</v>
      </c>
      <c r="Z150" s="121" t="str">
        <f>IF(AND('Prioritized Approach Milestones'!C151="Yes",'Prioritized Approach Milestones'!F151=""),"CORRECT",IF('Prioritized Approach Milestones'!C151="No","CORRECT",IF('Prioritized Approach Milestones'!B151=5,"ERROR 1","N/A")))</f>
        <v>N/A</v>
      </c>
      <c r="AA150" s="121" t="str">
        <f>IF(AND('Prioritized Approach Milestones'!C151="Yes",'Prioritized Approach Milestones'!F151=""),"CORRECT",IF('Prioritized Approach Milestones'!C151="No","CORRECT",IF('Prioritized Approach Milestones'!B151=6,"ERROR 1","N/A")))</f>
        <v>ERROR 1</v>
      </c>
      <c r="AB150" s="122" t="str">
        <f>IF(AND('Prioritized Approach Milestones'!C151="No",'Prioritized Approach Milestones'!F151=""),IF('Prioritized Approach Milestones'!B151=1,"ERROR 2","N/A"),"CORRECT")</f>
        <v>CORRECT</v>
      </c>
      <c r="AC150" s="122" t="str">
        <f>IF(AND('Prioritized Approach Milestones'!C151="No",'Prioritized Approach Milestones'!F151=""),IF('Prioritized Approach Milestones'!B151=2,"ERROR 2","N/A"),"CORRECT")</f>
        <v>CORRECT</v>
      </c>
      <c r="AD150" s="122" t="str">
        <f>IF(AND('Prioritized Approach Milestones'!C151="No",'Prioritized Approach Milestones'!F151=""),IF('Prioritized Approach Milestones'!B151=3,"ERROR 2","N/A"),"CORRECT")</f>
        <v>CORRECT</v>
      </c>
      <c r="AE150" s="122" t="str">
        <f>IF(AND('Prioritized Approach Milestones'!C151="No",'Prioritized Approach Milestones'!F151=""),IF('Prioritized Approach Milestones'!B151=4,"ERROR 2","N/A"),"CORRECT")</f>
        <v>CORRECT</v>
      </c>
      <c r="AF150" s="122" t="str">
        <f>IF(AND('Prioritized Approach Milestones'!C151="No",'Prioritized Approach Milestones'!F151=""),IF('Prioritized Approach Milestones'!B151=5,"ERROR 2","N/A"),"CORRECT")</f>
        <v>CORRECT</v>
      </c>
      <c r="AG150" s="123" t="str">
        <f>IF(AND('Prioritized Approach Milestones'!C151="No",'Prioritized Approach Milestones'!F151=""),IF('Prioritized Approach Milestones'!B151=6,"ERROR 2","N/A"),"CORRECT")</f>
        <v>CORRECT</v>
      </c>
    </row>
    <row r="151" spans="1:33" x14ac:dyDescent="0.2">
      <c r="A151" s="27">
        <f>COUNTIFS('Prioritized Approach Milestones'!B152,"1",'Prioritized Approach Milestones'!C152,"yes")</f>
        <v>0</v>
      </c>
      <c r="B151" s="32">
        <f>COUNTIFS('Prioritized Approach Milestones'!B152,"2",'Prioritized Approach Milestones'!C152,"yes")</f>
        <v>0</v>
      </c>
      <c r="C151" s="28">
        <f>COUNTIFS('Prioritized Approach Milestones'!B152,"3",'Prioritized Approach Milestones'!C152,"yes")</f>
        <v>0</v>
      </c>
      <c r="D151" s="29">
        <f>COUNTIFS('Prioritized Approach Milestones'!B152,"4",'Prioritized Approach Milestones'!C152,"yes")</f>
        <v>0</v>
      </c>
      <c r="E151" s="30">
        <f>COUNTIFS('Prioritized Approach Milestones'!B152,"5",'Prioritized Approach Milestones'!C152,"yes")</f>
        <v>0</v>
      </c>
      <c r="F151" s="31">
        <f>COUNTIFS('Prioritized Approach Milestones'!B152,"6",'Prioritized Approach Milestones'!C152,"yes")</f>
        <v>0</v>
      </c>
      <c r="G151" s="59">
        <f t="shared" si="6"/>
        <v>0</v>
      </c>
      <c r="H151" s="53">
        <f>COUNTIFS('Prioritized Approach Milestones'!B152,"1",'Prioritized Approach Milestones'!C152,"N/A")</f>
        <v>0</v>
      </c>
      <c r="I151" s="53">
        <f>COUNTIFS('Prioritized Approach Milestones'!B152,"2",'Prioritized Approach Milestones'!C152,"N/A")</f>
        <v>0</v>
      </c>
      <c r="J151" s="53">
        <f>COUNTIFS('Prioritized Approach Milestones'!B152,"3",'Prioritized Approach Milestones'!C152,"N/A")</f>
        <v>0</v>
      </c>
      <c r="K151" s="53">
        <f>COUNTIFS('Prioritized Approach Milestones'!B152,"4",'Prioritized Approach Milestones'!C152,"N/A")</f>
        <v>0</v>
      </c>
      <c r="L151" s="53">
        <f>COUNTIFS('Prioritized Approach Milestones'!B152,"5",'Prioritized Approach Milestones'!C152,"N/A")</f>
        <v>0</v>
      </c>
      <c r="M151" s="53">
        <f>COUNTIFS('Prioritized Approach Milestones'!B152,"6",'Prioritized Approach Milestones'!C152,"N/A")</f>
        <v>0</v>
      </c>
      <c r="N151">
        <f t="shared" si="7"/>
        <v>0</v>
      </c>
      <c r="O151" s="119"/>
      <c r="P151" s="120" t="str">
        <f>IF('Prioritized Approach Milestones'!$B152=1,'Prioritized Approach Milestones'!$F152,"")</f>
        <v/>
      </c>
      <c r="Q151" s="120" t="str">
        <f>IF('Prioritized Approach Milestones'!$B152=2,'Prioritized Approach Milestones'!$F152,"")</f>
        <v/>
      </c>
      <c r="R151" s="120" t="str">
        <f>IF('Prioritized Approach Milestones'!$B152=3,'Prioritized Approach Milestones'!$F152,"")</f>
        <v/>
      </c>
      <c r="S151" s="120" t="str">
        <f>IF('Prioritized Approach Milestones'!$B152=4,'Prioritized Approach Milestones'!$F152,"")</f>
        <v/>
      </c>
      <c r="T151" s="120" t="str">
        <f>IF('Prioritized Approach Milestones'!$B152=5,'Prioritized Approach Milestones'!$F152,"")</f>
        <v/>
      </c>
      <c r="U151" s="120" t="str">
        <f>IF('Prioritized Approach Milestones'!$B152=6,'Prioritized Approach Milestones'!$F152,"")</f>
        <v/>
      </c>
      <c r="V151" s="121" t="str">
        <f>IF(AND('Prioritized Approach Milestones'!C152="Yes",'Prioritized Approach Milestones'!F152=""),"CORRECT",IF('Prioritized Approach Milestones'!C152="No","CORRECT",IF('Prioritized Approach Milestones'!B152=1,"ERROR 1","N/A")))</f>
        <v>N/A</v>
      </c>
      <c r="W151" s="121" t="str">
        <f>IF(AND('Prioritized Approach Milestones'!C152="Yes",'Prioritized Approach Milestones'!F152=""),"CORRECT",IF('Prioritized Approach Milestones'!C152="No","CORRECT",IF('Prioritized Approach Milestones'!B152=2,"ERROR 1","N/A")))</f>
        <v>N/A</v>
      </c>
      <c r="X151" s="121" t="str">
        <f>IF(AND('Prioritized Approach Milestones'!C152="Yes",'Prioritized Approach Milestones'!F152=""),"CORRECT",IF('Prioritized Approach Milestones'!C152="No","CORRECT",IF('Prioritized Approach Milestones'!B152=3,"ERROR 1","N/A")))</f>
        <v>N/A</v>
      </c>
      <c r="Y151" s="121" t="str">
        <f>IF(AND('Prioritized Approach Milestones'!C152="Yes",'Prioritized Approach Milestones'!F152=""),"CORRECT",IF('Prioritized Approach Milestones'!C152="No","CORRECT",IF('Prioritized Approach Milestones'!B152=4,"ERROR 1","N/A")))</f>
        <v>N/A</v>
      </c>
      <c r="Z151" s="121" t="str">
        <f>IF(AND('Prioritized Approach Milestones'!C152="Yes",'Prioritized Approach Milestones'!F152=""),"CORRECT",IF('Prioritized Approach Milestones'!C152="No","CORRECT",IF('Prioritized Approach Milestones'!B152=5,"ERROR 1","N/A")))</f>
        <v>N/A</v>
      </c>
      <c r="AA151" s="121" t="str">
        <f>IF(AND('Prioritized Approach Milestones'!C152="Yes",'Prioritized Approach Milestones'!F152=""),"CORRECT",IF('Prioritized Approach Milestones'!C152="No","CORRECT",IF('Prioritized Approach Milestones'!B152=6,"ERROR 1","N/A")))</f>
        <v>N/A</v>
      </c>
      <c r="AB151" s="122" t="str">
        <f>IF(AND('Prioritized Approach Milestones'!C152="No",'Prioritized Approach Milestones'!F152=""),IF('Prioritized Approach Milestones'!B152=1,"ERROR 2","N/A"),"CORRECT")</f>
        <v>CORRECT</v>
      </c>
      <c r="AC151" s="122" t="str">
        <f>IF(AND('Prioritized Approach Milestones'!C152="No",'Prioritized Approach Milestones'!F152=""),IF('Prioritized Approach Milestones'!B152=2,"ERROR 2","N/A"),"CORRECT")</f>
        <v>CORRECT</v>
      </c>
      <c r="AD151" s="122" t="str">
        <f>IF(AND('Prioritized Approach Milestones'!C152="No",'Prioritized Approach Milestones'!F152=""),IF('Prioritized Approach Milestones'!B152=3,"ERROR 2","N/A"),"CORRECT")</f>
        <v>CORRECT</v>
      </c>
      <c r="AE151" s="122" t="str">
        <f>IF(AND('Prioritized Approach Milestones'!C152="No",'Prioritized Approach Milestones'!F152=""),IF('Prioritized Approach Milestones'!B152=4,"ERROR 2","N/A"),"CORRECT")</f>
        <v>CORRECT</v>
      </c>
      <c r="AF151" s="122" t="str">
        <f>IF(AND('Prioritized Approach Milestones'!C152="No",'Prioritized Approach Milestones'!F152=""),IF('Prioritized Approach Milestones'!B152=5,"ERROR 2","N/A"),"CORRECT")</f>
        <v>CORRECT</v>
      </c>
      <c r="AG151" s="123" t="str">
        <f>IF(AND('Prioritized Approach Milestones'!C152="No",'Prioritized Approach Milestones'!F152=""),IF('Prioritized Approach Milestones'!B152=6,"ERROR 2","N/A"),"CORRECT")</f>
        <v>CORRECT</v>
      </c>
    </row>
    <row r="152" spans="1:33" x14ac:dyDescent="0.2">
      <c r="A152" s="27">
        <f>COUNTIFS('Prioritized Approach Milestones'!B153,"1",'Prioritized Approach Milestones'!C153,"yes")</f>
        <v>0</v>
      </c>
      <c r="B152" s="32">
        <f>COUNTIFS('Prioritized Approach Milestones'!B153,"2",'Prioritized Approach Milestones'!C153,"yes")</f>
        <v>0</v>
      </c>
      <c r="C152" s="28">
        <f>COUNTIFS('Prioritized Approach Milestones'!B153,"3",'Prioritized Approach Milestones'!C153,"yes")</f>
        <v>0</v>
      </c>
      <c r="D152" s="29">
        <f>COUNTIFS('Prioritized Approach Milestones'!B153,"4",'Prioritized Approach Milestones'!C153,"yes")</f>
        <v>0</v>
      </c>
      <c r="E152" s="30">
        <f>COUNTIFS('Prioritized Approach Milestones'!B153,"5",'Prioritized Approach Milestones'!C153,"yes")</f>
        <v>0</v>
      </c>
      <c r="F152" s="31">
        <f>COUNTIFS('Prioritized Approach Milestones'!B153,"6",'Prioritized Approach Milestones'!C153,"yes")</f>
        <v>0</v>
      </c>
      <c r="G152" s="59">
        <f t="shared" si="6"/>
        <v>0</v>
      </c>
      <c r="H152" s="53">
        <f>COUNTIFS('Prioritized Approach Milestones'!B153,"1",'Prioritized Approach Milestones'!C153,"N/A")</f>
        <v>0</v>
      </c>
      <c r="I152" s="53">
        <f>COUNTIFS('Prioritized Approach Milestones'!B153,"2",'Prioritized Approach Milestones'!C153,"N/A")</f>
        <v>0</v>
      </c>
      <c r="J152" s="53">
        <f>COUNTIFS('Prioritized Approach Milestones'!B153,"3",'Prioritized Approach Milestones'!C153,"N/A")</f>
        <v>0</v>
      </c>
      <c r="K152" s="53">
        <f>COUNTIFS('Prioritized Approach Milestones'!B153,"4",'Prioritized Approach Milestones'!C153,"N/A")</f>
        <v>0</v>
      </c>
      <c r="L152" s="53">
        <f>COUNTIFS('Prioritized Approach Milestones'!B153,"5",'Prioritized Approach Milestones'!C153,"N/A")</f>
        <v>0</v>
      </c>
      <c r="M152" s="53">
        <f>COUNTIFS('Prioritized Approach Milestones'!B153,"6",'Prioritized Approach Milestones'!C153,"N/A")</f>
        <v>0</v>
      </c>
      <c r="N152">
        <f t="shared" si="7"/>
        <v>0</v>
      </c>
      <c r="O152" s="119"/>
      <c r="P152" s="120" t="str">
        <f>IF('Prioritized Approach Milestones'!$B153=1,'Prioritized Approach Milestones'!$F153,"")</f>
        <v/>
      </c>
      <c r="Q152" s="120">
        <f>IF('Prioritized Approach Milestones'!$B153=2,'Prioritized Approach Milestones'!$F153,"")</f>
        <v>0</v>
      </c>
      <c r="R152" s="120" t="str">
        <f>IF('Prioritized Approach Milestones'!$B153=3,'Prioritized Approach Milestones'!$F153,"")</f>
        <v/>
      </c>
      <c r="S152" s="120" t="str">
        <f>IF('Prioritized Approach Milestones'!$B153=4,'Prioritized Approach Milestones'!$F153,"")</f>
        <v/>
      </c>
      <c r="T152" s="120" t="str">
        <f>IF('Prioritized Approach Milestones'!$B153=5,'Prioritized Approach Milestones'!$F153,"")</f>
        <v/>
      </c>
      <c r="U152" s="120" t="str">
        <f>IF('Prioritized Approach Milestones'!$B153=6,'Prioritized Approach Milestones'!$F153,"")</f>
        <v/>
      </c>
      <c r="V152" s="121" t="str">
        <f>IF(AND('Prioritized Approach Milestones'!C153="Yes",'Prioritized Approach Milestones'!F153=""),"CORRECT",IF('Prioritized Approach Milestones'!C153="No","CORRECT",IF('Prioritized Approach Milestones'!B153=1,"ERROR 1","N/A")))</f>
        <v>N/A</v>
      </c>
      <c r="W152" s="121" t="str">
        <f>IF(AND('Prioritized Approach Milestones'!C153="Yes",'Prioritized Approach Milestones'!F153=""),"CORRECT",IF('Prioritized Approach Milestones'!C153="No","CORRECT",IF('Prioritized Approach Milestones'!B153=2,"ERROR 1","N/A")))</f>
        <v>ERROR 1</v>
      </c>
      <c r="X152" s="121" t="str">
        <f>IF(AND('Prioritized Approach Milestones'!C153="Yes",'Prioritized Approach Milestones'!F153=""),"CORRECT",IF('Prioritized Approach Milestones'!C153="No","CORRECT",IF('Prioritized Approach Milestones'!B153=3,"ERROR 1","N/A")))</f>
        <v>N/A</v>
      </c>
      <c r="Y152" s="121" t="str">
        <f>IF(AND('Prioritized Approach Milestones'!C153="Yes",'Prioritized Approach Milestones'!F153=""),"CORRECT",IF('Prioritized Approach Milestones'!C153="No","CORRECT",IF('Prioritized Approach Milestones'!B153=4,"ERROR 1","N/A")))</f>
        <v>N/A</v>
      </c>
      <c r="Z152" s="121" t="str">
        <f>IF(AND('Prioritized Approach Milestones'!C153="Yes",'Prioritized Approach Milestones'!F153=""),"CORRECT",IF('Prioritized Approach Milestones'!C153="No","CORRECT",IF('Prioritized Approach Milestones'!B153=5,"ERROR 1","N/A")))</f>
        <v>N/A</v>
      </c>
      <c r="AA152" s="121" t="str">
        <f>IF(AND('Prioritized Approach Milestones'!C153="Yes",'Prioritized Approach Milestones'!F153=""),"CORRECT",IF('Prioritized Approach Milestones'!C153="No","CORRECT",IF('Prioritized Approach Milestones'!B153=6,"ERROR 1","N/A")))</f>
        <v>N/A</v>
      </c>
      <c r="AB152" s="122" t="str">
        <f>IF(AND('Prioritized Approach Milestones'!C153="No",'Prioritized Approach Milestones'!F153=""),IF('Prioritized Approach Milestones'!B153=1,"ERROR 2","N/A"),"CORRECT")</f>
        <v>CORRECT</v>
      </c>
      <c r="AC152" s="122" t="str">
        <f>IF(AND('Prioritized Approach Milestones'!C153="No",'Prioritized Approach Milestones'!F153=""),IF('Prioritized Approach Milestones'!B153=2,"ERROR 2","N/A"),"CORRECT")</f>
        <v>CORRECT</v>
      </c>
      <c r="AD152" s="122" t="str">
        <f>IF(AND('Prioritized Approach Milestones'!C153="No",'Prioritized Approach Milestones'!F153=""),IF('Prioritized Approach Milestones'!B153=3,"ERROR 2","N/A"),"CORRECT")</f>
        <v>CORRECT</v>
      </c>
      <c r="AE152" s="122" t="str">
        <f>IF(AND('Prioritized Approach Milestones'!C153="No",'Prioritized Approach Milestones'!F153=""),IF('Prioritized Approach Milestones'!B153=4,"ERROR 2","N/A"),"CORRECT")</f>
        <v>CORRECT</v>
      </c>
      <c r="AF152" s="122" t="str">
        <f>IF(AND('Prioritized Approach Milestones'!C153="No",'Prioritized Approach Milestones'!F153=""),IF('Prioritized Approach Milestones'!B153=5,"ERROR 2","N/A"),"CORRECT")</f>
        <v>CORRECT</v>
      </c>
      <c r="AG152" s="123" t="str">
        <f>IF(AND('Prioritized Approach Milestones'!C153="No",'Prioritized Approach Milestones'!F153=""),IF('Prioritized Approach Milestones'!B153=6,"ERROR 2","N/A"),"CORRECT")</f>
        <v>CORRECT</v>
      </c>
    </row>
    <row r="153" spans="1:33" x14ac:dyDescent="0.2">
      <c r="A153" s="27">
        <f>COUNTIFS('Prioritized Approach Milestones'!B154,"1",'Prioritized Approach Milestones'!C154,"yes")</f>
        <v>0</v>
      </c>
      <c r="B153" s="32">
        <f>COUNTIFS('Prioritized Approach Milestones'!B154,"2",'Prioritized Approach Milestones'!C154,"yes")</f>
        <v>0</v>
      </c>
      <c r="C153" s="28">
        <f>COUNTIFS('Prioritized Approach Milestones'!B154,"3",'Prioritized Approach Milestones'!C154,"yes")</f>
        <v>0</v>
      </c>
      <c r="D153" s="29">
        <f>COUNTIFS('Prioritized Approach Milestones'!B154,"4",'Prioritized Approach Milestones'!C154,"yes")</f>
        <v>0</v>
      </c>
      <c r="E153" s="30">
        <f>COUNTIFS('Prioritized Approach Milestones'!B154,"5",'Prioritized Approach Milestones'!C154,"yes")</f>
        <v>0</v>
      </c>
      <c r="F153" s="31">
        <f>COUNTIFS('Prioritized Approach Milestones'!B154,"6",'Prioritized Approach Milestones'!C154,"yes")</f>
        <v>0</v>
      </c>
      <c r="G153" s="59">
        <f t="shared" si="6"/>
        <v>0</v>
      </c>
      <c r="H153" s="53">
        <f>COUNTIFS('Prioritized Approach Milestones'!B154,"1",'Prioritized Approach Milestones'!C154,"N/A")</f>
        <v>0</v>
      </c>
      <c r="I153" s="53">
        <f>COUNTIFS('Prioritized Approach Milestones'!B154,"2",'Prioritized Approach Milestones'!C154,"N/A")</f>
        <v>0</v>
      </c>
      <c r="J153" s="53">
        <f>COUNTIFS('Prioritized Approach Milestones'!B154,"3",'Prioritized Approach Milestones'!C154,"N/A")</f>
        <v>0</v>
      </c>
      <c r="K153" s="53">
        <f>COUNTIFS('Prioritized Approach Milestones'!B154,"4",'Prioritized Approach Milestones'!C154,"N/A")</f>
        <v>0</v>
      </c>
      <c r="L153" s="53">
        <f>COUNTIFS('Prioritized Approach Milestones'!B154,"5",'Prioritized Approach Milestones'!C154,"N/A")</f>
        <v>0</v>
      </c>
      <c r="M153" s="53">
        <f>COUNTIFS('Prioritized Approach Milestones'!B154,"6",'Prioritized Approach Milestones'!C154,"N/A")</f>
        <v>0</v>
      </c>
      <c r="N153">
        <f t="shared" si="7"/>
        <v>0</v>
      </c>
      <c r="O153" s="119"/>
      <c r="P153" s="120" t="str">
        <f>IF('Prioritized Approach Milestones'!$B154=1,'Prioritized Approach Milestones'!$F154,"")</f>
        <v/>
      </c>
      <c r="Q153" s="120">
        <f>IF('Prioritized Approach Milestones'!$B154=2,'Prioritized Approach Milestones'!$F154,"")</f>
        <v>0</v>
      </c>
      <c r="R153" s="120" t="str">
        <f>IF('Prioritized Approach Milestones'!$B154=3,'Prioritized Approach Milestones'!$F154,"")</f>
        <v/>
      </c>
      <c r="S153" s="120" t="str">
        <f>IF('Prioritized Approach Milestones'!$B154=4,'Prioritized Approach Milestones'!$F154,"")</f>
        <v/>
      </c>
      <c r="T153" s="120" t="str">
        <f>IF('Prioritized Approach Milestones'!$B154=5,'Prioritized Approach Milestones'!$F154,"")</f>
        <v/>
      </c>
      <c r="U153" s="120" t="str">
        <f>IF('Prioritized Approach Milestones'!$B154=6,'Prioritized Approach Milestones'!$F154,"")</f>
        <v/>
      </c>
      <c r="V153" s="121" t="str">
        <f>IF(AND('Prioritized Approach Milestones'!C154="Yes",'Prioritized Approach Milestones'!F154=""),"CORRECT",IF('Prioritized Approach Milestones'!C154="No","CORRECT",IF('Prioritized Approach Milestones'!B154=1,"ERROR 1","N/A")))</f>
        <v>N/A</v>
      </c>
      <c r="W153" s="121" t="str">
        <f>IF(AND('Prioritized Approach Milestones'!C154="Yes",'Prioritized Approach Milestones'!F154=""),"CORRECT",IF('Prioritized Approach Milestones'!C154="No","CORRECT",IF('Prioritized Approach Milestones'!B154=2,"ERROR 1","N/A")))</f>
        <v>ERROR 1</v>
      </c>
      <c r="X153" s="121" t="str">
        <f>IF(AND('Prioritized Approach Milestones'!C154="Yes",'Prioritized Approach Milestones'!F154=""),"CORRECT",IF('Prioritized Approach Milestones'!C154="No","CORRECT",IF('Prioritized Approach Milestones'!B154=3,"ERROR 1","N/A")))</f>
        <v>N/A</v>
      </c>
      <c r="Y153" s="121" t="str">
        <f>IF(AND('Prioritized Approach Milestones'!C154="Yes",'Prioritized Approach Milestones'!F154=""),"CORRECT",IF('Prioritized Approach Milestones'!C154="No","CORRECT",IF('Prioritized Approach Milestones'!B154=4,"ERROR 1","N/A")))</f>
        <v>N/A</v>
      </c>
      <c r="Z153" s="121" t="str">
        <f>IF(AND('Prioritized Approach Milestones'!C154="Yes",'Prioritized Approach Milestones'!F154=""),"CORRECT",IF('Prioritized Approach Milestones'!C154="No","CORRECT",IF('Prioritized Approach Milestones'!B154=5,"ERROR 1","N/A")))</f>
        <v>N/A</v>
      </c>
      <c r="AA153" s="121" t="str">
        <f>IF(AND('Prioritized Approach Milestones'!C154="Yes",'Prioritized Approach Milestones'!F154=""),"CORRECT",IF('Prioritized Approach Milestones'!C154="No","CORRECT",IF('Prioritized Approach Milestones'!B154=6,"ERROR 1","N/A")))</f>
        <v>N/A</v>
      </c>
      <c r="AB153" s="122" t="str">
        <f>IF(AND('Prioritized Approach Milestones'!C154="No",'Prioritized Approach Milestones'!F154=""),IF('Prioritized Approach Milestones'!B154=1,"ERROR 2","N/A"),"CORRECT")</f>
        <v>CORRECT</v>
      </c>
      <c r="AC153" s="122" t="str">
        <f>IF(AND('Prioritized Approach Milestones'!C154="No",'Prioritized Approach Milestones'!F154=""),IF('Prioritized Approach Milestones'!B154=2,"ERROR 2","N/A"),"CORRECT")</f>
        <v>CORRECT</v>
      </c>
      <c r="AD153" s="122" t="str">
        <f>IF(AND('Prioritized Approach Milestones'!C154="No",'Prioritized Approach Milestones'!F154=""),IF('Prioritized Approach Milestones'!B154=3,"ERROR 2","N/A"),"CORRECT")</f>
        <v>CORRECT</v>
      </c>
      <c r="AE153" s="122" t="str">
        <f>IF(AND('Prioritized Approach Milestones'!C154="No",'Prioritized Approach Milestones'!F154=""),IF('Prioritized Approach Milestones'!B154=4,"ERROR 2","N/A"),"CORRECT")</f>
        <v>CORRECT</v>
      </c>
      <c r="AF153" s="122" t="str">
        <f>IF(AND('Prioritized Approach Milestones'!C154="No",'Prioritized Approach Milestones'!F154=""),IF('Prioritized Approach Milestones'!B154=5,"ERROR 2","N/A"),"CORRECT")</f>
        <v>CORRECT</v>
      </c>
      <c r="AG153" s="123" t="str">
        <f>IF(AND('Prioritized Approach Milestones'!C154="No",'Prioritized Approach Milestones'!F154=""),IF('Prioritized Approach Milestones'!B154=6,"ERROR 2","N/A"),"CORRECT")</f>
        <v>CORRECT</v>
      </c>
    </row>
    <row r="154" spans="1:33" x14ac:dyDescent="0.2">
      <c r="A154" s="27">
        <f>COUNTIFS('Prioritized Approach Milestones'!B155,"1",'Prioritized Approach Milestones'!C155,"yes")</f>
        <v>0</v>
      </c>
      <c r="B154" s="32">
        <f>COUNTIFS('Prioritized Approach Milestones'!B155,"2",'Prioritized Approach Milestones'!C155,"yes")</f>
        <v>0</v>
      </c>
      <c r="C154" s="28">
        <f>COUNTIFS('Prioritized Approach Milestones'!B155,"3",'Prioritized Approach Milestones'!C155,"yes")</f>
        <v>0</v>
      </c>
      <c r="D154" s="29">
        <f>COUNTIFS('Prioritized Approach Milestones'!B155,"4",'Prioritized Approach Milestones'!C155,"yes")</f>
        <v>0</v>
      </c>
      <c r="E154" s="30">
        <f>COUNTIFS('Prioritized Approach Milestones'!B155,"5",'Prioritized Approach Milestones'!C155,"yes")</f>
        <v>0</v>
      </c>
      <c r="F154" s="31">
        <f>COUNTIFS('Prioritized Approach Milestones'!B155,"6",'Prioritized Approach Milestones'!C155,"yes")</f>
        <v>0</v>
      </c>
      <c r="G154" s="59">
        <f t="shared" si="6"/>
        <v>0</v>
      </c>
      <c r="H154" s="53">
        <f>COUNTIFS('Prioritized Approach Milestones'!B155,"1",'Prioritized Approach Milestones'!C155,"N/A")</f>
        <v>0</v>
      </c>
      <c r="I154" s="53">
        <f>COUNTIFS('Prioritized Approach Milestones'!B155,"2",'Prioritized Approach Milestones'!C155,"N/A")</f>
        <v>0</v>
      </c>
      <c r="J154" s="53">
        <f>COUNTIFS('Prioritized Approach Milestones'!B155,"3",'Prioritized Approach Milestones'!C155,"N/A")</f>
        <v>0</v>
      </c>
      <c r="K154" s="53">
        <f>COUNTIFS('Prioritized Approach Milestones'!B155,"4",'Prioritized Approach Milestones'!C155,"N/A")</f>
        <v>0</v>
      </c>
      <c r="L154" s="53">
        <f>COUNTIFS('Prioritized Approach Milestones'!B155,"5",'Prioritized Approach Milestones'!C155,"N/A")</f>
        <v>0</v>
      </c>
      <c r="M154" s="53">
        <f>COUNTIFS('Prioritized Approach Milestones'!B155,"6",'Prioritized Approach Milestones'!C155,"N/A")</f>
        <v>0</v>
      </c>
      <c r="N154">
        <f t="shared" si="7"/>
        <v>0</v>
      </c>
      <c r="O154" s="119"/>
      <c r="P154" s="120" t="str">
        <f>IF('Prioritized Approach Milestones'!$B155=1,'Prioritized Approach Milestones'!$F155,"")</f>
        <v/>
      </c>
      <c r="Q154" s="120">
        <f>IF('Prioritized Approach Milestones'!$B155=2,'Prioritized Approach Milestones'!$F155,"")</f>
        <v>0</v>
      </c>
      <c r="R154" s="120" t="str">
        <f>IF('Prioritized Approach Milestones'!$B155=3,'Prioritized Approach Milestones'!$F155,"")</f>
        <v/>
      </c>
      <c r="S154" s="120" t="str">
        <f>IF('Prioritized Approach Milestones'!$B155=4,'Prioritized Approach Milestones'!$F155,"")</f>
        <v/>
      </c>
      <c r="T154" s="120" t="str">
        <f>IF('Prioritized Approach Milestones'!$B155=5,'Prioritized Approach Milestones'!$F155,"")</f>
        <v/>
      </c>
      <c r="U154" s="120" t="str">
        <f>IF('Prioritized Approach Milestones'!$B155=6,'Prioritized Approach Milestones'!$F155,"")</f>
        <v/>
      </c>
      <c r="V154" s="121" t="str">
        <f>IF(AND('Prioritized Approach Milestones'!C155="Yes",'Prioritized Approach Milestones'!F155=""),"CORRECT",IF('Prioritized Approach Milestones'!C155="No","CORRECT",IF('Prioritized Approach Milestones'!B155=1,"ERROR 1","N/A")))</f>
        <v>N/A</v>
      </c>
      <c r="W154" s="121" t="str">
        <f>IF(AND('Prioritized Approach Milestones'!C155="Yes",'Prioritized Approach Milestones'!F155=""),"CORRECT",IF('Prioritized Approach Milestones'!C155="No","CORRECT",IF('Prioritized Approach Milestones'!B155=2,"ERROR 1","N/A")))</f>
        <v>ERROR 1</v>
      </c>
      <c r="X154" s="121" t="str">
        <f>IF(AND('Prioritized Approach Milestones'!C155="Yes",'Prioritized Approach Milestones'!F155=""),"CORRECT",IF('Prioritized Approach Milestones'!C155="No","CORRECT",IF('Prioritized Approach Milestones'!B155=3,"ERROR 1","N/A")))</f>
        <v>N/A</v>
      </c>
      <c r="Y154" s="121" t="str">
        <f>IF(AND('Prioritized Approach Milestones'!C155="Yes",'Prioritized Approach Milestones'!F155=""),"CORRECT",IF('Prioritized Approach Milestones'!C155="No","CORRECT",IF('Prioritized Approach Milestones'!B155=4,"ERROR 1","N/A")))</f>
        <v>N/A</v>
      </c>
      <c r="Z154" s="121" t="str">
        <f>IF(AND('Prioritized Approach Milestones'!C155="Yes",'Prioritized Approach Milestones'!F155=""),"CORRECT",IF('Prioritized Approach Milestones'!C155="No","CORRECT",IF('Prioritized Approach Milestones'!B155=5,"ERROR 1","N/A")))</f>
        <v>N/A</v>
      </c>
      <c r="AA154" s="121" t="str">
        <f>IF(AND('Prioritized Approach Milestones'!C155="Yes",'Prioritized Approach Milestones'!F155=""),"CORRECT",IF('Prioritized Approach Milestones'!C155="No","CORRECT",IF('Prioritized Approach Milestones'!B155=6,"ERROR 1","N/A")))</f>
        <v>N/A</v>
      </c>
      <c r="AB154" s="122" t="str">
        <f>IF(AND('Prioritized Approach Milestones'!C155="No",'Prioritized Approach Milestones'!F155=""),IF('Prioritized Approach Milestones'!B155=1,"ERROR 2","N/A"),"CORRECT")</f>
        <v>CORRECT</v>
      </c>
      <c r="AC154" s="122" t="str">
        <f>IF(AND('Prioritized Approach Milestones'!C155="No",'Prioritized Approach Milestones'!F155=""),IF('Prioritized Approach Milestones'!B155=2,"ERROR 2","N/A"),"CORRECT")</f>
        <v>CORRECT</v>
      </c>
      <c r="AD154" s="122" t="str">
        <f>IF(AND('Prioritized Approach Milestones'!C155="No",'Prioritized Approach Milestones'!F155=""),IF('Prioritized Approach Milestones'!B155=3,"ERROR 2","N/A"),"CORRECT")</f>
        <v>CORRECT</v>
      </c>
      <c r="AE154" s="122" t="str">
        <f>IF(AND('Prioritized Approach Milestones'!C155="No",'Prioritized Approach Milestones'!F155=""),IF('Prioritized Approach Milestones'!B155=4,"ERROR 2","N/A"),"CORRECT")</f>
        <v>CORRECT</v>
      </c>
      <c r="AF154" s="122" t="str">
        <f>IF(AND('Prioritized Approach Milestones'!C155="No",'Prioritized Approach Milestones'!F155=""),IF('Prioritized Approach Milestones'!B155=5,"ERROR 2","N/A"),"CORRECT")</f>
        <v>CORRECT</v>
      </c>
      <c r="AG154" s="123" t="str">
        <f>IF(AND('Prioritized Approach Milestones'!C155="No",'Prioritized Approach Milestones'!F155=""),IF('Prioritized Approach Milestones'!B155=6,"ERROR 2","N/A"),"CORRECT")</f>
        <v>CORRECT</v>
      </c>
    </row>
    <row r="155" spans="1:33" x14ac:dyDescent="0.2">
      <c r="A155" s="27">
        <f>COUNTIFS('Prioritized Approach Milestones'!B156,"1",'Prioritized Approach Milestones'!C156,"yes")</f>
        <v>0</v>
      </c>
      <c r="B155" s="32">
        <f>COUNTIFS('Prioritized Approach Milestones'!B156,"2",'Prioritized Approach Milestones'!C156,"yes")</f>
        <v>0</v>
      </c>
      <c r="C155" s="28">
        <f>COUNTIFS('Prioritized Approach Milestones'!B156,"3",'Prioritized Approach Milestones'!C156,"yes")</f>
        <v>0</v>
      </c>
      <c r="D155" s="29">
        <f>COUNTIFS('Prioritized Approach Milestones'!B156,"4",'Prioritized Approach Milestones'!C156,"yes")</f>
        <v>0</v>
      </c>
      <c r="E155" s="30">
        <f>COUNTIFS('Prioritized Approach Milestones'!B156,"5",'Prioritized Approach Milestones'!C156,"yes")</f>
        <v>0</v>
      </c>
      <c r="F155" s="31">
        <f>COUNTIFS('Prioritized Approach Milestones'!B156,"6",'Prioritized Approach Milestones'!C156,"yes")</f>
        <v>0</v>
      </c>
      <c r="G155" s="59">
        <f t="shared" si="6"/>
        <v>0</v>
      </c>
      <c r="H155" s="53">
        <f>COUNTIFS('Prioritized Approach Milestones'!B156,"1",'Prioritized Approach Milestones'!C156,"N/A")</f>
        <v>0</v>
      </c>
      <c r="I155" s="53">
        <f>COUNTIFS('Prioritized Approach Milestones'!B156,"2",'Prioritized Approach Milestones'!C156,"N/A")</f>
        <v>0</v>
      </c>
      <c r="J155" s="53">
        <f>COUNTIFS('Prioritized Approach Milestones'!B156,"3",'Prioritized Approach Milestones'!C156,"N/A")</f>
        <v>0</v>
      </c>
      <c r="K155" s="53">
        <f>COUNTIFS('Prioritized Approach Milestones'!B156,"4",'Prioritized Approach Milestones'!C156,"N/A")</f>
        <v>0</v>
      </c>
      <c r="L155" s="53">
        <f>COUNTIFS('Prioritized Approach Milestones'!B156,"5",'Prioritized Approach Milestones'!C156,"N/A")</f>
        <v>0</v>
      </c>
      <c r="M155" s="53">
        <f>COUNTIFS('Prioritized Approach Milestones'!B156,"6",'Prioritized Approach Milestones'!C156,"N/A")</f>
        <v>0</v>
      </c>
      <c r="N155">
        <f t="shared" si="7"/>
        <v>0</v>
      </c>
      <c r="O155" s="119"/>
      <c r="P155" s="120" t="str">
        <f>IF('Prioritized Approach Milestones'!$B156=1,'Prioritized Approach Milestones'!$F156,"")</f>
        <v/>
      </c>
      <c r="Q155" s="120">
        <f>IF('Prioritized Approach Milestones'!$B156=2,'Prioritized Approach Milestones'!$F156,"")</f>
        <v>0</v>
      </c>
      <c r="R155" s="120" t="str">
        <f>IF('Prioritized Approach Milestones'!$B156=3,'Prioritized Approach Milestones'!$F156,"")</f>
        <v/>
      </c>
      <c r="S155" s="120" t="str">
        <f>IF('Prioritized Approach Milestones'!$B156=4,'Prioritized Approach Milestones'!$F156,"")</f>
        <v/>
      </c>
      <c r="T155" s="120" t="str">
        <f>IF('Prioritized Approach Milestones'!$B156=5,'Prioritized Approach Milestones'!$F156,"")</f>
        <v/>
      </c>
      <c r="U155" s="120" t="str">
        <f>IF('Prioritized Approach Milestones'!$B156=6,'Prioritized Approach Milestones'!$F156,"")</f>
        <v/>
      </c>
      <c r="V155" s="121" t="str">
        <f>IF(AND('Prioritized Approach Milestones'!C156="Yes",'Prioritized Approach Milestones'!F156=""),"CORRECT",IF('Prioritized Approach Milestones'!C156="No","CORRECT",IF('Prioritized Approach Milestones'!B156=1,"ERROR 1","N/A")))</f>
        <v>N/A</v>
      </c>
      <c r="W155" s="121" t="str">
        <f>IF(AND('Prioritized Approach Milestones'!C156="Yes",'Prioritized Approach Milestones'!F156=""),"CORRECT",IF('Prioritized Approach Milestones'!C156="No","CORRECT",IF('Prioritized Approach Milestones'!B156=2,"ERROR 1","N/A")))</f>
        <v>ERROR 1</v>
      </c>
      <c r="X155" s="121" t="str">
        <f>IF(AND('Prioritized Approach Milestones'!C156="Yes",'Prioritized Approach Milestones'!F156=""),"CORRECT",IF('Prioritized Approach Milestones'!C156="No","CORRECT",IF('Prioritized Approach Milestones'!B156=3,"ERROR 1","N/A")))</f>
        <v>N/A</v>
      </c>
      <c r="Y155" s="121" t="str">
        <f>IF(AND('Prioritized Approach Milestones'!C156="Yes",'Prioritized Approach Milestones'!F156=""),"CORRECT",IF('Prioritized Approach Milestones'!C156="No","CORRECT",IF('Prioritized Approach Milestones'!B156=4,"ERROR 1","N/A")))</f>
        <v>N/A</v>
      </c>
      <c r="Z155" s="121" t="str">
        <f>IF(AND('Prioritized Approach Milestones'!C156="Yes",'Prioritized Approach Milestones'!F156=""),"CORRECT",IF('Prioritized Approach Milestones'!C156="No","CORRECT",IF('Prioritized Approach Milestones'!B156=5,"ERROR 1","N/A")))</f>
        <v>N/A</v>
      </c>
      <c r="AA155" s="121" t="str">
        <f>IF(AND('Prioritized Approach Milestones'!C156="Yes",'Prioritized Approach Milestones'!F156=""),"CORRECT",IF('Prioritized Approach Milestones'!C156="No","CORRECT",IF('Prioritized Approach Milestones'!B156=6,"ERROR 1","N/A")))</f>
        <v>N/A</v>
      </c>
      <c r="AB155" s="122" t="str">
        <f>IF(AND('Prioritized Approach Milestones'!C156="No",'Prioritized Approach Milestones'!F156=""),IF('Prioritized Approach Milestones'!B156=1,"ERROR 2","N/A"),"CORRECT")</f>
        <v>CORRECT</v>
      </c>
      <c r="AC155" s="122" t="str">
        <f>IF(AND('Prioritized Approach Milestones'!C156="No",'Prioritized Approach Milestones'!F156=""),IF('Prioritized Approach Milestones'!B156=2,"ERROR 2","N/A"),"CORRECT")</f>
        <v>CORRECT</v>
      </c>
      <c r="AD155" s="122" t="str">
        <f>IF(AND('Prioritized Approach Milestones'!C156="No",'Prioritized Approach Milestones'!F156=""),IF('Prioritized Approach Milestones'!B156=3,"ERROR 2","N/A"),"CORRECT")</f>
        <v>CORRECT</v>
      </c>
      <c r="AE155" s="122" t="str">
        <f>IF(AND('Prioritized Approach Milestones'!C156="No",'Prioritized Approach Milestones'!F156=""),IF('Prioritized Approach Milestones'!B156=4,"ERROR 2","N/A"),"CORRECT")</f>
        <v>CORRECT</v>
      </c>
      <c r="AF155" s="122" t="str">
        <f>IF(AND('Prioritized Approach Milestones'!C156="No",'Prioritized Approach Milestones'!F156=""),IF('Prioritized Approach Milestones'!B156=5,"ERROR 2","N/A"),"CORRECT")</f>
        <v>CORRECT</v>
      </c>
      <c r="AG155" s="123" t="str">
        <f>IF(AND('Prioritized Approach Milestones'!C156="No",'Prioritized Approach Milestones'!F156=""),IF('Prioritized Approach Milestones'!B156=6,"ERROR 2","N/A"),"CORRECT")</f>
        <v>CORRECT</v>
      </c>
    </row>
    <row r="156" spans="1:33" x14ac:dyDescent="0.2">
      <c r="A156" s="27">
        <f>COUNTIFS('Prioritized Approach Milestones'!B157,"1",'Prioritized Approach Milestones'!C157,"yes")</f>
        <v>0</v>
      </c>
      <c r="B156" s="32">
        <f>COUNTIFS('Prioritized Approach Milestones'!B157,"2",'Prioritized Approach Milestones'!C157,"yes")</f>
        <v>0</v>
      </c>
      <c r="C156" s="28">
        <f>COUNTIFS('Prioritized Approach Milestones'!B157,"3",'Prioritized Approach Milestones'!C157,"yes")</f>
        <v>0</v>
      </c>
      <c r="D156" s="29">
        <f>COUNTIFS('Prioritized Approach Milestones'!B157,"4",'Prioritized Approach Milestones'!C157,"yes")</f>
        <v>0</v>
      </c>
      <c r="E156" s="30">
        <f>COUNTIFS('Prioritized Approach Milestones'!B157,"5",'Prioritized Approach Milestones'!C157,"yes")</f>
        <v>0</v>
      </c>
      <c r="F156" s="31">
        <f>COUNTIFS('Prioritized Approach Milestones'!B157,"6",'Prioritized Approach Milestones'!C157,"yes")</f>
        <v>0</v>
      </c>
      <c r="G156" s="59">
        <f t="shared" si="6"/>
        <v>0</v>
      </c>
      <c r="H156" s="53">
        <f>COUNTIFS('Prioritized Approach Milestones'!B157,"1",'Prioritized Approach Milestones'!C157,"N/A")</f>
        <v>0</v>
      </c>
      <c r="I156" s="53">
        <f>COUNTIFS('Prioritized Approach Milestones'!B157,"2",'Prioritized Approach Milestones'!C157,"N/A")</f>
        <v>0</v>
      </c>
      <c r="J156" s="53">
        <f>COUNTIFS('Prioritized Approach Milestones'!B157,"3",'Prioritized Approach Milestones'!C157,"N/A")</f>
        <v>0</v>
      </c>
      <c r="K156" s="53">
        <f>COUNTIFS('Prioritized Approach Milestones'!B157,"4",'Prioritized Approach Milestones'!C157,"N/A")</f>
        <v>0</v>
      </c>
      <c r="L156" s="53">
        <f>COUNTIFS('Prioritized Approach Milestones'!B157,"5",'Prioritized Approach Milestones'!C157,"N/A")</f>
        <v>0</v>
      </c>
      <c r="M156" s="53">
        <f>COUNTIFS('Prioritized Approach Milestones'!B157,"6",'Prioritized Approach Milestones'!C157,"N/A")</f>
        <v>0</v>
      </c>
      <c r="N156">
        <f t="shared" si="7"/>
        <v>0</v>
      </c>
      <c r="O156" s="119"/>
      <c r="P156" s="120" t="str">
        <f>IF('Prioritized Approach Milestones'!$B157=1,'Prioritized Approach Milestones'!$F157,"")</f>
        <v/>
      </c>
      <c r="Q156" s="120">
        <f>IF('Prioritized Approach Milestones'!$B157=2,'Prioritized Approach Milestones'!$F157,"")</f>
        <v>0</v>
      </c>
      <c r="R156" s="120" t="str">
        <f>IF('Prioritized Approach Milestones'!$B157=3,'Prioritized Approach Milestones'!$F157,"")</f>
        <v/>
      </c>
      <c r="S156" s="120" t="str">
        <f>IF('Prioritized Approach Milestones'!$B157=4,'Prioritized Approach Milestones'!$F157,"")</f>
        <v/>
      </c>
      <c r="T156" s="120" t="str">
        <f>IF('Prioritized Approach Milestones'!$B157=5,'Prioritized Approach Milestones'!$F157,"")</f>
        <v/>
      </c>
      <c r="U156" s="120" t="str">
        <f>IF('Prioritized Approach Milestones'!$B157=6,'Prioritized Approach Milestones'!$F157,"")</f>
        <v/>
      </c>
      <c r="V156" s="121" t="str">
        <f>IF(AND('Prioritized Approach Milestones'!C157="Yes",'Prioritized Approach Milestones'!F157=""),"CORRECT",IF('Prioritized Approach Milestones'!C157="No","CORRECT",IF('Prioritized Approach Milestones'!B157=1,"ERROR 1","N/A")))</f>
        <v>N/A</v>
      </c>
      <c r="W156" s="121" t="str">
        <f>IF(AND('Prioritized Approach Milestones'!C157="Yes",'Prioritized Approach Milestones'!F157=""),"CORRECT",IF('Prioritized Approach Milestones'!C157="No","CORRECT",IF('Prioritized Approach Milestones'!B157=2,"ERROR 1","N/A")))</f>
        <v>ERROR 1</v>
      </c>
      <c r="X156" s="121" t="str">
        <f>IF(AND('Prioritized Approach Milestones'!C157="Yes",'Prioritized Approach Milestones'!F157=""),"CORRECT",IF('Prioritized Approach Milestones'!C157="No","CORRECT",IF('Prioritized Approach Milestones'!B157=3,"ERROR 1","N/A")))</f>
        <v>N/A</v>
      </c>
      <c r="Y156" s="121" t="str">
        <f>IF(AND('Prioritized Approach Milestones'!C157="Yes",'Prioritized Approach Milestones'!F157=""),"CORRECT",IF('Prioritized Approach Milestones'!C157="No","CORRECT",IF('Prioritized Approach Milestones'!B157=4,"ERROR 1","N/A")))</f>
        <v>N/A</v>
      </c>
      <c r="Z156" s="121" t="str">
        <f>IF(AND('Prioritized Approach Milestones'!C157="Yes",'Prioritized Approach Milestones'!F157=""),"CORRECT",IF('Prioritized Approach Milestones'!C157="No","CORRECT",IF('Prioritized Approach Milestones'!B157=5,"ERROR 1","N/A")))</f>
        <v>N/A</v>
      </c>
      <c r="AA156" s="121" t="str">
        <f>IF(AND('Prioritized Approach Milestones'!C157="Yes",'Prioritized Approach Milestones'!F157=""),"CORRECT",IF('Prioritized Approach Milestones'!C157="No","CORRECT",IF('Prioritized Approach Milestones'!B157=6,"ERROR 1","N/A")))</f>
        <v>N/A</v>
      </c>
      <c r="AB156" s="122" t="str">
        <f>IF(AND('Prioritized Approach Milestones'!C157="No",'Prioritized Approach Milestones'!F157=""),IF('Prioritized Approach Milestones'!B157=1,"ERROR 2","N/A"),"CORRECT")</f>
        <v>CORRECT</v>
      </c>
      <c r="AC156" s="122" t="str">
        <f>IF(AND('Prioritized Approach Milestones'!C157="No",'Prioritized Approach Milestones'!F157=""),IF('Prioritized Approach Milestones'!B157=2,"ERROR 2","N/A"),"CORRECT")</f>
        <v>CORRECT</v>
      </c>
      <c r="AD156" s="122" t="str">
        <f>IF(AND('Prioritized Approach Milestones'!C157="No",'Prioritized Approach Milestones'!F157=""),IF('Prioritized Approach Milestones'!B157=3,"ERROR 2","N/A"),"CORRECT")</f>
        <v>CORRECT</v>
      </c>
      <c r="AE156" s="122" t="str">
        <f>IF(AND('Prioritized Approach Milestones'!C157="No",'Prioritized Approach Milestones'!F157=""),IF('Prioritized Approach Milestones'!B157=4,"ERROR 2","N/A"),"CORRECT")</f>
        <v>CORRECT</v>
      </c>
      <c r="AF156" s="122" t="str">
        <f>IF(AND('Prioritized Approach Milestones'!C157="No",'Prioritized Approach Milestones'!F157=""),IF('Prioritized Approach Milestones'!B157=5,"ERROR 2","N/A"),"CORRECT")</f>
        <v>CORRECT</v>
      </c>
      <c r="AG156" s="123" t="str">
        <f>IF(AND('Prioritized Approach Milestones'!C157="No",'Prioritized Approach Milestones'!F157=""),IF('Prioritized Approach Milestones'!B157=6,"ERROR 2","N/A"),"CORRECT")</f>
        <v>CORRECT</v>
      </c>
    </row>
    <row r="157" spans="1:33" x14ac:dyDescent="0.2">
      <c r="A157" s="27">
        <f>COUNTIFS('Prioritized Approach Milestones'!B158,"1",'Prioritized Approach Milestones'!C158,"yes")</f>
        <v>0</v>
      </c>
      <c r="B157" s="32">
        <f>COUNTIFS('Prioritized Approach Milestones'!B158,"2",'Prioritized Approach Milestones'!C158,"yes")</f>
        <v>0</v>
      </c>
      <c r="C157" s="28">
        <f>COUNTIFS('Prioritized Approach Milestones'!B158,"3",'Prioritized Approach Milestones'!C158,"yes")</f>
        <v>0</v>
      </c>
      <c r="D157" s="29">
        <f>COUNTIFS('Prioritized Approach Milestones'!B158,"4",'Prioritized Approach Milestones'!C158,"yes")</f>
        <v>0</v>
      </c>
      <c r="E157" s="30">
        <f>COUNTIFS('Prioritized Approach Milestones'!B158,"5",'Prioritized Approach Milestones'!C158,"yes")</f>
        <v>0</v>
      </c>
      <c r="F157" s="31">
        <f>COUNTIFS('Prioritized Approach Milestones'!B158,"6",'Prioritized Approach Milestones'!C158,"yes")</f>
        <v>0</v>
      </c>
      <c r="G157" s="59">
        <f t="shared" si="6"/>
        <v>0</v>
      </c>
      <c r="H157" s="53">
        <f>COUNTIFS('Prioritized Approach Milestones'!B158,"1",'Prioritized Approach Milestones'!C158,"N/A")</f>
        <v>0</v>
      </c>
      <c r="I157" s="53">
        <f>COUNTIFS('Prioritized Approach Milestones'!B158,"2",'Prioritized Approach Milestones'!C158,"N/A")</f>
        <v>0</v>
      </c>
      <c r="J157" s="53">
        <f>COUNTIFS('Prioritized Approach Milestones'!B158,"3",'Prioritized Approach Milestones'!C158,"N/A")</f>
        <v>0</v>
      </c>
      <c r="K157" s="53">
        <f>COUNTIFS('Prioritized Approach Milestones'!B158,"4",'Prioritized Approach Milestones'!C158,"N/A")</f>
        <v>0</v>
      </c>
      <c r="L157" s="53">
        <f>COUNTIFS('Prioritized Approach Milestones'!B158,"5",'Prioritized Approach Milestones'!C158,"N/A")</f>
        <v>0</v>
      </c>
      <c r="M157" s="53">
        <f>COUNTIFS('Prioritized Approach Milestones'!B158,"6",'Prioritized Approach Milestones'!C158,"N/A")</f>
        <v>0</v>
      </c>
      <c r="N157">
        <f t="shared" si="7"/>
        <v>0</v>
      </c>
      <c r="O157" s="119"/>
      <c r="P157" s="120" t="str">
        <f>IF('Prioritized Approach Milestones'!$B158=1,'Prioritized Approach Milestones'!$F158,"")</f>
        <v/>
      </c>
      <c r="Q157" s="120">
        <f>IF('Prioritized Approach Milestones'!$B158=2,'Prioritized Approach Milestones'!$F158,"")</f>
        <v>0</v>
      </c>
      <c r="R157" s="120" t="str">
        <f>IF('Prioritized Approach Milestones'!$B158=3,'Prioritized Approach Milestones'!$F158,"")</f>
        <v/>
      </c>
      <c r="S157" s="120" t="str">
        <f>IF('Prioritized Approach Milestones'!$B158=4,'Prioritized Approach Milestones'!$F158,"")</f>
        <v/>
      </c>
      <c r="T157" s="120" t="str">
        <f>IF('Prioritized Approach Milestones'!$B158=5,'Prioritized Approach Milestones'!$F158,"")</f>
        <v/>
      </c>
      <c r="U157" s="120" t="str">
        <f>IF('Prioritized Approach Milestones'!$B158=6,'Prioritized Approach Milestones'!$F158,"")</f>
        <v/>
      </c>
      <c r="V157" s="121" t="str">
        <f>IF(AND('Prioritized Approach Milestones'!C158="Yes",'Prioritized Approach Milestones'!F158=""),"CORRECT",IF('Prioritized Approach Milestones'!C158="No","CORRECT",IF('Prioritized Approach Milestones'!B158=1,"ERROR 1","N/A")))</f>
        <v>N/A</v>
      </c>
      <c r="W157" s="121" t="str">
        <f>IF(AND('Prioritized Approach Milestones'!C158="Yes",'Prioritized Approach Milestones'!F158=""),"CORRECT",IF('Prioritized Approach Milestones'!C158="No","CORRECT",IF('Prioritized Approach Milestones'!B158=2,"ERROR 1","N/A")))</f>
        <v>ERROR 1</v>
      </c>
      <c r="X157" s="121" t="str">
        <f>IF(AND('Prioritized Approach Milestones'!C158="Yes",'Prioritized Approach Milestones'!F158=""),"CORRECT",IF('Prioritized Approach Milestones'!C158="No","CORRECT",IF('Prioritized Approach Milestones'!B158=3,"ERROR 1","N/A")))</f>
        <v>N/A</v>
      </c>
      <c r="Y157" s="121" t="str">
        <f>IF(AND('Prioritized Approach Milestones'!C158="Yes",'Prioritized Approach Milestones'!F158=""),"CORRECT",IF('Prioritized Approach Milestones'!C158="No","CORRECT",IF('Prioritized Approach Milestones'!B158=4,"ERROR 1","N/A")))</f>
        <v>N/A</v>
      </c>
      <c r="Z157" s="121" t="str">
        <f>IF(AND('Prioritized Approach Milestones'!C158="Yes",'Prioritized Approach Milestones'!F158=""),"CORRECT",IF('Prioritized Approach Milestones'!C158="No","CORRECT",IF('Prioritized Approach Milestones'!B158=5,"ERROR 1","N/A")))</f>
        <v>N/A</v>
      </c>
      <c r="AA157" s="121" t="str">
        <f>IF(AND('Prioritized Approach Milestones'!C158="Yes",'Prioritized Approach Milestones'!F158=""),"CORRECT",IF('Prioritized Approach Milestones'!C158="No","CORRECT",IF('Prioritized Approach Milestones'!B158=6,"ERROR 1","N/A")))</f>
        <v>N/A</v>
      </c>
      <c r="AB157" s="122" t="str">
        <f>IF(AND('Prioritized Approach Milestones'!C158="No",'Prioritized Approach Milestones'!F158=""),IF('Prioritized Approach Milestones'!B158=1,"ERROR 2","N/A"),"CORRECT")</f>
        <v>CORRECT</v>
      </c>
      <c r="AC157" s="122" t="str">
        <f>IF(AND('Prioritized Approach Milestones'!C158="No",'Prioritized Approach Milestones'!F158=""),IF('Prioritized Approach Milestones'!B158=2,"ERROR 2","N/A"),"CORRECT")</f>
        <v>CORRECT</v>
      </c>
      <c r="AD157" s="122" t="str">
        <f>IF(AND('Prioritized Approach Milestones'!C158="No",'Prioritized Approach Milestones'!F158=""),IF('Prioritized Approach Milestones'!B158=3,"ERROR 2","N/A"),"CORRECT")</f>
        <v>CORRECT</v>
      </c>
      <c r="AE157" s="122" t="str">
        <f>IF(AND('Prioritized Approach Milestones'!C158="No",'Prioritized Approach Milestones'!F158=""),IF('Prioritized Approach Milestones'!B158=4,"ERROR 2","N/A"),"CORRECT")</f>
        <v>CORRECT</v>
      </c>
      <c r="AF157" s="122" t="str">
        <f>IF(AND('Prioritized Approach Milestones'!C158="No",'Prioritized Approach Milestones'!F158=""),IF('Prioritized Approach Milestones'!B158=5,"ERROR 2","N/A"),"CORRECT")</f>
        <v>CORRECT</v>
      </c>
      <c r="AG157" s="123" t="str">
        <f>IF(AND('Prioritized Approach Milestones'!C158="No",'Prioritized Approach Milestones'!F158=""),IF('Prioritized Approach Milestones'!B158=6,"ERROR 2","N/A"),"CORRECT")</f>
        <v>CORRECT</v>
      </c>
    </row>
    <row r="158" spans="1:33" x14ac:dyDescent="0.2">
      <c r="A158" s="27">
        <f>COUNTIFS('Prioritized Approach Milestones'!B159,"1",'Prioritized Approach Milestones'!C159,"yes")</f>
        <v>0</v>
      </c>
      <c r="B158" s="32">
        <f>COUNTIFS('Prioritized Approach Milestones'!B159,"2",'Prioritized Approach Milestones'!C159,"yes")</f>
        <v>0</v>
      </c>
      <c r="C158" s="28">
        <f>COUNTIFS('Prioritized Approach Milestones'!B159,"3",'Prioritized Approach Milestones'!C159,"yes")</f>
        <v>0</v>
      </c>
      <c r="D158" s="29">
        <f>COUNTIFS('Prioritized Approach Milestones'!B159,"4",'Prioritized Approach Milestones'!C159,"yes")</f>
        <v>0</v>
      </c>
      <c r="E158" s="30">
        <f>COUNTIFS('Prioritized Approach Milestones'!B159,"5",'Prioritized Approach Milestones'!C159,"yes")</f>
        <v>0</v>
      </c>
      <c r="F158" s="31">
        <f>COUNTIFS('Prioritized Approach Milestones'!B159,"6",'Prioritized Approach Milestones'!C159,"yes")</f>
        <v>0</v>
      </c>
      <c r="G158" s="59">
        <f t="shared" si="6"/>
        <v>0</v>
      </c>
      <c r="H158" s="53">
        <f>COUNTIFS('Prioritized Approach Milestones'!B159,"1",'Prioritized Approach Milestones'!C159,"N/A")</f>
        <v>0</v>
      </c>
      <c r="I158" s="53">
        <f>COUNTIFS('Prioritized Approach Milestones'!B159,"2",'Prioritized Approach Milestones'!C159,"N/A")</f>
        <v>0</v>
      </c>
      <c r="J158" s="53">
        <f>COUNTIFS('Prioritized Approach Milestones'!B159,"3",'Prioritized Approach Milestones'!C159,"N/A")</f>
        <v>0</v>
      </c>
      <c r="K158" s="53">
        <f>COUNTIFS('Prioritized Approach Milestones'!B159,"4",'Prioritized Approach Milestones'!C159,"N/A")</f>
        <v>0</v>
      </c>
      <c r="L158" s="53">
        <f>COUNTIFS('Prioritized Approach Milestones'!B159,"5",'Prioritized Approach Milestones'!C159,"N/A")</f>
        <v>0</v>
      </c>
      <c r="M158" s="53">
        <f>COUNTIFS('Prioritized Approach Milestones'!B159,"6",'Prioritized Approach Milestones'!C159,"N/A")</f>
        <v>0</v>
      </c>
      <c r="N158">
        <f t="shared" si="7"/>
        <v>0</v>
      </c>
      <c r="O158" s="119"/>
      <c r="P158" s="120" t="str">
        <f>IF('Prioritized Approach Milestones'!$B159=1,'Prioritized Approach Milestones'!$F159,"")</f>
        <v/>
      </c>
      <c r="Q158" s="120">
        <f>IF('Prioritized Approach Milestones'!$B159=2,'Prioritized Approach Milestones'!$F159,"")</f>
        <v>0</v>
      </c>
      <c r="R158" s="120" t="str">
        <f>IF('Prioritized Approach Milestones'!$B159=3,'Prioritized Approach Milestones'!$F159,"")</f>
        <v/>
      </c>
      <c r="S158" s="120" t="str">
        <f>IF('Prioritized Approach Milestones'!$B159=4,'Prioritized Approach Milestones'!$F159,"")</f>
        <v/>
      </c>
      <c r="T158" s="120" t="str">
        <f>IF('Prioritized Approach Milestones'!$B159=5,'Prioritized Approach Milestones'!$F159,"")</f>
        <v/>
      </c>
      <c r="U158" s="120" t="str">
        <f>IF('Prioritized Approach Milestones'!$B159=6,'Prioritized Approach Milestones'!$F159,"")</f>
        <v/>
      </c>
      <c r="V158" s="121" t="str">
        <f>IF(AND('Prioritized Approach Milestones'!C159="Yes",'Prioritized Approach Milestones'!F159=""),"CORRECT",IF('Prioritized Approach Milestones'!C159="No","CORRECT",IF('Prioritized Approach Milestones'!B159=1,"ERROR 1","N/A")))</f>
        <v>N/A</v>
      </c>
      <c r="W158" s="121" t="str">
        <f>IF(AND('Prioritized Approach Milestones'!C159="Yes",'Prioritized Approach Milestones'!F159=""),"CORRECT",IF('Prioritized Approach Milestones'!C159="No","CORRECT",IF('Prioritized Approach Milestones'!B159=2,"ERROR 1","N/A")))</f>
        <v>ERROR 1</v>
      </c>
      <c r="X158" s="121" t="str">
        <f>IF(AND('Prioritized Approach Milestones'!C159="Yes",'Prioritized Approach Milestones'!F159=""),"CORRECT",IF('Prioritized Approach Milestones'!C159="No","CORRECT",IF('Prioritized Approach Milestones'!B159=3,"ERROR 1","N/A")))</f>
        <v>N/A</v>
      </c>
      <c r="Y158" s="121" t="str">
        <f>IF(AND('Prioritized Approach Milestones'!C159="Yes",'Prioritized Approach Milestones'!F159=""),"CORRECT",IF('Prioritized Approach Milestones'!C159="No","CORRECT",IF('Prioritized Approach Milestones'!B159=4,"ERROR 1","N/A")))</f>
        <v>N/A</v>
      </c>
      <c r="Z158" s="121" t="str">
        <f>IF(AND('Prioritized Approach Milestones'!C159="Yes",'Prioritized Approach Milestones'!F159=""),"CORRECT",IF('Prioritized Approach Milestones'!C159="No","CORRECT",IF('Prioritized Approach Milestones'!B159=5,"ERROR 1","N/A")))</f>
        <v>N/A</v>
      </c>
      <c r="AA158" s="121" t="str">
        <f>IF(AND('Prioritized Approach Milestones'!C159="Yes",'Prioritized Approach Milestones'!F159=""),"CORRECT",IF('Prioritized Approach Milestones'!C159="No","CORRECT",IF('Prioritized Approach Milestones'!B159=6,"ERROR 1","N/A")))</f>
        <v>N/A</v>
      </c>
      <c r="AB158" s="122" t="str">
        <f>IF(AND('Prioritized Approach Milestones'!C159="No",'Prioritized Approach Milestones'!F159=""),IF('Prioritized Approach Milestones'!B159=1,"ERROR 2","N/A"),"CORRECT")</f>
        <v>CORRECT</v>
      </c>
      <c r="AC158" s="122" t="str">
        <f>IF(AND('Prioritized Approach Milestones'!C159="No",'Prioritized Approach Milestones'!F159=""),IF('Prioritized Approach Milestones'!B159=2,"ERROR 2","N/A"),"CORRECT")</f>
        <v>CORRECT</v>
      </c>
      <c r="AD158" s="122" t="str">
        <f>IF(AND('Prioritized Approach Milestones'!C159="No",'Prioritized Approach Milestones'!F159=""),IF('Prioritized Approach Milestones'!B159=3,"ERROR 2","N/A"),"CORRECT")</f>
        <v>CORRECT</v>
      </c>
      <c r="AE158" s="122" t="str">
        <f>IF(AND('Prioritized Approach Milestones'!C159="No",'Prioritized Approach Milestones'!F159=""),IF('Prioritized Approach Milestones'!B159=4,"ERROR 2","N/A"),"CORRECT")</f>
        <v>CORRECT</v>
      </c>
      <c r="AF158" s="122" t="str">
        <f>IF(AND('Prioritized Approach Milestones'!C159="No",'Prioritized Approach Milestones'!F159=""),IF('Prioritized Approach Milestones'!B159=5,"ERROR 2","N/A"),"CORRECT")</f>
        <v>CORRECT</v>
      </c>
      <c r="AG158" s="123" t="str">
        <f>IF(AND('Prioritized Approach Milestones'!C159="No",'Prioritized Approach Milestones'!F159=""),IF('Prioritized Approach Milestones'!B159=6,"ERROR 2","N/A"),"CORRECT")</f>
        <v>CORRECT</v>
      </c>
    </row>
    <row r="159" spans="1:33" x14ac:dyDescent="0.2">
      <c r="A159" s="27">
        <f>COUNTIFS('Prioritized Approach Milestones'!B160,"1",'Prioritized Approach Milestones'!C160,"yes")</f>
        <v>0</v>
      </c>
      <c r="B159" s="32">
        <f>COUNTIFS('Prioritized Approach Milestones'!B160,"2",'Prioritized Approach Milestones'!C160,"yes")</f>
        <v>0</v>
      </c>
      <c r="C159" s="28">
        <f>COUNTIFS('Prioritized Approach Milestones'!B160,"3",'Prioritized Approach Milestones'!C160,"yes")</f>
        <v>0</v>
      </c>
      <c r="D159" s="29">
        <f>COUNTIFS('Prioritized Approach Milestones'!B160,"4",'Prioritized Approach Milestones'!C160,"yes")</f>
        <v>0</v>
      </c>
      <c r="E159" s="30">
        <f>COUNTIFS('Prioritized Approach Milestones'!B160,"5",'Prioritized Approach Milestones'!C160,"yes")</f>
        <v>0</v>
      </c>
      <c r="F159" s="31">
        <f>COUNTIFS('Prioritized Approach Milestones'!B160,"6",'Prioritized Approach Milestones'!C160,"yes")</f>
        <v>0</v>
      </c>
      <c r="G159" s="59">
        <f t="shared" si="6"/>
        <v>0</v>
      </c>
      <c r="H159" s="53">
        <f>COUNTIFS('Prioritized Approach Milestones'!B160,"1",'Prioritized Approach Milestones'!C160,"N/A")</f>
        <v>0</v>
      </c>
      <c r="I159" s="53">
        <f>COUNTIFS('Prioritized Approach Milestones'!B160,"2",'Prioritized Approach Milestones'!C160,"N/A")</f>
        <v>0</v>
      </c>
      <c r="J159" s="53">
        <f>COUNTIFS('Prioritized Approach Milestones'!B160,"3",'Prioritized Approach Milestones'!C160,"N/A")</f>
        <v>0</v>
      </c>
      <c r="K159" s="53">
        <f>COUNTIFS('Prioritized Approach Milestones'!B160,"4",'Prioritized Approach Milestones'!C160,"N/A")</f>
        <v>0</v>
      </c>
      <c r="L159" s="53">
        <f>COUNTIFS('Prioritized Approach Milestones'!B160,"5",'Prioritized Approach Milestones'!C160,"N/A")</f>
        <v>0</v>
      </c>
      <c r="M159" s="53">
        <f>COUNTIFS('Prioritized Approach Milestones'!B160,"6",'Prioritized Approach Milestones'!C160,"N/A")</f>
        <v>0</v>
      </c>
      <c r="N159">
        <f t="shared" si="7"/>
        <v>0</v>
      </c>
      <c r="O159" s="119"/>
      <c r="P159" s="120" t="str">
        <f>IF('Prioritized Approach Milestones'!$B160=1,'Prioritized Approach Milestones'!$F160,"")</f>
        <v/>
      </c>
      <c r="Q159" s="120">
        <f>IF('Prioritized Approach Milestones'!$B160=2,'Prioritized Approach Milestones'!$F160,"")</f>
        <v>0</v>
      </c>
      <c r="R159" s="120" t="str">
        <f>IF('Prioritized Approach Milestones'!$B160=3,'Prioritized Approach Milestones'!$F160,"")</f>
        <v/>
      </c>
      <c r="S159" s="120" t="str">
        <f>IF('Prioritized Approach Milestones'!$B160=4,'Prioritized Approach Milestones'!$F160,"")</f>
        <v/>
      </c>
      <c r="T159" s="120" t="str">
        <f>IF('Prioritized Approach Milestones'!$B160=5,'Prioritized Approach Milestones'!$F160,"")</f>
        <v/>
      </c>
      <c r="U159" s="120" t="str">
        <f>IF('Prioritized Approach Milestones'!$B160=6,'Prioritized Approach Milestones'!$F160,"")</f>
        <v/>
      </c>
      <c r="V159" s="121" t="str">
        <f>IF(AND('Prioritized Approach Milestones'!C160="Yes",'Prioritized Approach Milestones'!F160=""),"CORRECT",IF('Prioritized Approach Milestones'!C160="No","CORRECT",IF('Prioritized Approach Milestones'!B160=1,"ERROR 1","N/A")))</f>
        <v>N/A</v>
      </c>
      <c r="W159" s="121" t="str">
        <f>IF(AND('Prioritized Approach Milestones'!C160="Yes",'Prioritized Approach Milestones'!F160=""),"CORRECT",IF('Prioritized Approach Milestones'!C160="No","CORRECT",IF('Prioritized Approach Milestones'!B160=2,"ERROR 1","N/A")))</f>
        <v>ERROR 1</v>
      </c>
      <c r="X159" s="121" t="str">
        <f>IF(AND('Prioritized Approach Milestones'!C160="Yes",'Prioritized Approach Milestones'!F160=""),"CORRECT",IF('Prioritized Approach Milestones'!C160="No","CORRECT",IF('Prioritized Approach Milestones'!B160=3,"ERROR 1","N/A")))</f>
        <v>N/A</v>
      </c>
      <c r="Y159" s="121" t="str">
        <f>IF(AND('Prioritized Approach Milestones'!C160="Yes",'Prioritized Approach Milestones'!F160=""),"CORRECT",IF('Prioritized Approach Milestones'!C160="No","CORRECT",IF('Prioritized Approach Milestones'!B160=4,"ERROR 1","N/A")))</f>
        <v>N/A</v>
      </c>
      <c r="Z159" s="121" t="str">
        <f>IF(AND('Prioritized Approach Milestones'!C160="Yes",'Prioritized Approach Milestones'!F160=""),"CORRECT",IF('Prioritized Approach Milestones'!C160="No","CORRECT",IF('Prioritized Approach Milestones'!B160=5,"ERROR 1","N/A")))</f>
        <v>N/A</v>
      </c>
      <c r="AA159" s="121" t="str">
        <f>IF(AND('Prioritized Approach Milestones'!C160="Yes",'Prioritized Approach Milestones'!F160=""),"CORRECT",IF('Prioritized Approach Milestones'!C160="No","CORRECT",IF('Prioritized Approach Milestones'!B160=6,"ERROR 1","N/A")))</f>
        <v>N/A</v>
      </c>
      <c r="AB159" s="122" t="str">
        <f>IF(AND('Prioritized Approach Milestones'!C160="No",'Prioritized Approach Milestones'!F160=""),IF('Prioritized Approach Milestones'!B160=1,"ERROR 2","N/A"),"CORRECT")</f>
        <v>CORRECT</v>
      </c>
      <c r="AC159" s="122" t="str">
        <f>IF(AND('Prioritized Approach Milestones'!C160="No",'Prioritized Approach Milestones'!F160=""),IF('Prioritized Approach Milestones'!B160=2,"ERROR 2","N/A"),"CORRECT")</f>
        <v>CORRECT</v>
      </c>
      <c r="AD159" s="122" t="str">
        <f>IF(AND('Prioritized Approach Milestones'!C160="No",'Prioritized Approach Milestones'!F160=""),IF('Prioritized Approach Milestones'!B160=3,"ERROR 2","N/A"),"CORRECT")</f>
        <v>CORRECT</v>
      </c>
      <c r="AE159" s="122" t="str">
        <f>IF(AND('Prioritized Approach Milestones'!C160="No",'Prioritized Approach Milestones'!F160=""),IF('Prioritized Approach Milestones'!B160=4,"ERROR 2","N/A"),"CORRECT")</f>
        <v>CORRECT</v>
      </c>
      <c r="AF159" s="122" t="str">
        <f>IF(AND('Prioritized Approach Milestones'!C160="No",'Prioritized Approach Milestones'!F160=""),IF('Prioritized Approach Milestones'!B160=5,"ERROR 2","N/A"),"CORRECT")</f>
        <v>CORRECT</v>
      </c>
      <c r="AG159" s="123" t="str">
        <f>IF(AND('Prioritized Approach Milestones'!C160="No",'Prioritized Approach Milestones'!F160=""),IF('Prioritized Approach Milestones'!B160=6,"ERROR 2","N/A"),"CORRECT")</f>
        <v>CORRECT</v>
      </c>
    </row>
    <row r="160" spans="1:33" x14ac:dyDescent="0.2">
      <c r="A160" s="27">
        <f>COUNTIFS('Prioritized Approach Milestones'!B161,"1",'Prioritized Approach Milestones'!C161,"yes")</f>
        <v>0</v>
      </c>
      <c r="B160" s="32">
        <f>COUNTIFS('Prioritized Approach Milestones'!B161,"2",'Prioritized Approach Milestones'!C161,"yes")</f>
        <v>0</v>
      </c>
      <c r="C160" s="28">
        <f>COUNTIFS('Prioritized Approach Milestones'!B161,"3",'Prioritized Approach Milestones'!C161,"yes")</f>
        <v>0</v>
      </c>
      <c r="D160" s="29">
        <f>COUNTIFS('Prioritized Approach Milestones'!B161,"4",'Prioritized Approach Milestones'!C161,"yes")</f>
        <v>0</v>
      </c>
      <c r="E160" s="30">
        <f>COUNTIFS('Prioritized Approach Milestones'!B161,"5",'Prioritized Approach Milestones'!C161,"yes")</f>
        <v>0</v>
      </c>
      <c r="F160" s="31">
        <f>COUNTIFS('Prioritized Approach Milestones'!B161,"6",'Prioritized Approach Milestones'!C161,"yes")</f>
        <v>0</v>
      </c>
      <c r="G160" s="59">
        <f t="shared" si="6"/>
        <v>0</v>
      </c>
      <c r="H160" s="53">
        <f>COUNTIFS('Prioritized Approach Milestones'!B161,"1",'Prioritized Approach Milestones'!C161,"N/A")</f>
        <v>0</v>
      </c>
      <c r="I160" s="53">
        <f>COUNTIFS('Prioritized Approach Milestones'!B161,"2",'Prioritized Approach Milestones'!C161,"N/A")</f>
        <v>0</v>
      </c>
      <c r="J160" s="53">
        <f>COUNTIFS('Prioritized Approach Milestones'!B161,"3",'Prioritized Approach Milestones'!C161,"N/A")</f>
        <v>0</v>
      </c>
      <c r="K160" s="53">
        <f>COUNTIFS('Prioritized Approach Milestones'!B161,"4",'Prioritized Approach Milestones'!C161,"N/A")</f>
        <v>0</v>
      </c>
      <c r="L160" s="53">
        <f>COUNTIFS('Prioritized Approach Milestones'!B161,"5",'Prioritized Approach Milestones'!C161,"N/A")</f>
        <v>0</v>
      </c>
      <c r="M160" s="53">
        <f>COUNTIFS('Prioritized Approach Milestones'!B161,"6",'Prioritized Approach Milestones'!C161,"N/A")</f>
        <v>0</v>
      </c>
      <c r="N160">
        <f t="shared" si="7"/>
        <v>0</v>
      </c>
      <c r="O160" s="119"/>
      <c r="P160" s="120" t="str">
        <f>IF('Prioritized Approach Milestones'!$B161=1,'Prioritized Approach Milestones'!$F161,"")</f>
        <v/>
      </c>
      <c r="Q160" s="120" t="str">
        <f>IF('Prioritized Approach Milestones'!$B161=2,'Prioritized Approach Milestones'!$F161,"")</f>
        <v/>
      </c>
      <c r="R160" s="120" t="str">
        <f>IF('Prioritized Approach Milestones'!$B161=3,'Prioritized Approach Milestones'!$F161,"")</f>
        <v/>
      </c>
      <c r="S160" s="120" t="str">
        <f>IF('Prioritized Approach Milestones'!$B161=4,'Prioritized Approach Milestones'!$F161,"")</f>
        <v/>
      </c>
      <c r="T160" s="120" t="str">
        <f>IF('Prioritized Approach Milestones'!$B161=5,'Prioritized Approach Milestones'!$F161,"")</f>
        <v/>
      </c>
      <c r="U160" s="120" t="str">
        <f>IF('Prioritized Approach Milestones'!$B161=6,'Prioritized Approach Milestones'!$F161,"")</f>
        <v/>
      </c>
      <c r="V160" s="121" t="str">
        <f>IF(AND('Prioritized Approach Milestones'!C161="Yes",'Prioritized Approach Milestones'!F161=""),"CORRECT",IF('Prioritized Approach Milestones'!C161="No","CORRECT",IF('Prioritized Approach Milestones'!B161=1,"ERROR 1","N/A")))</f>
        <v>N/A</v>
      </c>
      <c r="W160" s="121" t="str">
        <f>IF(AND('Prioritized Approach Milestones'!C161="Yes",'Prioritized Approach Milestones'!F161=""),"CORRECT",IF('Prioritized Approach Milestones'!C161="No","CORRECT",IF('Prioritized Approach Milestones'!B161=2,"ERROR 1","N/A")))</f>
        <v>N/A</v>
      </c>
      <c r="X160" s="121" t="str">
        <f>IF(AND('Prioritized Approach Milestones'!C161="Yes",'Prioritized Approach Milestones'!F161=""),"CORRECT",IF('Prioritized Approach Milestones'!C161="No","CORRECT",IF('Prioritized Approach Milestones'!B161=3,"ERROR 1","N/A")))</f>
        <v>N/A</v>
      </c>
      <c r="Y160" s="121" t="str">
        <f>IF(AND('Prioritized Approach Milestones'!C161="Yes",'Prioritized Approach Milestones'!F161=""),"CORRECT",IF('Prioritized Approach Milestones'!C161="No","CORRECT",IF('Prioritized Approach Milestones'!B161=4,"ERROR 1","N/A")))</f>
        <v>N/A</v>
      </c>
      <c r="Z160" s="121" t="str">
        <f>IF(AND('Prioritized Approach Milestones'!C161="Yes",'Prioritized Approach Milestones'!F161=""),"CORRECT",IF('Prioritized Approach Milestones'!C161="No","CORRECT",IF('Prioritized Approach Milestones'!B161=5,"ERROR 1","N/A")))</f>
        <v>N/A</v>
      </c>
      <c r="AA160" s="121" t="str">
        <f>IF(AND('Prioritized Approach Milestones'!C161="Yes",'Prioritized Approach Milestones'!F161=""),"CORRECT",IF('Prioritized Approach Milestones'!C161="No","CORRECT",IF('Prioritized Approach Milestones'!B161=6,"ERROR 1","N/A")))</f>
        <v>N/A</v>
      </c>
      <c r="AB160" s="122" t="str">
        <f>IF(AND('Prioritized Approach Milestones'!C161="No",'Prioritized Approach Milestones'!F161=""),IF('Prioritized Approach Milestones'!B161=1,"ERROR 2","N/A"),"CORRECT")</f>
        <v>CORRECT</v>
      </c>
      <c r="AC160" s="122" t="str">
        <f>IF(AND('Prioritized Approach Milestones'!C161="No",'Prioritized Approach Milestones'!F161=""),IF('Prioritized Approach Milestones'!B161=2,"ERROR 2","N/A"),"CORRECT")</f>
        <v>CORRECT</v>
      </c>
      <c r="AD160" s="122" t="str">
        <f>IF(AND('Prioritized Approach Milestones'!C161="No",'Prioritized Approach Milestones'!F161=""),IF('Prioritized Approach Milestones'!B161=3,"ERROR 2","N/A"),"CORRECT")</f>
        <v>CORRECT</v>
      </c>
      <c r="AE160" s="122" t="str">
        <f>IF(AND('Prioritized Approach Milestones'!C161="No",'Prioritized Approach Milestones'!F161=""),IF('Prioritized Approach Milestones'!B161=4,"ERROR 2","N/A"),"CORRECT")</f>
        <v>CORRECT</v>
      </c>
      <c r="AF160" s="122" t="str">
        <f>IF(AND('Prioritized Approach Milestones'!C161="No",'Prioritized Approach Milestones'!F161=""),IF('Prioritized Approach Milestones'!B161=5,"ERROR 2","N/A"),"CORRECT")</f>
        <v>CORRECT</v>
      </c>
      <c r="AG160" s="123" t="str">
        <f>IF(AND('Prioritized Approach Milestones'!C161="No",'Prioritized Approach Milestones'!F161=""),IF('Prioritized Approach Milestones'!B161=6,"ERROR 2","N/A"),"CORRECT")</f>
        <v>CORRECT</v>
      </c>
    </row>
    <row r="161" spans="1:33" x14ac:dyDescent="0.2">
      <c r="A161" s="27">
        <f>COUNTIFS('Prioritized Approach Milestones'!B162,"1",'Prioritized Approach Milestones'!C162,"yes")</f>
        <v>0</v>
      </c>
      <c r="B161" s="32">
        <f>COUNTIFS('Prioritized Approach Milestones'!B162,"2",'Prioritized Approach Milestones'!C162,"yes")</f>
        <v>0</v>
      </c>
      <c r="C161" s="28">
        <f>COUNTIFS('Prioritized Approach Milestones'!B162,"3",'Prioritized Approach Milestones'!C162,"yes")</f>
        <v>0</v>
      </c>
      <c r="D161" s="29">
        <f>COUNTIFS('Prioritized Approach Milestones'!B162,"4",'Prioritized Approach Milestones'!C162,"yes")</f>
        <v>0</v>
      </c>
      <c r="E161" s="30">
        <f>COUNTIFS('Prioritized Approach Milestones'!B162,"5",'Prioritized Approach Milestones'!C162,"yes")</f>
        <v>0</v>
      </c>
      <c r="F161" s="31">
        <f>COUNTIFS('Prioritized Approach Milestones'!B162,"6",'Prioritized Approach Milestones'!C162,"yes")</f>
        <v>0</v>
      </c>
      <c r="G161" s="59">
        <f t="shared" si="6"/>
        <v>0</v>
      </c>
      <c r="H161" s="53">
        <f>COUNTIFS('Prioritized Approach Milestones'!B162,"1",'Prioritized Approach Milestones'!C162,"N/A")</f>
        <v>0</v>
      </c>
      <c r="I161" s="53">
        <f>COUNTIFS('Prioritized Approach Milestones'!B162,"2",'Prioritized Approach Milestones'!C162,"N/A")</f>
        <v>0</v>
      </c>
      <c r="J161" s="53">
        <f>COUNTIFS('Prioritized Approach Milestones'!B162,"3",'Prioritized Approach Milestones'!C162,"N/A")</f>
        <v>0</v>
      </c>
      <c r="K161" s="53">
        <f>COUNTIFS('Prioritized Approach Milestones'!B162,"4",'Prioritized Approach Milestones'!C162,"N/A")</f>
        <v>0</v>
      </c>
      <c r="L161" s="53">
        <f>COUNTIFS('Prioritized Approach Milestones'!B162,"5",'Prioritized Approach Milestones'!C162,"N/A")</f>
        <v>0</v>
      </c>
      <c r="M161" s="53">
        <f>COUNTIFS('Prioritized Approach Milestones'!B162,"6",'Prioritized Approach Milestones'!C162,"N/A")</f>
        <v>0</v>
      </c>
      <c r="N161">
        <f t="shared" si="7"/>
        <v>0</v>
      </c>
      <c r="O161" s="119"/>
      <c r="P161" s="120" t="str">
        <f>IF('Prioritized Approach Milestones'!$B162=1,'Prioritized Approach Milestones'!$F162,"")</f>
        <v/>
      </c>
      <c r="Q161" s="120">
        <f>IF('Prioritized Approach Milestones'!$B162=2,'Prioritized Approach Milestones'!$F162,"")</f>
        <v>0</v>
      </c>
      <c r="R161" s="120" t="str">
        <f>IF('Prioritized Approach Milestones'!$B162=3,'Prioritized Approach Milestones'!$F162,"")</f>
        <v/>
      </c>
      <c r="S161" s="120" t="str">
        <f>IF('Prioritized Approach Milestones'!$B162=4,'Prioritized Approach Milestones'!$F162,"")</f>
        <v/>
      </c>
      <c r="T161" s="120" t="str">
        <f>IF('Prioritized Approach Milestones'!$B162=5,'Prioritized Approach Milestones'!$F162,"")</f>
        <v/>
      </c>
      <c r="U161" s="120" t="str">
        <f>IF('Prioritized Approach Milestones'!$B162=6,'Prioritized Approach Milestones'!$F162,"")</f>
        <v/>
      </c>
      <c r="V161" s="121" t="str">
        <f>IF(AND('Prioritized Approach Milestones'!C162="Yes",'Prioritized Approach Milestones'!F162=""),"CORRECT",IF('Prioritized Approach Milestones'!C162="No","CORRECT",IF('Prioritized Approach Milestones'!B162=1,"ERROR 1","N/A")))</f>
        <v>N/A</v>
      </c>
      <c r="W161" s="121" t="str">
        <f>IF(AND('Prioritized Approach Milestones'!C162="Yes",'Prioritized Approach Milestones'!F162=""),"CORRECT",IF('Prioritized Approach Milestones'!C162="No","CORRECT",IF('Prioritized Approach Milestones'!B162=2,"ERROR 1","N/A")))</f>
        <v>ERROR 1</v>
      </c>
      <c r="X161" s="121" t="str">
        <f>IF(AND('Prioritized Approach Milestones'!C162="Yes",'Prioritized Approach Milestones'!F162=""),"CORRECT",IF('Prioritized Approach Milestones'!C162="No","CORRECT",IF('Prioritized Approach Milestones'!B162=3,"ERROR 1","N/A")))</f>
        <v>N/A</v>
      </c>
      <c r="Y161" s="121" t="str">
        <f>IF(AND('Prioritized Approach Milestones'!C162="Yes",'Prioritized Approach Milestones'!F162=""),"CORRECT",IF('Prioritized Approach Milestones'!C162="No","CORRECT",IF('Prioritized Approach Milestones'!B162=4,"ERROR 1","N/A")))</f>
        <v>N/A</v>
      </c>
      <c r="Z161" s="121" t="str">
        <f>IF(AND('Prioritized Approach Milestones'!C162="Yes",'Prioritized Approach Milestones'!F162=""),"CORRECT",IF('Prioritized Approach Milestones'!C162="No","CORRECT",IF('Prioritized Approach Milestones'!B162=5,"ERROR 1","N/A")))</f>
        <v>N/A</v>
      </c>
      <c r="AA161" s="121" t="str">
        <f>IF(AND('Prioritized Approach Milestones'!C162="Yes",'Prioritized Approach Milestones'!F162=""),"CORRECT",IF('Prioritized Approach Milestones'!C162="No","CORRECT",IF('Prioritized Approach Milestones'!B162=6,"ERROR 1","N/A")))</f>
        <v>N/A</v>
      </c>
      <c r="AB161" s="122" t="str">
        <f>IF(AND('Prioritized Approach Milestones'!C162="No",'Prioritized Approach Milestones'!F162=""),IF('Prioritized Approach Milestones'!B162=1,"ERROR 2","N/A"),"CORRECT")</f>
        <v>CORRECT</v>
      </c>
      <c r="AC161" s="122" t="str">
        <f>IF(AND('Prioritized Approach Milestones'!C162="No",'Prioritized Approach Milestones'!F162=""),IF('Prioritized Approach Milestones'!B162=2,"ERROR 2","N/A"),"CORRECT")</f>
        <v>CORRECT</v>
      </c>
      <c r="AD161" s="122" t="str">
        <f>IF(AND('Prioritized Approach Milestones'!C162="No",'Prioritized Approach Milestones'!F162=""),IF('Prioritized Approach Milestones'!B162=3,"ERROR 2","N/A"),"CORRECT")</f>
        <v>CORRECT</v>
      </c>
      <c r="AE161" s="122" t="str">
        <f>IF(AND('Prioritized Approach Milestones'!C162="No",'Prioritized Approach Milestones'!F162=""),IF('Prioritized Approach Milestones'!B162=4,"ERROR 2","N/A"),"CORRECT")</f>
        <v>CORRECT</v>
      </c>
      <c r="AF161" s="122" t="str">
        <f>IF(AND('Prioritized Approach Milestones'!C162="No",'Prioritized Approach Milestones'!F162=""),IF('Prioritized Approach Milestones'!B162=5,"ERROR 2","N/A"),"CORRECT")</f>
        <v>CORRECT</v>
      </c>
      <c r="AG161" s="123" t="str">
        <f>IF(AND('Prioritized Approach Milestones'!C162="No",'Prioritized Approach Milestones'!F162=""),IF('Prioritized Approach Milestones'!B162=6,"ERROR 2","N/A"),"CORRECT")</f>
        <v>CORRECT</v>
      </c>
    </row>
    <row r="162" spans="1:33" x14ac:dyDescent="0.2">
      <c r="A162" s="27">
        <f>COUNTIFS('Prioritized Approach Milestones'!B163,"1",'Prioritized Approach Milestones'!C163,"yes")</f>
        <v>0</v>
      </c>
      <c r="B162" s="32">
        <f>COUNTIFS('Prioritized Approach Milestones'!B163,"2",'Prioritized Approach Milestones'!C163,"yes")</f>
        <v>0</v>
      </c>
      <c r="C162" s="28">
        <f>COUNTIFS('Prioritized Approach Milestones'!B163,"3",'Prioritized Approach Milestones'!C163,"yes")</f>
        <v>0</v>
      </c>
      <c r="D162" s="29">
        <f>COUNTIFS('Prioritized Approach Milestones'!B163,"4",'Prioritized Approach Milestones'!C163,"yes")</f>
        <v>0</v>
      </c>
      <c r="E162" s="30">
        <f>COUNTIFS('Prioritized Approach Milestones'!B163,"5",'Prioritized Approach Milestones'!C163,"yes")</f>
        <v>0</v>
      </c>
      <c r="F162" s="31">
        <f>COUNTIFS('Prioritized Approach Milestones'!B163,"6",'Prioritized Approach Milestones'!C163,"yes")</f>
        <v>0</v>
      </c>
      <c r="G162" s="59">
        <f t="shared" si="6"/>
        <v>0</v>
      </c>
      <c r="H162" s="53">
        <f>COUNTIFS('Prioritized Approach Milestones'!B163,"1",'Prioritized Approach Milestones'!C163,"N/A")</f>
        <v>0</v>
      </c>
      <c r="I162" s="53">
        <f>COUNTIFS('Prioritized Approach Milestones'!B163,"2",'Prioritized Approach Milestones'!C163,"N/A")</f>
        <v>0</v>
      </c>
      <c r="J162" s="53">
        <f>COUNTIFS('Prioritized Approach Milestones'!B163,"3",'Prioritized Approach Milestones'!C163,"N/A")</f>
        <v>0</v>
      </c>
      <c r="K162" s="53">
        <f>COUNTIFS('Prioritized Approach Milestones'!B163,"4",'Prioritized Approach Milestones'!C163,"N/A")</f>
        <v>0</v>
      </c>
      <c r="L162" s="53">
        <f>COUNTIFS('Prioritized Approach Milestones'!B163,"5",'Prioritized Approach Milestones'!C163,"N/A")</f>
        <v>0</v>
      </c>
      <c r="M162" s="53">
        <f>COUNTIFS('Prioritized Approach Milestones'!B163,"6",'Prioritized Approach Milestones'!C163,"N/A")</f>
        <v>0</v>
      </c>
      <c r="N162">
        <f t="shared" si="7"/>
        <v>0</v>
      </c>
      <c r="O162" s="119"/>
      <c r="P162" s="120" t="str">
        <f>IF('Prioritized Approach Milestones'!$B163=1,'Prioritized Approach Milestones'!$F163,"")</f>
        <v/>
      </c>
      <c r="Q162" s="120">
        <f>IF('Prioritized Approach Milestones'!$B163=2,'Prioritized Approach Milestones'!$F163,"")</f>
        <v>0</v>
      </c>
      <c r="R162" s="120" t="str">
        <f>IF('Prioritized Approach Milestones'!$B163=3,'Prioritized Approach Milestones'!$F163,"")</f>
        <v/>
      </c>
      <c r="S162" s="120" t="str">
        <f>IF('Prioritized Approach Milestones'!$B163=4,'Prioritized Approach Milestones'!$F163,"")</f>
        <v/>
      </c>
      <c r="T162" s="120" t="str">
        <f>IF('Prioritized Approach Milestones'!$B163=5,'Prioritized Approach Milestones'!$F163,"")</f>
        <v/>
      </c>
      <c r="U162" s="120" t="str">
        <f>IF('Prioritized Approach Milestones'!$B163=6,'Prioritized Approach Milestones'!$F163,"")</f>
        <v/>
      </c>
      <c r="V162" s="121" t="str">
        <f>IF(AND('Prioritized Approach Milestones'!C163="Yes",'Prioritized Approach Milestones'!F163=""),"CORRECT",IF('Prioritized Approach Milestones'!C163="No","CORRECT",IF('Prioritized Approach Milestones'!B163=1,"ERROR 1","N/A")))</f>
        <v>N/A</v>
      </c>
      <c r="W162" s="121" t="str">
        <f>IF(AND('Prioritized Approach Milestones'!C163="Yes",'Prioritized Approach Milestones'!F163=""),"CORRECT",IF('Prioritized Approach Milestones'!C163="No","CORRECT",IF('Prioritized Approach Milestones'!B163=2,"ERROR 1","N/A")))</f>
        <v>ERROR 1</v>
      </c>
      <c r="X162" s="121" t="str">
        <f>IF(AND('Prioritized Approach Milestones'!C163="Yes",'Prioritized Approach Milestones'!F163=""),"CORRECT",IF('Prioritized Approach Milestones'!C163="No","CORRECT",IF('Prioritized Approach Milestones'!B163=3,"ERROR 1","N/A")))</f>
        <v>N/A</v>
      </c>
      <c r="Y162" s="121" t="str">
        <f>IF(AND('Prioritized Approach Milestones'!C163="Yes",'Prioritized Approach Milestones'!F163=""),"CORRECT",IF('Prioritized Approach Milestones'!C163="No","CORRECT",IF('Prioritized Approach Milestones'!B163=4,"ERROR 1","N/A")))</f>
        <v>N/A</v>
      </c>
      <c r="Z162" s="121" t="str">
        <f>IF(AND('Prioritized Approach Milestones'!C163="Yes",'Prioritized Approach Milestones'!F163=""),"CORRECT",IF('Prioritized Approach Milestones'!C163="No","CORRECT",IF('Prioritized Approach Milestones'!B163=5,"ERROR 1","N/A")))</f>
        <v>N/A</v>
      </c>
      <c r="AA162" s="121" t="str">
        <f>IF(AND('Prioritized Approach Milestones'!C163="Yes",'Prioritized Approach Milestones'!F163=""),"CORRECT",IF('Prioritized Approach Milestones'!C163="No","CORRECT",IF('Prioritized Approach Milestones'!B163=6,"ERROR 1","N/A")))</f>
        <v>N/A</v>
      </c>
      <c r="AB162" s="122" t="str">
        <f>IF(AND('Prioritized Approach Milestones'!C163="No",'Prioritized Approach Milestones'!F163=""),IF('Prioritized Approach Milestones'!B163=1,"ERROR 2","N/A"),"CORRECT")</f>
        <v>CORRECT</v>
      </c>
      <c r="AC162" s="122" t="str">
        <f>IF(AND('Prioritized Approach Milestones'!C163="No",'Prioritized Approach Milestones'!F163=""),IF('Prioritized Approach Milestones'!B163=2,"ERROR 2","N/A"),"CORRECT")</f>
        <v>CORRECT</v>
      </c>
      <c r="AD162" s="122" t="str">
        <f>IF(AND('Prioritized Approach Milestones'!C163="No",'Prioritized Approach Milestones'!F163=""),IF('Prioritized Approach Milestones'!B163=3,"ERROR 2","N/A"),"CORRECT")</f>
        <v>CORRECT</v>
      </c>
      <c r="AE162" s="122" t="str">
        <f>IF(AND('Prioritized Approach Milestones'!C163="No",'Prioritized Approach Milestones'!F163=""),IF('Prioritized Approach Milestones'!B163=4,"ERROR 2","N/A"),"CORRECT")</f>
        <v>CORRECT</v>
      </c>
      <c r="AF162" s="122" t="str">
        <f>IF(AND('Prioritized Approach Milestones'!C163="No",'Prioritized Approach Milestones'!F163=""),IF('Prioritized Approach Milestones'!B163=5,"ERROR 2","N/A"),"CORRECT")</f>
        <v>CORRECT</v>
      </c>
      <c r="AG162" s="123" t="str">
        <f>IF(AND('Prioritized Approach Milestones'!C163="No",'Prioritized Approach Milestones'!F163=""),IF('Prioritized Approach Milestones'!B163=6,"ERROR 2","N/A"),"CORRECT")</f>
        <v>CORRECT</v>
      </c>
    </row>
    <row r="163" spans="1:33" x14ac:dyDescent="0.2">
      <c r="A163" s="27">
        <f>COUNTIFS('Prioritized Approach Milestones'!B164,"1",'Prioritized Approach Milestones'!C164,"yes")</f>
        <v>0</v>
      </c>
      <c r="B163" s="32">
        <f>COUNTIFS('Prioritized Approach Milestones'!B164,"2",'Prioritized Approach Milestones'!C164,"yes")</f>
        <v>0</v>
      </c>
      <c r="C163" s="28">
        <f>COUNTIFS('Prioritized Approach Milestones'!B164,"3",'Prioritized Approach Milestones'!C164,"yes")</f>
        <v>0</v>
      </c>
      <c r="D163" s="29">
        <f>COUNTIFS('Prioritized Approach Milestones'!B164,"4",'Prioritized Approach Milestones'!C164,"yes")</f>
        <v>0</v>
      </c>
      <c r="E163" s="30">
        <f>COUNTIFS('Prioritized Approach Milestones'!B164,"5",'Prioritized Approach Milestones'!C164,"yes")</f>
        <v>0</v>
      </c>
      <c r="F163" s="31">
        <f>COUNTIFS('Prioritized Approach Milestones'!B164,"6",'Prioritized Approach Milestones'!C164,"yes")</f>
        <v>0</v>
      </c>
      <c r="G163" s="59">
        <f t="shared" si="6"/>
        <v>0</v>
      </c>
      <c r="H163" s="53">
        <f>COUNTIFS('Prioritized Approach Milestones'!B164,"1",'Prioritized Approach Milestones'!C164,"N/A")</f>
        <v>0</v>
      </c>
      <c r="I163" s="53">
        <f>COUNTIFS('Prioritized Approach Milestones'!B164,"2",'Prioritized Approach Milestones'!C164,"N/A")</f>
        <v>0</v>
      </c>
      <c r="J163" s="53">
        <f>COUNTIFS('Prioritized Approach Milestones'!B164,"3",'Prioritized Approach Milestones'!C164,"N/A")</f>
        <v>0</v>
      </c>
      <c r="K163" s="53">
        <f>COUNTIFS('Prioritized Approach Milestones'!B164,"4",'Prioritized Approach Milestones'!C164,"N/A")</f>
        <v>0</v>
      </c>
      <c r="L163" s="53">
        <f>COUNTIFS('Prioritized Approach Milestones'!B164,"5",'Prioritized Approach Milestones'!C164,"N/A")</f>
        <v>0</v>
      </c>
      <c r="M163" s="53">
        <f>COUNTIFS('Prioritized Approach Milestones'!B164,"6",'Prioritized Approach Milestones'!C164,"N/A")</f>
        <v>0</v>
      </c>
      <c r="N163">
        <f t="shared" si="7"/>
        <v>0</v>
      </c>
      <c r="O163" s="119"/>
      <c r="P163" s="120" t="str">
        <f>IF('Prioritized Approach Milestones'!$B164=1,'Prioritized Approach Milestones'!$F164,"")</f>
        <v/>
      </c>
      <c r="Q163" s="120">
        <f>IF('Prioritized Approach Milestones'!$B164=2,'Prioritized Approach Milestones'!$F164,"")</f>
        <v>0</v>
      </c>
      <c r="R163" s="120" t="str">
        <f>IF('Prioritized Approach Milestones'!$B164=3,'Prioritized Approach Milestones'!$F164,"")</f>
        <v/>
      </c>
      <c r="S163" s="120" t="str">
        <f>IF('Prioritized Approach Milestones'!$B164=4,'Prioritized Approach Milestones'!$F164,"")</f>
        <v/>
      </c>
      <c r="T163" s="120" t="str">
        <f>IF('Prioritized Approach Milestones'!$B164=5,'Prioritized Approach Milestones'!$F164,"")</f>
        <v/>
      </c>
      <c r="U163" s="120" t="str">
        <f>IF('Prioritized Approach Milestones'!$B164=6,'Prioritized Approach Milestones'!$F164,"")</f>
        <v/>
      </c>
      <c r="V163" s="121" t="str">
        <f>IF(AND('Prioritized Approach Milestones'!C164="Yes",'Prioritized Approach Milestones'!F164=""),"CORRECT",IF('Prioritized Approach Milestones'!C164="No","CORRECT",IF('Prioritized Approach Milestones'!B164=1,"ERROR 1","N/A")))</f>
        <v>N/A</v>
      </c>
      <c r="W163" s="121" t="str">
        <f>IF(AND('Prioritized Approach Milestones'!C164="Yes",'Prioritized Approach Milestones'!F164=""),"CORRECT",IF('Prioritized Approach Milestones'!C164="No","CORRECT",IF('Prioritized Approach Milestones'!B164=2,"ERROR 1","N/A")))</f>
        <v>ERROR 1</v>
      </c>
      <c r="X163" s="121" t="str">
        <f>IF(AND('Prioritized Approach Milestones'!C164="Yes",'Prioritized Approach Milestones'!F164=""),"CORRECT",IF('Prioritized Approach Milestones'!C164="No","CORRECT",IF('Prioritized Approach Milestones'!B164=3,"ERROR 1","N/A")))</f>
        <v>N/A</v>
      </c>
      <c r="Y163" s="121" t="str">
        <f>IF(AND('Prioritized Approach Milestones'!C164="Yes",'Prioritized Approach Milestones'!F164=""),"CORRECT",IF('Prioritized Approach Milestones'!C164="No","CORRECT",IF('Prioritized Approach Milestones'!B164=4,"ERROR 1","N/A")))</f>
        <v>N/A</v>
      </c>
      <c r="Z163" s="121" t="str">
        <f>IF(AND('Prioritized Approach Milestones'!C164="Yes",'Prioritized Approach Milestones'!F164=""),"CORRECT",IF('Prioritized Approach Milestones'!C164="No","CORRECT",IF('Prioritized Approach Milestones'!B164=5,"ERROR 1","N/A")))</f>
        <v>N/A</v>
      </c>
      <c r="AA163" s="121" t="str">
        <f>IF(AND('Prioritized Approach Milestones'!C164="Yes",'Prioritized Approach Milestones'!F164=""),"CORRECT",IF('Prioritized Approach Milestones'!C164="No","CORRECT",IF('Prioritized Approach Milestones'!B164=6,"ERROR 1","N/A")))</f>
        <v>N/A</v>
      </c>
      <c r="AB163" s="122" t="str">
        <f>IF(AND('Prioritized Approach Milestones'!C164="No",'Prioritized Approach Milestones'!F164=""),IF('Prioritized Approach Milestones'!B164=1,"ERROR 2","N/A"),"CORRECT")</f>
        <v>CORRECT</v>
      </c>
      <c r="AC163" s="122" t="str">
        <f>IF(AND('Prioritized Approach Milestones'!C164="No",'Prioritized Approach Milestones'!F164=""),IF('Prioritized Approach Milestones'!B164=2,"ERROR 2","N/A"),"CORRECT")</f>
        <v>CORRECT</v>
      </c>
      <c r="AD163" s="122" t="str">
        <f>IF(AND('Prioritized Approach Milestones'!C164="No",'Prioritized Approach Milestones'!F164=""),IF('Prioritized Approach Milestones'!B164=3,"ERROR 2","N/A"),"CORRECT")</f>
        <v>CORRECT</v>
      </c>
      <c r="AE163" s="122" t="str">
        <f>IF(AND('Prioritized Approach Milestones'!C164="No",'Prioritized Approach Milestones'!F164=""),IF('Prioritized Approach Milestones'!B164=4,"ERROR 2","N/A"),"CORRECT")</f>
        <v>CORRECT</v>
      </c>
      <c r="AF163" s="122" t="str">
        <f>IF(AND('Prioritized Approach Milestones'!C164="No",'Prioritized Approach Milestones'!F164=""),IF('Prioritized Approach Milestones'!B164=5,"ERROR 2","N/A"),"CORRECT")</f>
        <v>CORRECT</v>
      </c>
      <c r="AG163" s="123" t="str">
        <f>IF(AND('Prioritized Approach Milestones'!C164="No",'Prioritized Approach Milestones'!F164=""),IF('Prioritized Approach Milestones'!B164=6,"ERROR 2","N/A"),"CORRECT")</f>
        <v>CORRECT</v>
      </c>
    </row>
    <row r="164" spans="1:33" x14ac:dyDescent="0.2">
      <c r="A164" s="27">
        <f>COUNTIFS('Prioritized Approach Milestones'!B165,"1",'Prioritized Approach Milestones'!C165,"yes")</f>
        <v>0</v>
      </c>
      <c r="B164" s="32">
        <f>COUNTIFS('Prioritized Approach Milestones'!B165,"2",'Prioritized Approach Milestones'!C165,"yes")</f>
        <v>0</v>
      </c>
      <c r="C164" s="28">
        <f>COUNTIFS('Prioritized Approach Milestones'!B165,"3",'Prioritized Approach Milestones'!C165,"yes")</f>
        <v>0</v>
      </c>
      <c r="D164" s="29">
        <f>COUNTIFS('Prioritized Approach Milestones'!B165,"4",'Prioritized Approach Milestones'!C165,"yes")</f>
        <v>0</v>
      </c>
      <c r="E164" s="30">
        <f>COUNTIFS('Prioritized Approach Milestones'!B165,"5",'Prioritized Approach Milestones'!C165,"yes")</f>
        <v>0</v>
      </c>
      <c r="F164" s="31">
        <f>COUNTIFS('Prioritized Approach Milestones'!B165,"6",'Prioritized Approach Milestones'!C165,"yes")</f>
        <v>0</v>
      </c>
      <c r="G164" s="59">
        <f t="shared" si="6"/>
        <v>0</v>
      </c>
      <c r="H164" s="53">
        <f>COUNTIFS('Prioritized Approach Milestones'!B165,"1",'Prioritized Approach Milestones'!C165,"N/A")</f>
        <v>0</v>
      </c>
      <c r="I164" s="53">
        <f>COUNTIFS('Prioritized Approach Milestones'!B165,"2",'Prioritized Approach Milestones'!C165,"N/A")</f>
        <v>0</v>
      </c>
      <c r="J164" s="53">
        <f>COUNTIFS('Prioritized Approach Milestones'!B165,"3",'Prioritized Approach Milestones'!C165,"N/A")</f>
        <v>0</v>
      </c>
      <c r="K164" s="53">
        <f>COUNTIFS('Prioritized Approach Milestones'!B165,"4",'Prioritized Approach Milestones'!C165,"N/A")</f>
        <v>0</v>
      </c>
      <c r="L164" s="53">
        <f>COUNTIFS('Prioritized Approach Milestones'!B165,"5",'Prioritized Approach Milestones'!C165,"N/A")</f>
        <v>0</v>
      </c>
      <c r="M164" s="53">
        <f>COUNTIFS('Prioritized Approach Milestones'!B165,"6",'Prioritized Approach Milestones'!C165,"N/A")</f>
        <v>0</v>
      </c>
      <c r="N164">
        <f t="shared" si="7"/>
        <v>0</v>
      </c>
      <c r="O164" s="119"/>
      <c r="P164" s="120" t="str">
        <f>IF('Prioritized Approach Milestones'!$B165=1,'Prioritized Approach Milestones'!$F165,"")</f>
        <v/>
      </c>
      <c r="Q164" s="120">
        <f>IF('Prioritized Approach Milestones'!$B165=2,'Prioritized Approach Milestones'!$F165,"")</f>
        <v>0</v>
      </c>
      <c r="R164" s="120" t="str">
        <f>IF('Prioritized Approach Milestones'!$B165=3,'Prioritized Approach Milestones'!$F165,"")</f>
        <v/>
      </c>
      <c r="S164" s="120" t="str">
        <f>IF('Prioritized Approach Milestones'!$B165=4,'Prioritized Approach Milestones'!$F165,"")</f>
        <v/>
      </c>
      <c r="T164" s="120" t="str">
        <f>IF('Prioritized Approach Milestones'!$B165=5,'Prioritized Approach Milestones'!$F165,"")</f>
        <v/>
      </c>
      <c r="U164" s="120" t="str">
        <f>IF('Prioritized Approach Milestones'!$B165=6,'Prioritized Approach Milestones'!$F165,"")</f>
        <v/>
      </c>
      <c r="V164" s="121" t="str">
        <f>IF(AND('Prioritized Approach Milestones'!C165="Yes",'Prioritized Approach Milestones'!F165=""),"CORRECT",IF('Prioritized Approach Milestones'!C165="No","CORRECT",IF('Prioritized Approach Milestones'!B165=1,"ERROR 1","N/A")))</f>
        <v>N/A</v>
      </c>
      <c r="W164" s="121" t="str">
        <f>IF(AND('Prioritized Approach Milestones'!C165="Yes",'Prioritized Approach Milestones'!F165=""),"CORRECT",IF('Prioritized Approach Milestones'!C165="No","CORRECT",IF('Prioritized Approach Milestones'!B165=2,"ERROR 1","N/A")))</f>
        <v>ERROR 1</v>
      </c>
      <c r="X164" s="121" t="str">
        <f>IF(AND('Prioritized Approach Milestones'!C165="Yes",'Prioritized Approach Milestones'!F165=""),"CORRECT",IF('Prioritized Approach Milestones'!C165="No","CORRECT",IF('Prioritized Approach Milestones'!B165=3,"ERROR 1","N/A")))</f>
        <v>N/A</v>
      </c>
      <c r="Y164" s="121" t="str">
        <f>IF(AND('Prioritized Approach Milestones'!C165="Yes",'Prioritized Approach Milestones'!F165=""),"CORRECT",IF('Prioritized Approach Milestones'!C165="No","CORRECT",IF('Prioritized Approach Milestones'!B165=4,"ERROR 1","N/A")))</f>
        <v>N/A</v>
      </c>
      <c r="Z164" s="121" t="str">
        <f>IF(AND('Prioritized Approach Milestones'!C165="Yes",'Prioritized Approach Milestones'!F165=""),"CORRECT",IF('Prioritized Approach Milestones'!C165="No","CORRECT",IF('Prioritized Approach Milestones'!B165=5,"ERROR 1","N/A")))</f>
        <v>N/A</v>
      </c>
      <c r="AA164" s="121" t="str">
        <f>IF(AND('Prioritized Approach Milestones'!C165="Yes",'Prioritized Approach Milestones'!F165=""),"CORRECT",IF('Prioritized Approach Milestones'!C165="No","CORRECT",IF('Prioritized Approach Milestones'!B165=6,"ERROR 1","N/A")))</f>
        <v>N/A</v>
      </c>
      <c r="AB164" s="122" t="str">
        <f>IF(AND('Prioritized Approach Milestones'!C165="No",'Prioritized Approach Milestones'!F165=""),IF('Prioritized Approach Milestones'!B165=1,"ERROR 2","N/A"),"CORRECT")</f>
        <v>CORRECT</v>
      </c>
      <c r="AC164" s="122" t="str">
        <f>IF(AND('Prioritized Approach Milestones'!C165="No",'Prioritized Approach Milestones'!F165=""),IF('Prioritized Approach Milestones'!B165=2,"ERROR 2","N/A"),"CORRECT")</f>
        <v>CORRECT</v>
      </c>
      <c r="AD164" s="122" t="str">
        <f>IF(AND('Prioritized Approach Milestones'!C165="No",'Prioritized Approach Milestones'!F165=""),IF('Prioritized Approach Milestones'!B165=3,"ERROR 2","N/A"),"CORRECT")</f>
        <v>CORRECT</v>
      </c>
      <c r="AE164" s="122" t="str">
        <f>IF(AND('Prioritized Approach Milestones'!C165="No",'Prioritized Approach Milestones'!F165=""),IF('Prioritized Approach Milestones'!B165=4,"ERROR 2","N/A"),"CORRECT")</f>
        <v>CORRECT</v>
      </c>
      <c r="AF164" s="122" t="str">
        <f>IF(AND('Prioritized Approach Milestones'!C165="No",'Prioritized Approach Milestones'!F165=""),IF('Prioritized Approach Milestones'!B165=5,"ERROR 2","N/A"),"CORRECT")</f>
        <v>CORRECT</v>
      </c>
      <c r="AG164" s="123" t="str">
        <f>IF(AND('Prioritized Approach Milestones'!C165="No",'Prioritized Approach Milestones'!F165=""),IF('Prioritized Approach Milestones'!B165=6,"ERROR 2","N/A"),"CORRECT")</f>
        <v>CORRECT</v>
      </c>
    </row>
    <row r="165" spans="1:33" x14ac:dyDescent="0.2">
      <c r="A165" s="27">
        <f>COUNTIFS('Prioritized Approach Milestones'!B166,"1",'Prioritized Approach Milestones'!C166,"yes")</f>
        <v>0</v>
      </c>
      <c r="B165" s="32">
        <f>COUNTIFS('Prioritized Approach Milestones'!B166,"2",'Prioritized Approach Milestones'!C166,"yes")</f>
        <v>0</v>
      </c>
      <c r="C165" s="28">
        <f>COUNTIFS('Prioritized Approach Milestones'!B166,"3",'Prioritized Approach Milestones'!C166,"yes")</f>
        <v>0</v>
      </c>
      <c r="D165" s="29">
        <f>COUNTIFS('Prioritized Approach Milestones'!B166,"4",'Prioritized Approach Milestones'!C166,"yes")</f>
        <v>0</v>
      </c>
      <c r="E165" s="30">
        <f>COUNTIFS('Prioritized Approach Milestones'!B166,"5",'Prioritized Approach Milestones'!C166,"yes")</f>
        <v>0</v>
      </c>
      <c r="F165" s="31">
        <f>COUNTIFS('Prioritized Approach Milestones'!B166,"6",'Prioritized Approach Milestones'!C166,"yes")</f>
        <v>0</v>
      </c>
      <c r="G165" s="59">
        <f t="shared" si="6"/>
        <v>0</v>
      </c>
      <c r="H165" s="53">
        <f>COUNTIFS('Prioritized Approach Milestones'!B166,"1",'Prioritized Approach Milestones'!C166,"N/A")</f>
        <v>0</v>
      </c>
      <c r="I165" s="53">
        <f>COUNTIFS('Prioritized Approach Milestones'!B166,"2",'Prioritized Approach Milestones'!C166,"N/A")</f>
        <v>0</v>
      </c>
      <c r="J165" s="53">
        <f>COUNTIFS('Prioritized Approach Milestones'!B166,"3",'Prioritized Approach Milestones'!C166,"N/A")</f>
        <v>0</v>
      </c>
      <c r="K165" s="53">
        <f>COUNTIFS('Prioritized Approach Milestones'!B166,"4",'Prioritized Approach Milestones'!C166,"N/A")</f>
        <v>0</v>
      </c>
      <c r="L165" s="53">
        <f>COUNTIFS('Prioritized Approach Milestones'!B166,"5",'Prioritized Approach Milestones'!C166,"N/A")</f>
        <v>0</v>
      </c>
      <c r="M165" s="53">
        <f>COUNTIFS('Prioritized Approach Milestones'!B166,"6",'Prioritized Approach Milestones'!C166,"N/A")</f>
        <v>0</v>
      </c>
      <c r="N165">
        <f t="shared" si="7"/>
        <v>0</v>
      </c>
      <c r="O165" s="119"/>
      <c r="P165" s="120" t="str">
        <f>IF('Prioritized Approach Milestones'!$B166=1,'Prioritized Approach Milestones'!$F166,"")</f>
        <v/>
      </c>
      <c r="Q165" s="120">
        <f>IF('Prioritized Approach Milestones'!$B166=2,'Prioritized Approach Milestones'!$F166,"")</f>
        <v>0</v>
      </c>
      <c r="R165" s="120" t="str">
        <f>IF('Prioritized Approach Milestones'!$B166=3,'Prioritized Approach Milestones'!$F166,"")</f>
        <v/>
      </c>
      <c r="S165" s="120" t="str">
        <f>IF('Prioritized Approach Milestones'!$B166=4,'Prioritized Approach Milestones'!$F166,"")</f>
        <v/>
      </c>
      <c r="T165" s="120" t="str">
        <f>IF('Prioritized Approach Milestones'!$B166=5,'Prioritized Approach Milestones'!$F166,"")</f>
        <v/>
      </c>
      <c r="U165" s="120" t="str">
        <f>IF('Prioritized Approach Milestones'!$B166=6,'Prioritized Approach Milestones'!$F166,"")</f>
        <v/>
      </c>
      <c r="V165" s="121" t="str">
        <f>IF(AND('Prioritized Approach Milestones'!C166="Yes",'Prioritized Approach Milestones'!F166=""),"CORRECT",IF('Prioritized Approach Milestones'!C166="No","CORRECT",IF('Prioritized Approach Milestones'!B166=1,"ERROR 1","N/A")))</f>
        <v>N/A</v>
      </c>
      <c r="W165" s="121" t="str">
        <f>IF(AND('Prioritized Approach Milestones'!C166="Yes",'Prioritized Approach Milestones'!F166=""),"CORRECT",IF('Prioritized Approach Milestones'!C166="No","CORRECT",IF('Prioritized Approach Milestones'!B166=2,"ERROR 1","N/A")))</f>
        <v>ERROR 1</v>
      </c>
      <c r="X165" s="121" t="str">
        <f>IF(AND('Prioritized Approach Milestones'!C166="Yes",'Prioritized Approach Milestones'!F166=""),"CORRECT",IF('Prioritized Approach Milestones'!C166="No","CORRECT",IF('Prioritized Approach Milestones'!B166=3,"ERROR 1","N/A")))</f>
        <v>N/A</v>
      </c>
      <c r="Y165" s="121" t="str">
        <f>IF(AND('Prioritized Approach Milestones'!C166="Yes",'Prioritized Approach Milestones'!F166=""),"CORRECT",IF('Prioritized Approach Milestones'!C166="No","CORRECT",IF('Prioritized Approach Milestones'!B166=4,"ERROR 1","N/A")))</f>
        <v>N/A</v>
      </c>
      <c r="Z165" s="121" t="str">
        <f>IF(AND('Prioritized Approach Milestones'!C166="Yes",'Prioritized Approach Milestones'!F166=""),"CORRECT",IF('Prioritized Approach Milestones'!C166="No","CORRECT",IF('Prioritized Approach Milestones'!B166=5,"ERROR 1","N/A")))</f>
        <v>N/A</v>
      </c>
      <c r="AA165" s="121" t="str">
        <f>IF(AND('Prioritized Approach Milestones'!C166="Yes",'Prioritized Approach Milestones'!F166=""),"CORRECT",IF('Prioritized Approach Milestones'!C166="No","CORRECT",IF('Prioritized Approach Milestones'!B166=6,"ERROR 1","N/A")))</f>
        <v>N/A</v>
      </c>
      <c r="AB165" s="122" t="str">
        <f>IF(AND('Prioritized Approach Milestones'!C166="No",'Prioritized Approach Milestones'!F166=""),IF('Prioritized Approach Milestones'!B166=1,"ERROR 2","N/A"),"CORRECT")</f>
        <v>CORRECT</v>
      </c>
      <c r="AC165" s="122" t="str">
        <f>IF(AND('Prioritized Approach Milestones'!C166="No",'Prioritized Approach Milestones'!F166=""),IF('Prioritized Approach Milestones'!B166=2,"ERROR 2","N/A"),"CORRECT")</f>
        <v>CORRECT</v>
      </c>
      <c r="AD165" s="122" t="str">
        <f>IF(AND('Prioritized Approach Milestones'!C166="No",'Prioritized Approach Milestones'!F166=""),IF('Prioritized Approach Milestones'!B166=3,"ERROR 2","N/A"),"CORRECT")</f>
        <v>CORRECT</v>
      </c>
      <c r="AE165" s="122" t="str">
        <f>IF(AND('Prioritized Approach Milestones'!C166="No",'Prioritized Approach Milestones'!F166=""),IF('Prioritized Approach Milestones'!B166=4,"ERROR 2","N/A"),"CORRECT")</f>
        <v>CORRECT</v>
      </c>
      <c r="AF165" s="122" t="str">
        <f>IF(AND('Prioritized Approach Milestones'!C166="No",'Prioritized Approach Milestones'!F166=""),IF('Prioritized Approach Milestones'!B166=5,"ERROR 2","N/A"),"CORRECT")</f>
        <v>CORRECT</v>
      </c>
      <c r="AG165" s="123" t="str">
        <f>IF(AND('Prioritized Approach Milestones'!C166="No",'Prioritized Approach Milestones'!F166=""),IF('Prioritized Approach Milestones'!B166=6,"ERROR 2","N/A"),"CORRECT")</f>
        <v>CORRECT</v>
      </c>
    </row>
    <row r="166" spans="1:33" x14ac:dyDescent="0.2">
      <c r="A166" s="27">
        <f>COUNTIFS('Prioritized Approach Milestones'!B167,"1",'Prioritized Approach Milestones'!C167,"yes")</f>
        <v>0</v>
      </c>
      <c r="B166" s="32">
        <f>COUNTIFS('Prioritized Approach Milestones'!B167,"2",'Prioritized Approach Milestones'!C167,"yes")</f>
        <v>0</v>
      </c>
      <c r="C166" s="28">
        <f>COUNTIFS('Prioritized Approach Milestones'!B167,"3",'Prioritized Approach Milestones'!C167,"yes")</f>
        <v>0</v>
      </c>
      <c r="D166" s="29">
        <f>COUNTIFS('Prioritized Approach Milestones'!B167,"4",'Prioritized Approach Milestones'!C167,"yes")</f>
        <v>0</v>
      </c>
      <c r="E166" s="30">
        <f>COUNTIFS('Prioritized Approach Milestones'!B167,"5",'Prioritized Approach Milestones'!C167,"yes")</f>
        <v>0</v>
      </c>
      <c r="F166" s="31">
        <f>COUNTIFS('Prioritized Approach Milestones'!B167,"6",'Prioritized Approach Milestones'!C167,"yes")</f>
        <v>0</v>
      </c>
      <c r="G166" s="59">
        <f t="shared" si="6"/>
        <v>0</v>
      </c>
      <c r="H166" s="53">
        <f>COUNTIFS('Prioritized Approach Milestones'!B167,"1",'Prioritized Approach Milestones'!C167,"N/A")</f>
        <v>0</v>
      </c>
      <c r="I166" s="53">
        <f>COUNTIFS('Prioritized Approach Milestones'!B167,"2",'Prioritized Approach Milestones'!C167,"N/A")</f>
        <v>0</v>
      </c>
      <c r="J166" s="53">
        <f>COUNTIFS('Prioritized Approach Milestones'!B167,"3",'Prioritized Approach Milestones'!C167,"N/A")</f>
        <v>0</v>
      </c>
      <c r="K166" s="53">
        <f>COUNTIFS('Prioritized Approach Milestones'!B167,"4",'Prioritized Approach Milestones'!C167,"N/A")</f>
        <v>0</v>
      </c>
      <c r="L166" s="53">
        <f>COUNTIFS('Prioritized Approach Milestones'!B167,"5",'Prioritized Approach Milestones'!C167,"N/A")</f>
        <v>0</v>
      </c>
      <c r="M166" s="53">
        <f>COUNTIFS('Prioritized Approach Milestones'!B167,"6",'Prioritized Approach Milestones'!C167,"N/A")</f>
        <v>0</v>
      </c>
      <c r="N166">
        <f t="shared" si="7"/>
        <v>0</v>
      </c>
      <c r="O166" s="119"/>
      <c r="P166" s="120" t="str">
        <f>IF('Prioritized Approach Milestones'!$B167=1,'Prioritized Approach Milestones'!$F167,"")</f>
        <v/>
      </c>
      <c r="Q166" s="120">
        <f>IF('Prioritized Approach Milestones'!$B167=2,'Prioritized Approach Milestones'!$F167,"")</f>
        <v>0</v>
      </c>
      <c r="R166" s="120" t="str">
        <f>IF('Prioritized Approach Milestones'!$B167=3,'Prioritized Approach Milestones'!$F167,"")</f>
        <v/>
      </c>
      <c r="S166" s="120" t="str">
        <f>IF('Prioritized Approach Milestones'!$B167=4,'Prioritized Approach Milestones'!$F167,"")</f>
        <v/>
      </c>
      <c r="T166" s="120" t="str">
        <f>IF('Prioritized Approach Milestones'!$B167=5,'Prioritized Approach Milestones'!$F167,"")</f>
        <v/>
      </c>
      <c r="U166" s="120" t="str">
        <f>IF('Prioritized Approach Milestones'!$B167=6,'Prioritized Approach Milestones'!$F167,"")</f>
        <v/>
      </c>
      <c r="V166" s="121" t="str">
        <f>IF(AND('Prioritized Approach Milestones'!C167="Yes",'Prioritized Approach Milestones'!F167=""),"CORRECT",IF('Prioritized Approach Milestones'!C167="No","CORRECT",IF('Prioritized Approach Milestones'!B167=1,"ERROR 1","N/A")))</f>
        <v>N/A</v>
      </c>
      <c r="W166" s="121" t="str">
        <f>IF(AND('Prioritized Approach Milestones'!C167="Yes",'Prioritized Approach Milestones'!F167=""),"CORRECT",IF('Prioritized Approach Milestones'!C167="No","CORRECT",IF('Prioritized Approach Milestones'!B167=2,"ERROR 1","N/A")))</f>
        <v>ERROR 1</v>
      </c>
      <c r="X166" s="121" t="str">
        <f>IF(AND('Prioritized Approach Milestones'!C167="Yes",'Prioritized Approach Milestones'!F167=""),"CORRECT",IF('Prioritized Approach Milestones'!C167="No","CORRECT",IF('Prioritized Approach Milestones'!B167=3,"ERROR 1","N/A")))</f>
        <v>N/A</v>
      </c>
      <c r="Y166" s="121" t="str">
        <f>IF(AND('Prioritized Approach Milestones'!C167="Yes",'Prioritized Approach Milestones'!F167=""),"CORRECT",IF('Prioritized Approach Milestones'!C167="No","CORRECT",IF('Prioritized Approach Milestones'!B167=4,"ERROR 1","N/A")))</f>
        <v>N/A</v>
      </c>
      <c r="Z166" s="121" t="str">
        <f>IF(AND('Prioritized Approach Milestones'!C167="Yes",'Prioritized Approach Milestones'!F167=""),"CORRECT",IF('Prioritized Approach Milestones'!C167="No","CORRECT",IF('Prioritized Approach Milestones'!B167=5,"ERROR 1","N/A")))</f>
        <v>N/A</v>
      </c>
      <c r="AA166" s="121" t="str">
        <f>IF(AND('Prioritized Approach Milestones'!C167="Yes",'Prioritized Approach Milestones'!F167=""),"CORRECT",IF('Prioritized Approach Milestones'!C167="No","CORRECT",IF('Prioritized Approach Milestones'!B167=6,"ERROR 1","N/A")))</f>
        <v>N/A</v>
      </c>
      <c r="AB166" s="122" t="str">
        <f>IF(AND('Prioritized Approach Milestones'!C167="No",'Prioritized Approach Milestones'!F167=""),IF('Prioritized Approach Milestones'!B167=1,"ERROR 2","N/A"),"CORRECT")</f>
        <v>CORRECT</v>
      </c>
      <c r="AC166" s="122" t="str">
        <f>IF(AND('Prioritized Approach Milestones'!C167="No",'Prioritized Approach Milestones'!F167=""),IF('Prioritized Approach Milestones'!B167=2,"ERROR 2","N/A"),"CORRECT")</f>
        <v>CORRECT</v>
      </c>
      <c r="AD166" s="122" t="str">
        <f>IF(AND('Prioritized Approach Milestones'!C167="No",'Prioritized Approach Milestones'!F167=""),IF('Prioritized Approach Milestones'!B167=3,"ERROR 2","N/A"),"CORRECT")</f>
        <v>CORRECT</v>
      </c>
      <c r="AE166" s="122" t="str">
        <f>IF(AND('Prioritized Approach Milestones'!C167="No",'Prioritized Approach Milestones'!F167=""),IF('Prioritized Approach Milestones'!B167=4,"ERROR 2","N/A"),"CORRECT")</f>
        <v>CORRECT</v>
      </c>
      <c r="AF166" s="122" t="str">
        <f>IF(AND('Prioritized Approach Milestones'!C167="No",'Prioritized Approach Milestones'!F167=""),IF('Prioritized Approach Milestones'!B167=5,"ERROR 2","N/A"),"CORRECT")</f>
        <v>CORRECT</v>
      </c>
      <c r="AG166" s="123" t="str">
        <f>IF(AND('Prioritized Approach Milestones'!C167="No",'Prioritized Approach Milestones'!F167=""),IF('Prioritized Approach Milestones'!B167=6,"ERROR 2","N/A"),"CORRECT")</f>
        <v>CORRECT</v>
      </c>
    </row>
    <row r="167" spans="1:33" x14ac:dyDescent="0.2">
      <c r="A167" s="27">
        <f>COUNTIFS('Prioritized Approach Milestones'!B168,"1",'Prioritized Approach Milestones'!C168,"yes")</f>
        <v>0</v>
      </c>
      <c r="B167" s="32">
        <f>COUNTIFS('Prioritized Approach Milestones'!B168,"2",'Prioritized Approach Milestones'!C168,"yes")</f>
        <v>0</v>
      </c>
      <c r="C167" s="28">
        <f>COUNTIFS('Prioritized Approach Milestones'!B168,"3",'Prioritized Approach Milestones'!C168,"yes")</f>
        <v>0</v>
      </c>
      <c r="D167" s="29">
        <f>COUNTIFS('Prioritized Approach Milestones'!B168,"4",'Prioritized Approach Milestones'!C168,"yes")</f>
        <v>0</v>
      </c>
      <c r="E167" s="30">
        <f>COUNTIFS('Prioritized Approach Milestones'!B168,"5",'Prioritized Approach Milestones'!C168,"yes")</f>
        <v>0</v>
      </c>
      <c r="F167" s="31">
        <f>COUNTIFS('Prioritized Approach Milestones'!B168,"6",'Prioritized Approach Milestones'!C168,"yes")</f>
        <v>0</v>
      </c>
      <c r="G167" s="59">
        <f t="shared" si="6"/>
        <v>0</v>
      </c>
      <c r="H167" s="53">
        <f>COUNTIFS('Prioritized Approach Milestones'!B168,"1",'Prioritized Approach Milestones'!C168,"N/A")</f>
        <v>0</v>
      </c>
      <c r="I167" s="53">
        <f>COUNTIFS('Prioritized Approach Milestones'!B168,"2",'Prioritized Approach Milestones'!C168,"N/A")</f>
        <v>0</v>
      </c>
      <c r="J167" s="53">
        <f>COUNTIFS('Prioritized Approach Milestones'!B168,"3",'Prioritized Approach Milestones'!C168,"N/A")</f>
        <v>0</v>
      </c>
      <c r="K167" s="53">
        <f>COUNTIFS('Prioritized Approach Milestones'!B168,"4",'Prioritized Approach Milestones'!C168,"N/A")</f>
        <v>0</v>
      </c>
      <c r="L167" s="53">
        <f>COUNTIFS('Prioritized Approach Milestones'!B168,"5",'Prioritized Approach Milestones'!C168,"N/A")</f>
        <v>0</v>
      </c>
      <c r="M167" s="53">
        <f>COUNTIFS('Prioritized Approach Milestones'!B168,"6",'Prioritized Approach Milestones'!C168,"N/A")</f>
        <v>0</v>
      </c>
      <c r="N167">
        <f t="shared" si="7"/>
        <v>0</v>
      </c>
      <c r="O167" s="119"/>
      <c r="P167" s="120" t="str">
        <f>IF('Prioritized Approach Milestones'!$B168=1,'Prioritized Approach Milestones'!$F168,"")</f>
        <v/>
      </c>
      <c r="Q167" s="120">
        <f>IF('Prioritized Approach Milestones'!$B168=2,'Prioritized Approach Milestones'!$F168,"")</f>
        <v>0</v>
      </c>
      <c r="R167" s="120" t="str">
        <f>IF('Prioritized Approach Milestones'!$B168=3,'Prioritized Approach Milestones'!$F168,"")</f>
        <v/>
      </c>
      <c r="S167" s="120" t="str">
        <f>IF('Prioritized Approach Milestones'!$B168=4,'Prioritized Approach Milestones'!$F168,"")</f>
        <v/>
      </c>
      <c r="T167" s="120" t="str">
        <f>IF('Prioritized Approach Milestones'!$B168=5,'Prioritized Approach Milestones'!$F168,"")</f>
        <v/>
      </c>
      <c r="U167" s="120" t="str">
        <f>IF('Prioritized Approach Milestones'!$B168=6,'Prioritized Approach Milestones'!$F168,"")</f>
        <v/>
      </c>
      <c r="V167" s="121" t="str">
        <f>IF(AND('Prioritized Approach Milestones'!C168="Yes",'Prioritized Approach Milestones'!F168=""),"CORRECT",IF('Prioritized Approach Milestones'!C168="No","CORRECT",IF('Prioritized Approach Milestones'!B168=1,"ERROR 1","N/A")))</f>
        <v>N/A</v>
      </c>
      <c r="W167" s="121" t="str">
        <f>IF(AND('Prioritized Approach Milestones'!C168="Yes",'Prioritized Approach Milestones'!F168=""),"CORRECT",IF('Prioritized Approach Milestones'!C168="No","CORRECT",IF('Prioritized Approach Milestones'!B168=2,"ERROR 1","N/A")))</f>
        <v>ERROR 1</v>
      </c>
      <c r="X167" s="121" t="str">
        <f>IF(AND('Prioritized Approach Milestones'!C168="Yes",'Prioritized Approach Milestones'!F168=""),"CORRECT",IF('Prioritized Approach Milestones'!C168="No","CORRECT",IF('Prioritized Approach Milestones'!B168=3,"ERROR 1","N/A")))</f>
        <v>N/A</v>
      </c>
      <c r="Y167" s="121" t="str">
        <f>IF(AND('Prioritized Approach Milestones'!C168="Yes",'Prioritized Approach Milestones'!F168=""),"CORRECT",IF('Prioritized Approach Milestones'!C168="No","CORRECT",IF('Prioritized Approach Milestones'!B168=4,"ERROR 1","N/A")))</f>
        <v>N/A</v>
      </c>
      <c r="Z167" s="121" t="str">
        <f>IF(AND('Prioritized Approach Milestones'!C168="Yes",'Prioritized Approach Milestones'!F168=""),"CORRECT",IF('Prioritized Approach Milestones'!C168="No","CORRECT",IF('Prioritized Approach Milestones'!B168=5,"ERROR 1","N/A")))</f>
        <v>N/A</v>
      </c>
      <c r="AA167" s="121" t="str">
        <f>IF(AND('Prioritized Approach Milestones'!C168="Yes",'Prioritized Approach Milestones'!F168=""),"CORRECT",IF('Prioritized Approach Milestones'!C168="No","CORRECT",IF('Prioritized Approach Milestones'!B168=6,"ERROR 1","N/A")))</f>
        <v>N/A</v>
      </c>
      <c r="AB167" s="122" t="str">
        <f>IF(AND('Prioritized Approach Milestones'!C168="No",'Prioritized Approach Milestones'!F168=""),IF('Prioritized Approach Milestones'!B168=1,"ERROR 2","N/A"),"CORRECT")</f>
        <v>CORRECT</v>
      </c>
      <c r="AC167" s="122" t="str">
        <f>IF(AND('Prioritized Approach Milestones'!C168="No",'Prioritized Approach Milestones'!F168=""),IF('Prioritized Approach Milestones'!B168=2,"ERROR 2","N/A"),"CORRECT")</f>
        <v>CORRECT</v>
      </c>
      <c r="AD167" s="122" t="str">
        <f>IF(AND('Prioritized Approach Milestones'!C168="No",'Prioritized Approach Milestones'!F168=""),IF('Prioritized Approach Milestones'!B168=3,"ERROR 2","N/A"),"CORRECT")</f>
        <v>CORRECT</v>
      </c>
      <c r="AE167" s="122" t="str">
        <f>IF(AND('Prioritized Approach Milestones'!C168="No",'Prioritized Approach Milestones'!F168=""),IF('Prioritized Approach Milestones'!B168=4,"ERROR 2","N/A"),"CORRECT")</f>
        <v>CORRECT</v>
      </c>
      <c r="AF167" s="122" t="str">
        <f>IF(AND('Prioritized Approach Milestones'!C168="No",'Prioritized Approach Milestones'!F168=""),IF('Prioritized Approach Milestones'!B168=5,"ERROR 2","N/A"),"CORRECT")</f>
        <v>CORRECT</v>
      </c>
      <c r="AG167" s="123" t="str">
        <f>IF(AND('Prioritized Approach Milestones'!C168="No",'Prioritized Approach Milestones'!F168=""),IF('Prioritized Approach Milestones'!B168=6,"ERROR 2","N/A"),"CORRECT")</f>
        <v>CORRECT</v>
      </c>
    </row>
    <row r="168" spans="1:33" x14ac:dyDescent="0.2">
      <c r="A168" s="27">
        <f>COUNTIFS('Prioritized Approach Milestones'!B169,"1",'Prioritized Approach Milestones'!C169,"yes")</f>
        <v>0</v>
      </c>
      <c r="B168" s="32">
        <f>COUNTIFS('Prioritized Approach Milestones'!B169,"2",'Prioritized Approach Milestones'!C169,"yes")</f>
        <v>0</v>
      </c>
      <c r="C168" s="28">
        <f>COUNTIFS('Prioritized Approach Milestones'!B169,"3",'Prioritized Approach Milestones'!C169,"yes")</f>
        <v>0</v>
      </c>
      <c r="D168" s="29">
        <f>COUNTIFS('Prioritized Approach Milestones'!B169,"4",'Prioritized Approach Milestones'!C169,"yes")</f>
        <v>0</v>
      </c>
      <c r="E168" s="30">
        <f>COUNTIFS('Prioritized Approach Milestones'!B169,"5",'Prioritized Approach Milestones'!C169,"yes")</f>
        <v>0</v>
      </c>
      <c r="F168" s="31">
        <f>COUNTIFS('Prioritized Approach Milestones'!B169,"6",'Prioritized Approach Milestones'!C169,"yes")</f>
        <v>0</v>
      </c>
      <c r="G168" s="59">
        <f t="shared" si="6"/>
        <v>0</v>
      </c>
      <c r="H168" s="53">
        <f>COUNTIFS('Prioritized Approach Milestones'!B169,"1",'Prioritized Approach Milestones'!C169,"N/A")</f>
        <v>0</v>
      </c>
      <c r="I168" s="53">
        <f>COUNTIFS('Prioritized Approach Milestones'!B169,"2",'Prioritized Approach Milestones'!C169,"N/A")</f>
        <v>0</v>
      </c>
      <c r="J168" s="53">
        <f>COUNTIFS('Prioritized Approach Milestones'!B169,"3",'Prioritized Approach Milestones'!C169,"N/A")</f>
        <v>0</v>
      </c>
      <c r="K168" s="53">
        <f>COUNTIFS('Prioritized Approach Milestones'!B169,"4",'Prioritized Approach Milestones'!C169,"N/A")</f>
        <v>0</v>
      </c>
      <c r="L168" s="53">
        <f>COUNTIFS('Prioritized Approach Milestones'!B169,"5",'Prioritized Approach Milestones'!C169,"N/A")</f>
        <v>0</v>
      </c>
      <c r="M168" s="53">
        <f>COUNTIFS('Prioritized Approach Milestones'!B169,"6",'Prioritized Approach Milestones'!C169,"N/A")</f>
        <v>0</v>
      </c>
      <c r="N168">
        <f t="shared" si="7"/>
        <v>0</v>
      </c>
      <c r="O168" s="119"/>
      <c r="P168" s="120" t="str">
        <f>IF('Prioritized Approach Milestones'!$B169=1,'Prioritized Approach Milestones'!$F169,"")</f>
        <v/>
      </c>
      <c r="Q168" s="120" t="str">
        <f>IF('Prioritized Approach Milestones'!$B169=2,'Prioritized Approach Milestones'!$F169,"")</f>
        <v/>
      </c>
      <c r="R168" s="120" t="str">
        <f>IF('Prioritized Approach Milestones'!$B169=3,'Prioritized Approach Milestones'!$F169,"")</f>
        <v/>
      </c>
      <c r="S168" s="120">
        <f>IF('Prioritized Approach Milestones'!$B169=4,'Prioritized Approach Milestones'!$F169,"")</f>
        <v>0</v>
      </c>
      <c r="T168" s="120" t="str">
        <f>IF('Prioritized Approach Milestones'!$B169=5,'Prioritized Approach Milestones'!$F169,"")</f>
        <v/>
      </c>
      <c r="U168" s="120" t="str">
        <f>IF('Prioritized Approach Milestones'!$B169=6,'Prioritized Approach Milestones'!$F169,"")</f>
        <v/>
      </c>
      <c r="V168" s="121" t="str">
        <f>IF(AND('Prioritized Approach Milestones'!C169="Yes",'Prioritized Approach Milestones'!F169=""),"CORRECT",IF('Prioritized Approach Milestones'!C169="No","CORRECT",IF('Prioritized Approach Milestones'!B169=1,"ERROR 1","N/A")))</f>
        <v>N/A</v>
      </c>
      <c r="W168" s="121" t="str">
        <f>IF(AND('Prioritized Approach Milestones'!C169="Yes",'Prioritized Approach Milestones'!F169=""),"CORRECT",IF('Prioritized Approach Milestones'!C169="No","CORRECT",IF('Prioritized Approach Milestones'!B169=2,"ERROR 1","N/A")))</f>
        <v>N/A</v>
      </c>
      <c r="X168" s="121" t="str">
        <f>IF(AND('Prioritized Approach Milestones'!C169="Yes",'Prioritized Approach Milestones'!F169=""),"CORRECT",IF('Prioritized Approach Milestones'!C169="No","CORRECT",IF('Prioritized Approach Milestones'!B169=3,"ERROR 1","N/A")))</f>
        <v>N/A</v>
      </c>
      <c r="Y168" s="121" t="str">
        <f>IF(AND('Prioritized Approach Milestones'!C169="Yes",'Prioritized Approach Milestones'!F169=""),"CORRECT",IF('Prioritized Approach Milestones'!C169="No","CORRECT",IF('Prioritized Approach Milestones'!B169=4,"ERROR 1","N/A")))</f>
        <v>ERROR 1</v>
      </c>
      <c r="Z168" s="121" t="str">
        <f>IF(AND('Prioritized Approach Milestones'!C169="Yes",'Prioritized Approach Milestones'!F169=""),"CORRECT",IF('Prioritized Approach Milestones'!C169="No","CORRECT",IF('Prioritized Approach Milestones'!B169=5,"ERROR 1","N/A")))</f>
        <v>N/A</v>
      </c>
      <c r="AA168" s="121" t="str">
        <f>IF(AND('Prioritized Approach Milestones'!C169="Yes",'Prioritized Approach Milestones'!F169=""),"CORRECT",IF('Prioritized Approach Milestones'!C169="No","CORRECT",IF('Prioritized Approach Milestones'!B169=6,"ERROR 1","N/A")))</f>
        <v>N/A</v>
      </c>
      <c r="AB168" s="122" t="str">
        <f>IF(AND('Prioritized Approach Milestones'!C169="No",'Prioritized Approach Milestones'!F169=""),IF('Prioritized Approach Milestones'!B169=1,"ERROR 2","N/A"),"CORRECT")</f>
        <v>CORRECT</v>
      </c>
      <c r="AC168" s="122" t="str">
        <f>IF(AND('Prioritized Approach Milestones'!C169="No",'Prioritized Approach Milestones'!F169=""),IF('Prioritized Approach Milestones'!B169=2,"ERROR 2","N/A"),"CORRECT")</f>
        <v>CORRECT</v>
      </c>
      <c r="AD168" s="122" t="str">
        <f>IF(AND('Prioritized Approach Milestones'!C169="No",'Prioritized Approach Milestones'!F169=""),IF('Prioritized Approach Milestones'!B169=3,"ERROR 2","N/A"),"CORRECT")</f>
        <v>CORRECT</v>
      </c>
      <c r="AE168" s="122" t="str">
        <f>IF(AND('Prioritized Approach Milestones'!C169="No",'Prioritized Approach Milestones'!F169=""),IF('Prioritized Approach Milestones'!B169=4,"ERROR 2","N/A"),"CORRECT")</f>
        <v>CORRECT</v>
      </c>
      <c r="AF168" s="122" t="str">
        <f>IF(AND('Prioritized Approach Milestones'!C169="No",'Prioritized Approach Milestones'!F169=""),IF('Prioritized Approach Milestones'!B169=5,"ERROR 2","N/A"),"CORRECT")</f>
        <v>CORRECT</v>
      </c>
      <c r="AG168" s="123" t="str">
        <f>IF(AND('Prioritized Approach Milestones'!C169="No",'Prioritized Approach Milestones'!F169=""),IF('Prioritized Approach Milestones'!B169=6,"ERROR 2","N/A"),"CORRECT")</f>
        <v>CORRECT</v>
      </c>
    </row>
    <row r="169" spans="1:33" x14ac:dyDescent="0.2">
      <c r="A169" s="27">
        <f>COUNTIFS('Prioritized Approach Milestones'!B170,"1",'Prioritized Approach Milestones'!C170,"yes")</f>
        <v>0</v>
      </c>
      <c r="B169" s="32">
        <f>COUNTIFS('Prioritized Approach Milestones'!B170,"2",'Prioritized Approach Milestones'!C170,"yes")</f>
        <v>0</v>
      </c>
      <c r="C169" s="28">
        <f>COUNTIFS('Prioritized Approach Milestones'!B170,"3",'Prioritized Approach Milestones'!C170,"yes")</f>
        <v>0</v>
      </c>
      <c r="D169" s="29">
        <f>COUNTIFS('Prioritized Approach Milestones'!B170,"4",'Prioritized Approach Milestones'!C170,"yes")</f>
        <v>0</v>
      </c>
      <c r="E169" s="30">
        <f>COUNTIFS('Prioritized Approach Milestones'!B170,"5",'Prioritized Approach Milestones'!C170,"yes")</f>
        <v>0</v>
      </c>
      <c r="F169" s="31">
        <f>COUNTIFS('Prioritized Approach Milestones'!B170,"6",'Prioritized Approach Milestones'!C170,"yes")</f>
        <v>0</v>
      </c>
      <c r="G169" s="59">
        <f t="shared" si="6"/>
        <v>0</v>
      </c>
      <c r="H169" s="53">
        <f>COUNTIFS('Prioritized Approach Milestones'!B170,"1",'Prioritized Approach Milestones'!C170,"N/A")</f>
        <v>0</v>
      </c>
      <c r="I169" s="53">
        <f>COUNTIFS('Prioritized Approach Milestones'!B170,"2",'Prioritized Approach Milestones'!C170,"N/A")</f>
        <v>0</v>
      </c>
      <c r="J169" s="53">
        <f>COUNTIFS('Prioritized Approach Milestones'!B170,"3",'Prioritized Approach Milestones'!C170,"N/A")</f>
        <v>0</v>
      </c>
      <c r="K169" s="53">
        <f>COUNTIFS('Prioritized Approach Milestones'!B170,"4",'Prioritized Approach Milestones'!C170,"N/A")</f>
        <v>0</v>
      </c>
      <c r="L169" s="53">
        <f>COUNTIFS('Prioritized Approach Milestones'!B170,"5",'Prioritized Approach Milestones'!C170,"N/A")</f>
        <v>0</v>
      </c>
      <c r="M169" s="53">
        <f>COUNTIFS('Prioritized Approach Milestones'!B170,"6",'Prioritized Approach Milestones'!C170,"N/A")</f>
        <v>0</v>
      </c>
      <c r="N169">
        <f t="shared" si="7"/>
        <v>0</v>
      </c>
      <c r="O169" s="119"/>
      <c r="P169" s="120" t="str">
        <f>IF('Prioritized Approach Milestones'!$B170=1,'Prioritized Approach Milestones'!$F170,"")</f>
        <v/>
      </c>
      <c r="Q169" s="120">
        <f>IF('Prioritized Approach Milestones'!$B170=2,'Prioritized Approach Milestones'!$F170,"")</f>
        <v>0</v>
      </c>
      <c r="R169" s="120" t="str">
        <f>IF('Prioritized Approach Milestones'!$B170=3,'Prioritized Approach Milestones'!$F170,"")</f>
        <v/>
      </c>
      <c r="S169" s="120" t="str">
        <f>IF('Prioritized Approach Milestones'!$B170=4,'Prioritized Approach Milestones'!$F170,"")</f>
        <v/>
      </c>
      <c r="T169" s="120" t="str">
        <f>IF('Prioritized Approach Milestones'!$B170=5,'Prioritized Approach Milestones'!$F170,"")</f>
        <v/>
      </c>
      <c r="U169" s="120" t="str">
        <f>IF('Prioritized Approach Milestones'!$B170=6,'Prioritized Approach Milestones'!$F170,"")</f>
        <v/>
      </c>
      <c r="V169" s="121" t="str">
        <f>IF(AND('Prioritized Approach Milestones'!C170="Yes",'Prioritized Approach Milestones'!F170=""),"CORRECT",IF('Prioritized Approach Milestones'!C170="No","CORRECT",IF('Prioritized Approach Milestones'!B170=1,"ERROR 1","N/A")))</f>
        <v>N/A</v>
      </c>
      <c r="W169" s="121" t="str">
        <f>IF(AND('Prioritized Approach Milestones'!C170="Yes",'Prioritized Approach Milestones'!F170=""),"CORRECT",IF('Prioritized Approach Milestones'!C170="No","CORRECT",IF('Prioritized Approach Milestones'!B170=2,"ERROR 1","N/A")))</f>
        <v>ERROR 1</v>
      </c>
      <c r="X169" s="121" t="str">
        <f>IF(AND('Prioritized Approach Milestones'!C170="Yes",'Prioritized Approach Milestones'!F170=""),"CORRECT",IF('Prioritized Approach Milestones'!C170="No","CORRECT",IF('Prioritized Approach Milestones'!B170=3,"ERROR 1","N/A")))</f>
        <v>N/A</v>
      </c>
      <c r="Y169" s="121" t="str">
        <f>IF(AND('Prioritized Approach Milestones'!C170="Yes",'Prioritized Approach Milestones'!F170=""),"CORRECT",IF('Prioritized Approach Milestones'!C170="No","CORRECT",IF('Prioritized Approach Milestones'!B170=4,"ERROR 1","N/A")))</f>
        <v>N/A</v>
      </c>
      <c r="Z169" s="121" t="str">
        <f>IF(AND('Prioritized Approach Milestones'!C170="Yes",'Prioritized Approach Milestones'!F170=""),"CORRECT",IF('Prioritized Approach Milestones'!C170="No","CORRECT",IF('Prioritized Approach Milestones'!B170=5,"ERROR 1","N/A")))</f>
        <v>N/A</v>
      </c>
      <c r="AA169" s="121" t="str">
        <f>IF(AND('Prioritized Approach Milestones'!C170="Yes",'Prioritized Approach Milestones'!F170=""),"CORRECT",IF('Prioritized Approach Milestones'!C170="No","CORRECT",IF('Prioritized Approach Milestones'!B170=6,"ERROR 1","N/A")))</f>
        <v>N/A</v>
      </c>
      <c r="AB169" s="122" t="str">
        <f>IF(AND('Prioritized Approach Milestones'!C170="No",'Prioritized Approach Milestones'!F170=""),IF('Prioritized Approach Milestones'!B170=1,"ERROR 2","N/A"),"CORRECT")</f>
        <v>CORRECT</v>
      </c>
      <c r="AC169" s="122" t="str">
        <f>IF(AND('Prioritized Approach Milestones'!C170="No",'Prioritized Approach Milestones'!F170=""),IF('Prioritized Approach Milestones'!B170=2,"ERROR 2","N/A"),"CORRECT")</f>
        <v>CORRECT</v>
      </c>
      <c r="AD169" s="122" t="str">
        <f>IF(AND('Prioritized Approach Milestones'!C170="No",'Prioritized Approach Milestones'!F170=""),IF('Prioritized Approach Milestones'!B170=3,"ERROR 2","N/A"),"CORRECT")</f>
        <v>CORRECT</v>
      </c>
      <c r="AE169" s="122" t="str">
        <f>IF(AND('Prioritized Approach Milestones'!C170="No",'Prioritized Approach Milestones'!F170=""),IF('Prioritized Approach Milestones'!B170=4,"ERROR 2","N/A"),"CORRECT")</f>
        <v>CORRECT</v>
      </c>
      <c r="AF169" s="122" t="str">
        <f>IF(AND('Prioritized Approach Milestones'!C170="No",'Prioritized Approach Milestones'!F170=""),IF('Prioritized Approach Milestones'!B170=5,"ERROR 2","N/A"),"CORRECT")</f>
        <v>CORRECT</v>
      </c>
      <c r="AG169" s="123" t="str">
        <f>IF(AND('Prioritized Approach Milestones'!C170="No",'Prioritized Approach Milestones'!F170=""),IF('Prioritized Approach Milestones'!B170=6,"ERROR 2","N/A"),"CORRECT")</f>
        <v>CORRECT</v>
      </c>
    </row>
    <row r="170" spans="1:33" x14ac:dyDescent="0.2">
      <c r="A170" s="27">
        <f>COUNTIFS('Prioritized Approach Milestones'!B171,"1",'Prioritized Approach Milestones'!C171,"yes")</f>
        <v>0</v>
      </c>
      <c r="B170" s="32">
        <f>COUNTIFS('Prioritized Approach Milestones'!B171,"2",'Prioritized Approach Milestones'!C171,"yes")</f>
        <v>0</v>
      </c>
      <c r="C170" s="28">
        <f>COUNTIFS('Prioritized Approach Milestones'!B171,"3",'Prioritized Approach Milestones'!C171,"yes")</f>
        <v>0</v>
      </c>
      <c r="D170" s="29">
        <f>COUNTIFS('Prioritized Approach Milestones'!B171,"4",'Prioritized Approach Milestones'!C171,"yes")</f>
        <v>0</v>
      </c>
      <c r="E170" s="30">
        <f>COUNTIFS('Prioritized Approach Milestones'!B171,"5",'Prioritized Approach Milestones'!C171,"yes")</f>
        <v>0</v>
      </c>
      <c r="F170" s="31">
        <f>COUNTIFS('Prioritized Approach Milestones'!B171,"6",'Prioritized Approach Milestones'!C171,"yes")</f>
        <v>0</v>
      </c>
      <c r="G170" s="59">
        <f t="shared" si="6"/>
        <v>0</v>
      </c>
      <c r="H170" s="53">
        <f>COUNTIFS('Prioritized Approach Milestones'!B171,"1",'Prioritized Approach Milestones'!C171,"N/A")</f>
        <v>0</v>
      </c>
      <c r="I170" s="53">
        <f>COUNTIFS('Prioritized Approach Milestones'!B171,"2",'Prioritized Approach Milestones'!C171,"N/A")</f>
        <v>0</v>
      </c>
      <c r="J170" s="53">
        <f>COUNTIFS('Prioritized Approach Milestones'!B171,"3",'Prioritized Approach Milestones'!C171,"N/A")</f>
        <v>0</v>
      </c>
      <c r="K170" s="53">
        <f>COUNTIFS('Prioritized Approach Milestones'!B171,"4",'Prioritized Approach Milestones'!C171,"N/A")</f>
        <v>0</v>
      </c>
      <c r="L170" s="53">
        <f>COUNTIFS('Prioritized Approach Milestones'!B171,"5",'Prioritized Approach Milestones'!C171,"N/A")</f>
        <v>0</v>
      </c>
      <c r="M170" s="53">
        <f>COUNTIFS('Prioritized Approach Milestones'!B171,"6",'Prioritized Approach Milestones'!C171,"N/A")</f>
        <v>0</v>
      </c>
      <c r="N170">
        <f t="shared" si="7"/>
        <v>0</v>
      </c>
      <c r="O170" s="119"/>
      <c r="P170" s="120" t="str">
        <f>IF('Prioritized Approach Milestones'!$B171=1,'Prioritized Approach Milestones'!$F171,"")</f>
        <v/>
      </c>
      <c r="Q170" s="120">
        <f>IF('Prioritized Approach Milestones'!$B171=2,'Prioritized Approach Milestones'!$F171,"")</f>
        <v>0</v>
      </c>
      <c r="R170" s="120" t="str">
        <f>IF('Prioritized Approach Milestones'!$B171=3,'Prioritized Approach Milestones'!$F171,"")</f>
        <v/>
      </c>
      <c r="S170" s="120" t="str">
        <f>IF('Prioritized Approach Milestones'!$B171=4,'Prioritized Approach Milestones'!$F171,"")</f>
        <v/>
      </c>
      <c r="T170" s="120" t="str">
        <f>IF('Prioritized Approach Milestones'!$B171=5,'Prioritized Approach Milestones'!$F171,"")</f>
        <v/>
      </c>
      <c r="U170" s="120" t="str">
        <f>IF('Prioritized Approach Milestones'!$B171=6,'Prioritized Approach Milestones'!$F171,"")</f>
        <v/>
      </c>
      <c r="V170" s="121" t="str">
        <f>IF(AND('Prioritized Approach Milestones'!C171="Yes",'Prioritized Approach Milestones'!F171=""),"CORRECT",IF('Prioritized Approach Milestones'!C171="No","CORRECT",IF('Prioritized Approach Milestones'!B171=1,"ERROR 1","N/A")))</f>
        <v>N/A</v>
      </c>
      <c r="W170" s="121" t="str">
        <f>IF(AND('Prioritized Approach Milestones'!C171="Yes",'Prioritized Approach Milestones'!F171=""),"CORRECT",IF('Prioritized Approach Milestones'!C171="No","CORRECT",IF('Prioritized Approach Milestones'!B171=2,"ERROR 1","N/A")))</f>
        <v>ERROR 1</v>
      </c>
      <c r="X170" s="121" t="str">
        <f>IF(AND('Prioritized Approach Milestones'!C171="Yes",'Prioritized Approach Milestones'!F171=""),"CORRECT",IF('Prioritized Approach Milestones'!C171="No","CORRECT",IF('Prioritized Approach Milestones'!B171=3,"ERROR 1","N/A")))</f>
        <v>N/A</v>
      </c>
      <c r="Y170" s="121" t="str">
        <f>IF(AND('Prioritized Approach Milestones'!C171="Yes",'Prioritized Approach Milestones'!F171=""),"CORRECT",IF('Prioritized Approach Milestones'!C171="No","CORRECT",IF('Prioritized Approach Milestones'!B171=4,"ERROR 1","N/A")))</f>
        <v>N/A</v>
      </c>
      <c r="Z170" s="121" t="str">
        <f>IF(AND('Prioritized Approach Milestones'!C171="Yes",'Prioritized Approach Milestones'!F171=""),"CORRECT",IF('Prioritized Approach Milestones'!C171="No","CORRECT",IF('Prioritized Approach Milestones'!B171=5,"ERROR 1","N/A")))</f>
        <v>N/A</v>
      </c>
      <c r="AA170" s="121" t="str">
        <f>IF(AND('Prioritized Approach Milestones'!C171="Yes",'Prioritized Approach Milestones'!F171=""),"CORRECT",IF('Prioritized Approach Milestones'!C171="No","CORRECT",IF('Prioritized Approach Milestones'!B171=6,"ERROR 1","N/A")))</f>
        <v>N/A</v>
      </c>
      <c r="AB170" s="122" t="str">
        <f>IF(AND('Prioritized Approach Milestones'!C171="No",'Prioritized Approach Milestones'!F171=""),IF('Prioritized Approach Milestones'!B171=1,"ERROR 2","N/A"),"CORRECT")</f>
        <v>CORRECT</v>
      </c>
      <c r="AC170" s="122" t="str">
        <f>IF(AND('Prioritized Approach Milestones'!C171="No",'Prioritized Approach Milestones'!F171=""),IF('Prioritized Approach Milestones'!B171=2,"ERROR 2","N/A"),"CORRECT")</f>
        <v>CORRECT</v>
      </c>
      <c r="AD170" s="122" t="str">
        <f>IF(AND('Prioritized Approach Milestones'!C171="No",'Prioritized Approach Milestones'!F171=""),IF('Prioritized Approach Milestones'!B171=3,"ERROR 2","N/A"),"CORRECT")</f>
        <v>CORRECT</v>
      </c>
      <c r="AE170" s="122" t="str">
        <f>IF(AND('Prioritized Approach Milestones'!C171="No",'Prioritized Approach Milestones'!F171=""),IF('Prioritized Approach Milestones'!B171=4,"ERROR 2","N/A"),"CORRECT")</f>
        <v>CORRECT</v>
      </c>
      <c r="AF170" s="122" t="str">
        <f>IF(AND('Prioritized Approach Milestones'!C171="No",'Prioritized Approach Milestones'!F171=""),IF('Prioritized Approach Milestones'!B171=5,"ERROR 2","N/A"),"CORRECT")</f>
        <v>CORRECT</v>
      </c>
      <c r="AG170" s="123" t="str">
        <f>IF(AND('Prioritized Approach Milestones'!C171="No",'Prioritized Approach Milestones'!F171=""),IF('Prioritized Approach Milestones'!B171=6,"ERROR 2","N/A"),"CORRECT")</f>
        <v>CORRECT</v>
      </c>
    </row>
    <row r="171" spans="1:33" x14ac:dyDescent="0.2">
      <c r="A171" s="27">
        <f>COUNTIFS('Prioritized Approach Milestones'!B172,"1",'Prioritized Approach Milestones'!C172,"yes")</f>
        <v>0</v>
      </c>
      <c r="B171" s="32">
        <f>COUNTIFS('Prioritized Approach Milestones'!B172,"2",'Prioritized Approach Milestones'!C172,"yes")</f>
        <v>0</v>
      </c>
      <c r="C171" s="28">
        <f>COUNTIFS('Prioritized Approach Milestones'!B172,"3",'Prioritized Approach Milestones'!C172,"yes")</f>
        <v>0</v>
      </c>
      <c r="D171" s="29">
        <f>COUNTIFS('Prioritized Approach Milestones'!B172,"4",'Prioritized Approach Milestones'!C172,"yes")</f>
        <v>0</v>
      </c>
      <c r="E171" s="30">
        <f>COUNTIFS('Prioritized Approach Milestones'!B172,"5",'Prioritized Approach Milestones'!C172,"yes")</f>
        <v>0</v>
      </c>
      <c r="F171" s="31">
        <f>COUNTIFS('Prioritized Approach Milestones'!B172,"6",'Prioritized Approach Milestones'!C172,"yes")</f>
        <v>0</v>
      </c>
      <c r="G171" s="59">
        <f t="shared" si="6"/>
        <v>0</v>
      </c>
      <c r="H171" s="53">
        <f>COUNTIFS('Prioritized Approach Milestones'!B172,"1",'Prioritized Approach Milestones'!C172,"N/A")</f>
        <v>0</v>
      </c>
      <c r="I171" s="53">
        <f>COUNTIFS('Prioritized Approach Milestones'!B172,"2",'Prioritized Approach Milestones'!C172,"N/A")</f>
        <v>0</v>
      </c>
      <c r="J171" s="53">
        <f>COUNTIFS('Prioritized Approach Milestones'!B172,"3",'Prioritized Approach Milestones'!C172,"N/A")</f>
        <v>0</v>
      </c>
      <c r="K171" s="53">
        <f>COUNTIFS('Prioritized Approach Milestones'!B172,"4",'Prioritized Approach Milestones'!C172,"N/A")</f>
        <v>0</v>
      </c>
      <c r="L171" s="53">
        <f>COUNTIFS('Prioritized Approach Milestones'!B172,"5",'Prioritized Approach Milestones'!C172,"N/A")</f>
        <v>0</v>
      </c>
      <c r="M171" s="53">
        <f>COUNTIFS('Prioritized Approach Milestones'!B172,"6",'Prioritized Approach Milestones'!C172,"N/A")</f>
        <v>0</v>
      </c>
      <c r="N171">
        <f t="shared" si="7"/>
        <v>0</v>
      </c>
      <c r="O171" s="119"/>
      <c r="P171" s="120" t="str">
        <f>IF('Prioritized Approach Milestones'!$B172=1,'Prioritized Approach Milestones'!$F172,"")</f>
        <v/>
      </c>
      <c r="Q171" s="120">
        <f>IF('Prioritized Approach Milestones'!$B172=2,'Prioritized Approach Milestones'!$F172,"")</f>
        <v>0</v>
      </c>
      <c r="R171" s="120" t="str">
        <f>IF('Prioritized Approach Milestones'!$B172=3,'Prioritized Approach Milestones'!$F172,"")</f>
        <v/>
      </c>
      <c r="S171" s="120" t="str">
        <f>IF('Prioritized Approach Milestones'!$B172=4,'Prioritized Approach Milestones'!$F172,"")</f>
        <v/>
      </c>
      <c r="T171" s="120" t="str">
        <f>IF('Prioritized Approach Milestones'!$B172=5,'Prioritized Approach Milestones'!$F172,"")</f>
        <v/>
      </c>
      <c r="U171" s="120" t="str">
        <f>IF('Prioritized Approach Milestones'!$B172=6,'Prioritized Approach Milestones'!$F172,"")</f>
        <v/>
      </c>
      <c r="V171" s="121" t="str">
        <f>IF(AND('Prioritized Approach Milestones'!C172="Yes",'Prioritized Approach Milestones'!F172=""),"CORRECT",IF('Prioritized Approach Milestones'!C172="No","CORRECT",IF('Prioritized Approach Milestones'!B172=1,"ERROR 1","N/A")))</f>
        <v>N/A</v>
      </c>
      <c r="W171" s="121" t="str">
        <f>IF(AND('Prioritized Approach Milestones'!C172="Yes",'Prioritized Approach Milestones'!F172=""),"CORRECT",IF('Prioritized Approach Milestones'!C172="No","CORRECT",IF('Prioritized Approach Milestones'!B172=2,"ERROR 1","N/A")))</f>
        <v>ERROR 1</v>
      </c>
      <c r="X171" s="121" t="str">
        <f>IF(AND('Prioritized Approach Milestones'!C172="Yes",'Prioritized Approach Milestones'!F172=""),"CORRECT",IF('Prioritized Approach Milestones'!C172="No","CORRECT",IF('Prioritized Approach Milestones'!B172=3,"ERROR 1","N/A")))</f>
        <v>N/A</v>
      </c>
      <c r="Y171" s="121" t="str">
        <f>IF(AND('Prioritized Approach Milestones'!C172="Yes",'Prioritized Approach Milestones'!F172=""),"CORRECT",IF('Prioritized Approach Milestones'!C172="No","CORRECT",IF('Prioritized Approach Milestones'!B172=4,"ERROR 1","N/A")))</f>
        <v>N/A</v>
      </c>
      <c r="Z171" s="121" t="str">
        <f>IF(AND('Prioritized Approach Milestones'!C172="Yes",'Prioritized Approach Milestones'!F172=""),"CORRECT",IF('Prioritized Approach Milestones'!C172="No","CORRECT",IF('Prioritized Approach Milestones'!B172=5,"ERROR 1","N/A")))</f>
        <v>N/A</v>
      </c>
      <c r="AA171" s="121" t="str">
        <f>IF(AND('Prioritized Approach Milestones'!C172="Yes",'Prioritized Approach Milestones'!F172=""),"CORRECT",IF('Prioritized Approach Milestones'!C172="No","CORRECT",IF('Prioritized Approach Milestones'!B172=6,"ERROR 1","N/A")))</f>
        <v>N/A</v>
      </c>
      <c r="AB171" s="122" t="str">
        <f>IF(AND('Prioritized Approach Milestones'!C172="No",'Prioritized Approach Milestones'!F172=""),IF('Prioritized Approach Milestones'!B172=1,"ERROR 2","N/A"),"CORRECT")</f>
        <v>CORRECT</v>
      </c>
      <c r="AC171" s="122" t="str">
        <f>IF(AND('Prioritized Approach Milestones'!C172="No",'Prioritized Approach Milestones'!F172=""),IF('Prioritized Approach Milestones'!B172=2,"ERROR 2","N/A"),"CORRECT")</f>
        <v>CORRECT</v>
      </c>
      <c r="AD171" s="122" t="str">
        <f>IF(AND('Prioritized Approach Milestones'!C172="No",'Prioritized Approach Milestones'!F172=""),IF('Prioritized Approach Milestones'!B172=3,"ERROR 2","N/A"),"CORRECT")</f>
        <v>CORRECT</v>
      </c>
      <c r="AE171" s="122" t="str">
        <f>IF(AND('Prioritized Approach Milestones'!C172="No",'Prioritized Approach Milestones'!F172=""),IF('Prioritized Approach Milestones'!B172=4,"ERROR 2","N/A"),"CORRECT")</f>
        <v>CORRECT</v>
      </c>
      <c r="AF171" s="122" t="str">
        <f>IF(AND('Prioritized Approach Milestones'!C172="No",'Prioritized Approach Milestones'!F172=""),IF('Prioritized Approach Milestones'!B172=5,"ERROR 2","N/A"),"CORRECT")</f>
        <v>CORRECT</v>
      </c>
      <c r="AG171" s="123" t="str">
        <f>IF(AND('Prioritized Approach Milestones'!C172="No",'Prioritized Approach Milestones'!F172=""),IF('Prioritized Approach Milestones'!B172=6,"ERROR 2","N/A"),"CORRECT")</f>
        <v>CORRECT</v>
      </c>
    </row>
    <row r="172" spans="1:33" x14ac:dyDescent="0.2">
      <c r="A172" s="27">
        <f>COUNTIFS('Prioritized Approach Milestones'!B173,"1",'Prioritized Approach Milestones'!C173,"yes")</f>
        <v>0</v>
      </c>
      <c r="B172" s="32">
        <f>COUNTIFS('Prioritized Approach Milestones'!B173,"2",'Prioritized Approach Milestones'!C173,"yes")</f>
        <v>0</v>
      </c>
      <c r="C172" s="28">
        <f>COUNTIFS('Prioritized Approach Milestones'!B173,"3",'Prioritized Approach Milestones'!C173,"yes")</f>
        <v>0</v>
      </c>
      <c r="D172" s="29">
        <f>COUNTIFS('Prioritized Approach Milestones'!B173,"4",'Prioritized Approach Milestones'!C173,"yes")</f>
        <v>0</v>
      </c>
      <c r="E172" s="30">
        <f>COUNTIFS('Prioritized Approach Milestones'!B173,"5",'Prioritized Approach Milestones'!C173,"yes")</f>
        <v>0</v>
      </c>
      <c r="F172" s="31">
        <f>COUNTIFS('Prioritized Approach Milestones'!B173,"6",'Prioritized Approach Milestones'!C173,"yes")</f>
        <v>0</v>
      </c>
      <c r="G172" s="59">
        <f t="shared" si="6"/>
        <v>0</v>
      </c>
      <c r="H172" s="53">
        <f>COUNTIFS('Prioritized Approach Milestones'!B173,"1",'Prioritized Approach Milestones'!C173,"N/A")</f>
        <v>0</v>
      </c>
      <c r="I172" s="53">
        <f>COUNTIFS('Prioritized Approach Milestones'!B173,"2",'Prioritized Approach Milestones'!C173,"N/A")</f>
        <v>0</v>
      </c>
      <c r="J172" s="53">
        <f>COUNTIFS('Prioritized Approach Milestones'!B173,"3",'Prioritized Approach Milestones'!C173,"N/A")</f>
        <v>0</v>
      </c>
      <c r="K172" s="53">
        <f>COUNTIFS('Prioritized Approach Milestones'!B173,"4",'Prioritized Approach Milestones'!C173,"N/A")</f>
        <v>0</v>
      </c>
      <c r="L172" s="53">
        <f>COUNTIFS('Prioritized Approach Milestones'!B173,"5",'Prioritized Approach Milestones'!C173,"N/A")</f>
        <v>0</v>
      </c>
      <c r="M172" s="53">
        <f>COUNTIFS('Prioritized Approach Milestones'!B173,"6",'Prioritized Approach Milestones'!C173,"N/A")</f>
        <v>0</v>
      </c>
      <c r="N172">
        <f t="shared" si="7"/>
        <v>0</v>
      </c>
      <c r="O172" s="119"/>
      <c r="P172" s="120" t="str">
        <f>IF('Prioritized Approach Milestones'!$B173=1,'Prioritized Approach Milestones'!$F173,"")</f>
        <v/>
      </c>
      <c r="Q172" s="120" t="str">
        <f>IF('Prioritized Approach Milestones'!$B173=2,'Prioritized Approach Milestones'!$F173,"")</f>
        <v/>
      </c>
      <c r="R172" s="120" t="str">
        <f>IF('Prioritized Approach Milestones'!$B173=3,'Prioritized Approach Milestones'!$F173,"")</f>
        <v/>
      </c>
      <c r="S172" s="120">
        <f>IF('Prioritized Approach Milestones'!$B173=4,'Prioritized Approach Milestones'!$F173,"")</f>
        <v>0</v>
      </c>
      <c r="T172" s="120" t="str">
        <f>IF('Prioritized Approach Milestones'!$B173=5,'Prioritized Approach Milestones'!$F173,"")</f>
        <v/>
      </c>
      <c r="U172" s="120" t="str">
        <f>IF('Prioritized Approach Milestones'!$B173=6,'Prioritized Approach Milestones'!$F173,"")</f>
        <v/>
      </c>
      <c r="V172" s="121" t="str">
        <f>IF(AND('Prioritized Approach Milestones'!C173="Yes",'Prioritized Approach Milestones'!F173=""),"CORRECT",IF('Prioritized Approach Milestones'!C173="No","CORRECT",IF('Prioritized Approach Milestones'!B173=1,"ERROR 1","N/A")))</f>
        <v>N/A</v>
      </c>
      <c r="W172" s="121" t="str">
        <f>IF(AND('Prioritized Approach Milestones'!C173="Yes",'Prioritized Approach Milestones'!F173=""),"CORRECT",IF('Prioritized Approach Milestones'!C173="No","CORRECT",IF('Prioritized Approach Milestones'!B173=2,"ERROR 1","N/A")))</f>
        <v>N/A</v>
      </c>
      <c r="X172" s="121" t="str">
        <f>IF(AND('Prioritized Approach Milestones'!C173="Yes",'Prioritized Approach Milestones'!F173=""),"CORRECT",IF('Prioritized Approach Milestones'!C173="No","CORRECT",IF('Prioritized Approach Milestones'!B173=3,"ERROR 1","N/A")))</f>
        <v>N/A</v>
      </c>
      <c r="Y172" s="121" t="str">
        <f>IF(AND('Prioritized Approach Milestones'!C173="Yes",'Prioritized Approach Milestones'!F173=""),"CORRECT",IF('Prioritized Approach Milestones'!C173="No","CORRECT",IF('Prioritized Approach Milestones'!B173=4,"ERROR 1","N/A")))</f>
        <v>ERROR 1</v>
      </c>
      <c r="Z172" s="121" t="str">
        <f>IF(AND('Prioritized Approach Milestones'!C173="Yes",'Prioritized Approach Milestones'!F173=""),"CORRECT",IF('Prioritized Approach Milestones'!C173="No","CORRECT",IF('Prioritized Approach Milestones'!B173=5,"ERROR 1","N/A")))</f>
        <v>N/A</v>
      </c>
      <c r="AA172" s="121" t="str">
        <f>IF(AND('Prioritized Approach Milestones'!C173="Yes",'Prioritized Approach Milestones'!F173=""),"CORRECT",IF('Prioritized Approach Milestones'!C173="No","CORRECT",IF('Prioritized Approach Milestones'!B173=6,"ERROR 1","N/A")))</f>
        <v>N/A</v>
      </c>
      <c r="AB172" s="122" t="str">
        <f>IF(AND('Prioritized Approach Milestones'!C173="No",'Prioritized Approach Milestones'!F173=""),IF('Prioritized Approach Milestones'!B173=1,"ERROR 2","N/A"),"CORRECT")</f>
        <v>CORRECT</v>
      </c>
      <c r="AC172" s="122" t="str">
        <f>IF(AND('Prioritized Approach Milestones'!C173="No",'Prioritized Approach Milestones'!F173=""),IF('Prioritized Approach Milestones'!B173=2,"ERROR 2","N/A"),"CORRECT")</f>
        <v>CORRECT</v>
      </c>
      <c r="AD172" s="122" t="str">
        <f>IF(AND('Prioritized Approach Milestones'!C173="No",'Prioritized Approach Milestones'!F173=""),IF('Prioritized Approach Milestones'!B173=3,"ERROR 2","N/A"),"CORRECT")</f>
        <v>CORRECT</v>
      </c>
      <c r="AE172" s="122" t="str">
        <f>IF(AND('Prioritized Approach Milestones'!C173="No",'Prioritized Approach Milestones'!F173=""),IF('Prioritized Approach Milestones'!B173=4,"ERROR 2","N/A"),"CORRECT")</f>
        <v>CORRECT</v>
      </c>
      <c r="AF172" s="122" t="str">
        <f>IF(AND('Prioritized Approach Milestones'!C173="No",'Prioritized Approach Milestones'!F173=""),IF('Prioritized Approach Milestones'!B173=5,"ERROR 2","N/A"),"CORRECT")</f>
        <v>CORRECT</v>
      </c>
      <c r="AG172" s="123" t="str">
        <f>IF(AND('Prioritized Approach Milestones'!C173="No",'Prioritized Approach Milestones'!F173=""),IF('Prioritized Approach Milestones'!B173=6,"ERROR 2","N/A"),"CORRECT")</f>
        <v>CORRECT</v>
      </c>
    </row>
    <row r="173" spans="1:33" x14ac:dyDescent="0.2">
      <c r="A173" s="27">
        <f>COUNTIFS('Prioritized Approach Milestones'!B174,"1",'Prioritized Approach Milestones'!C174,"yes")</f>
        <v>0</v>
      </c>
      <c r="B173" s="32">
        <f>COUNTIFS('Prioritized Approach Milestones'!B174,"2",'Prioritized Approach Milestones'!C174,"yes")</f>
        <v>0</v>
      </c>
      <c r="C173" s="28">
        <f>COUNTIFS('Prioritized Approach Milestones'!B174,"3",'Prioritized Approach Milestones'!C174,"yes")</f>
        <v>0</v>
      </c>
      <c r="D173" s="29">
        <f>COUNTIFS('Prioritized Approach Milestones'!B174,"4",'Prioritized Approach Milestones'!C174,"yes")</f>
        <v>0</v>
      </c>
      <c r="E173" s="30">
        <f>COUNTIFS('Prioritized Approach Milestones'!B174,"5",'Prioritized Approach Milestones'!C174,"yes")</f>
        <v>0</v>
      </c>
      <c r="F173" s="31">
        <f>COUNTIFS('Prioritized Approach Milestones'!B174,"6",'Prioritized Approach Milestones'!C174,"yes")</f>
        <v>0</v>
      </c>
      <c r="G173" s="59">
        <f t="shared" si="6"/>
        <v>0</v>
      </c>
      <c r="H173" s="53">
        <f>COUNTIFS('Prioritized Approach Milestones'!B174,"1",'Prioritized Approach Milestones'!C174,"N/A")</f>
        <v>0</v>
      </c>
      <c r="I173" s="53">
        <f>COUNTIFS('Prioritized Approach Milestones'!B174,"2",'Prioritized Approach Milestones'!C174,"N/A")</f>
        <v>0</v>
      </c>
      <c r="J173" s="53">
        <f>COUNTIFS('Prioritized Approach Milestones'!B174,"3",'Prioritized Approach Milestones'!C174,"N/A")</f>
        <v>0</v>
      </c>
      <c r="K173" s="53">
        <f>COUNTIFS('Prioritized Approach Milestones'!B174,"4",'Prioritized Approach Milestones'!C174,"N/A")</f>
        <v>0</v>
      </c>
      <c r="L173" s="53">
        <f>COUNTIFS('Prioritized Approach Milestones'!B174,"5",'Prioritized Approach Milestones'!C174,"N/A")</f>
        <v>0</v>
      </c>
      <c r="M173" s="53">
        <f>COUNTIFS('Prioritized Approach Milestones'!B174,"6",'Prioritized Approach Milestones'!C174,"N/A")</f>
        <v>0</v>
      </c>
      <c r="N173">
        <f t="shared" si="7"/>
        <v>0</v>
      </c>
      <c r="O173" s="119"/>
      <c r="P173" s="120" t="str">
        <f>IF('Prioritized Approach Milestones'!$B174=1,'Prioritized Approach Milestones'!$F174,"")</f>
        <v/>
      </c>
      <c r="Q173" s="120" t="str">
        <f>IF('Prioritized Approach Milestones'!$B174=2,'Prioritized Approach Milestones'!$F174,"")</f>
        <v/>
      </c>
      <c r="R173" s="120" t="str">
        <f>IF('Prioritized Approach Milestones'!$B174=3,'Prioritized Approach Milestones'!$F174,"")</f>
        <v/>
      </c>
      <c r="S173" s="120" t="str">
        <f>IF('Prioritized Approach Milestones'!$B174=4,'Prioritized Approach Milestones'!$F174,"")</f>
        <v/>
      </c>
      <c r="T173" s="120" t="str">
        <f>IF('Prioritized Approach Milestones'!$B174=5,'Prioritized Approach Milestones'!$F174,"")</f>
        <v/>
      </c>
      <c r="U173" s="120" t="str">
        <f>IF('Prioritized Approach Milestones'!$B174=6,'Prioritized Approach Milestones'!$F174,"")</f>
        <v/>
      </c>
      <c r="V173" s="121" t="str">
        <f>IF(AND('Prioritized Approach Milestones'!C174="Yes",'Prioritized Approach Milestones'!F174=""),"CORRECT",IF('Prioritized Approach Milestones'!C174="No","CORRECT",IF('Prioritized Approach Milestones'!B174=1,"ERROR 1","N/A")))</f>
        <v>N/A</v>
      </c>
      <c r="W173" s="121" t="str">
        <f>IF(AND('Prioritized Approach Milestones'!C174="Yes",'Prioritized Approach Milestones'!F174=""),"CORRECT",IF('Prioritized Approach Milestones'!C174="No","CORRECT",IF('Prioritized Approach Milestones'!B174=2,"ERROR 1","N/A")))</f>
        <v>N/A</v>
      </c>
      <c r="X173" s="121" t="str">
        <f>IF(AND('Prioritized Approach Milestones'!C174="Yes",'Prioritized Approach Milestones'!F174=""),"CORRECT",IF('Prioritized Approach Milestones'!C174="No","CORRECT",IF('Prioritized Approach Milestones'!B174=3,"ERROR 1","N/A")))</f>
        <v>N/A</v>
      </c>
      <c r="Y173" s="121" t="str">
        <f>IF(AND('Prioritized Approach Milestones'!C174="Yes",'Prioritized Approach Milestones'!F174=""),"CORRECT",IF('Prioritized Approach Milestones'!C174="No","CORRECT",IF('Prioritized Approach Milestones'!B174=4,"ERROR 1","N/A")))</f>
        <v>N/A</v>
      </c>
      <c r="Z173" s="121" t="str">
        <f>IF(AND('Prioritized Approach Milestones'!C174="Yes",'Prioritized Approach Milestones'!F174=""),"CORRECT",IF('Prioritized Approach Milestones'!C174="No","CORRECT",IF('Prioritized Approach Milestones'!B174=5,"ERROR 1","N/A")))</f>
        <v>N/A</v>
      </c>
      <c r="AA173" s="121" t="str">
        <f>IF(AND('Prioritized Approach Milestones'!C174="Yes",'Prioritized Approach Milestones'!F174=""),"CORRECT",IF('Prioritized Approach Milestones'!C174="No","CORRECT",IF('Prioritized Approach Milestones'!B174=6,"ERROR 1","N/A")))</f>
        <v>N/A</v>
      </c>
      <c r="AB173" s="122" t="str">
        <f>IF(AND('Prioritized Approach Milestones'!C174="No",'Prioritized Approach Milestones'!F174=""),IF('Prioritized Approach Milestones'!B174=1,"ERROR 2","N/A"),"CORRECT")</f>
        <v>CORRECT</v>
      </c>
      <c r="AC173" s="122" t="str">
        <f>IF(AND('Prioritized Approach Milestones'!C174="No",'Prioritized Approach Milestones'!F174=""),IF('Prioritized Approach Milestones'!B174=2,"ERROR 2","N/A"),"CORRECT")</f>
        <v>CORRECT</v>
      </c>
      <c r="AD173" s="122" t="str">
        <f>IF(AND('Prioritized Approach Milestones'!C174="No",'Prioritized Approach Milestones'!F174=""),IF('Prioritized Approach Milestones'!B174=3,"ERROR 2","N/A"),"CORRECT")</f>
        <v>CORRECT</v>
      </c>
      <c r="AE173" s="122" t="str">
        <f>IF(AND('Prioritized Approach Milestones'!C174="No",'Prioritized Approach Milestones'!F174=""),IF('Prioritized Approach Milestones'!B174=4,"ERROR 2","N/A"),"CORRECT")</f>
        <v>CORRECT</v>
      </c>
      <c r="AF173" s="122" t="str">
        <f>IF(AND('Prioritized Approach Milestones'!C174="No",'Prioritized Approach Milestones'!F174=""),IF('Prioritized Approach Milestones'!B174=5,"ERROR 2","N/A"),"CORRECT")</f>
        <v>CORRECT</v>
      </c>
      <c r="AG173" s="123" t="str">
        <f>IF(AND('Prioritized Approach Milestones'!C174="No",'Prioritized Approach Milestones'!F174=""),IF('Prioritized Approach Milestones'!B174=6,"ERROR 2","N/A"),"CORRECT")</f>
        <v>CORRECT</v>
      </c>
    </row>
    <row r="174" spans="1:33" x14ac:dyDescent="0.2">
      <c r="A174" s="27">
        <f>COUNTIFS('Prioritized Approach Milestones'!B175,"1",'Prioritized Approach Milestones'!C175,"yes")</f>
        <v>0</v>
      </c>
      <c r="B174" s="32">
        <f>COUNTIFS('Prioritized Approach Milestones'!B175,"2",'Prioritized Approach Milestones'!C175,"yes")</f>
        <v>0</v>
      </c>
      <c r="C174" s="28">
        <f>COUNTIFS('Prioritized Approach Milestones'!B175,"3",'Prioritized Approach Milestones'!C175,"yes")</f>
        <v>0</v>
      </c>
      <c r="D174" s="29">
        <f>COUNTIFS('Prioritized Approach Milestones'!B175,"4",'Prioritized Approach Milestones'!C175,"yes")</f>
        <v>0</v>
      </c>
      <c r="E174" s="30">
        <f>COUNTIFS('Prioritized Approach Milestones'!B175,"5",'Prioritized Approach Milestones'!C175,"yes")</f>
        <v>0</v>
      </c>
      <c r="F174" s="31">
        <f>COUNTIFS('Prioritized Approach Milestones'!B175,"6",'Prioritized Approach Milestones'!C175,"yes")</f>
        <v>0</v>
      </c>
      <c r="G174" s="59">
        <f t="shared" si="6"/>
        <v>0</v>
      </c>
      <c r="H174" s="53">
        <f>COUNTIFS('Prioritized Approach Milestones'!B175,"1",'Prioritized Approach Milestones'!C175,"N/A")</f>
        <v>0</v>
      </c>
      <c r="I174" s="53">
        <f>COUNTIFS('Prioritized Approach Milestones'!B175,"2",'Prioritized Approach Milestones'!C175,"N/A")</f>
        <v>0</v>
      </c>
      <c r="J174" s="53">
        <f>COUNTIFS('Prioritized Approach Milestones'!B175,"3",'Prioritized Approach Milestones'!C175,"N/A")</f>
        <v>0</v>
      </c>
      <c r="K174" s="53">
        <f>COUNTIFS('Prioritized Approach Milestones'!B175,"4",'Prioritized Approach Milestones'!C175,"N/A")</f>
        <v>0</v>
      </c>
      <c r="L174" s="53">
        <f>COUNTIFS('Prioritized Approach Milestones'!B175,"5",'Prioritized Approach Milestones'!C175,"N/A")</f>
        <v>0</v>
      </c>
      <c r="M174" s="53">
        <f>COUNTIFS('Prioritized Approach Milestones'!B175,"6",'Prioritized Approach Milestones'!C175,"N/A")</f>
        <v>0</v>
      </c>
      <c r="N174">
        <f t="shared" si="7"/>
        <v>0</v>
      </c>
      <c r="O174" s="119"/>
      <c r="P174" s="120" t="str">
        <f>IF('Prioritized Approach Milestones'!$B175=1,'Prioritized Approach Milestones'!$F175,"")</f>
        <v/>
      </c>
      <c r="Q174" s="120">
        <f>IF('Prioritized Approach Milestones'!$B175=2,'Prioritized Approach Milestones'!$F175,"")</f>
        <v>0</v>
      </c>
      <c r="R174" s="120" t="str">
        <f>IF('Prioritized Approach Milestones'!$B175=3,'Prioritized Approach Milestones'!$F175,"")</f>
        <v/>
      </c>
      <c r="S174" s="120" t="str">
        <f>IF('Prioritized Approach Milestones'!$B175=4,'Prioritized Approach Milestones'!$F175,"")</f>
        <v/>
      </c>
      <c r="T174" s="120" t="str">
        <f>IF('Prioritized Approach Milestones'!$B175=5,'Prioritized Approach Milestones'!$F175,"")</f>
        <v/>
      </c>
      <c r="U174" s="120" t="str">
        <f>IF('Prioritized Approach Milestones'!$B175=6,'Prioritized Approach Milestones'!$F175,"")</f>
        <v/>
      </c>
      <c r="V174" s="121" t="str">
        <f>IF(AND('Prioritized Approach Milestones'!C175="Yes",'Prioritized Approach Milestones'!F175=""),"CORRECT",IF('Prioritized Approach Milestones'!C175="No","CORRECT",IF('Prioritized Approach Milestones'!B175=1,"ERROR 1","N/A")))</f>
        <v>N/A</v>
      </c>
      <c r="W174" s="121" t="str">
        <f>IF(AND('Prioritized Approach Milestones'!C175="Yes",'Prioritized Approach Milestones'!F175=""),"CORRECT",IF('Prioritized Approach Milestones'!C175="No","CORRECT",IF('Prioritized Approach Milestones'!B175=2,"ERROR 1","N/A")))</f>
        <v>ERROR 1</v>
      </c>
      <c r="X174" s="121" t="str">
        <f>IF(AND('Prioritized Approach Milestones'!C175="Yes",'Prioritized Approach Milestones'!F175=""),"CORRECT",IF('Prioritized Approach Milestones'!C175="No","CORRECT",IF('Prioritized Approach Milestones'!B175=3,"ERROR 1","N/A")))</f>
        <v>N/A</v>
      </c>
      <c r="Y174" s="121" t="str">
        <f>IF(AND('Prioritized Approach Milestones'!C175="Yes",'Prioritized Approach Milestones'!F175=""),"CORRECT",IF('Prioritized Approach Milestones'!C175="No","CORRECT",IF('Prioritized Approach Milestones'!B175=4,"ERROR 1","N/A")))</f>
        <v>N/A</v>
      </c>
      <c r="Z174" s="121" t="str">
        <f>IF(AND('Prioritized Approach Milestones'!C175="Yes",'Prioritized Approach Milestones'!F175=""),"CORRECT",IF('Prioritized Approach Milestones'!C175="No","CORRECT",IF('Prioritized Approach Milestones'!B175=5,"ERROR 1","N/A")))</f>
        <v>N/A</v>
      </c>
      <c r="AA174" s="121" t="str">
        <f>IF(AND('Prioritized Approach Milestones'!C175="Yes",'Prioritized Approach Milestones'!F175=""),"CORRECT",IF('Prioritized Approach Milestones'!C175="No","CORRECT",IF('Prioritized Approach Milestones'!B175=6,"ERROR 1","N/A")))</f>
        <v>N/A</v>
      </c>
      <c r="AB174" s="122" t="str">
        <f>IF(AND('Prioritized Approach Milestones'!C175="No",'Prioritized Approach Milestones'!F175=""),IF('Prioritized Approach Milestones'!B175=1,"ERROR 2","N/A"),"CORRECT")</f>
        <v>CORRECT</v>
      </c>
      <c r="AC174" s="122" t="str">
        <f>IF(AND('Prioritized Approach Milestones'!C175="No",'Prioritized Approach Milestones'!F175=""),IF('Prioritized Approach Milestones'!B175=2,"ERROR 2","N/A"),"CORRECT")</f>
        <v>CORRECT</v>
      </c>
      <c r="AD174" s="122" t="str">
        <f>IF(AND('Prioritized Approach Milestones'!C175="No",'Prioritized Approach Milestones'!F175=""),IF('Prioritized Approach Milestones'!B175=3,"ERROR 2","N/A"),"CORRECT")</f>
        <v>CORRECT</v>
      </c>
      <c r="AE174" s="122" t="str">
        <f>IF(AND('Prioritized Approach Milestones'!C175="No",'Prioritized Approach Milestones'!F175=""),IF('Prioritized Approach Milestones'!B175=4,"ERROR 2","N/A"),"CORRECT")</f>
        <v>CORRECT</v>
      </c>
      <c r="AF174" s="122" t="str">
        <f>IF(AND('Prioritized Approach Milestones'!C175="No",'Prioritized Approach Milestones'!F175=""),IF('Prioritized Approach Milestones'!B175=5,"ERROR 2","N/A"),"CORRECT")</f>
        <v>CORRECT</v>
      </c>
      <c r="AG174" s="123" t="str">
        <f>IF(AND('Prioritized Approach Milestones'!C175="No",'Prioritized Approach Milestones'!F175=""),IF('Prioritized Approach Milestones'!B175=6,"ERROR 2","N/A"),"CORRECT")</f>
        <v>CORRECT</v>
      </c>
    </row>
    <row r="175" spans="1:33" x14ac:dyDescent="0.2">
      <c r="A175" s="27">
        <f>COUNTIFS('Prioritized Approach Milestones'!B176,"1",'Prioritized Approach Milestones'!C176,"yes")</f>
        <v>0</v>
      </c>
      <c r="B175" s="32">
        <f>COUNTIFS('Prioritized Approach Milestones'!B176,"2",'Prioritized Approach Milestones'!C176,"yes")</f>
        <v>0</v>
      </c>
      <c r="C175" s="28">
        <f>COUNTIFS('Prioritized Approach Milestones'!B176,"3",'Prioritized Approach Milestones'!C176,"yes")</f>
        <v>0</v>
      </c>
      <c r="D175" s="29">
        <f>COUNTIFS('Prioritized Approach Milestones'!B176,"4",'Prioritized Approach Milestones'!C176,"yes")</f>
        <v>0</v>
      </c>
      <c r="E175" s="30">
        <f>COUNTIFS('Prioritized Approach Milestones'!B176,"5",'Prioritized Approach Milestones'!C176,"yes")</f>
        <v>0</v>
      </c>
      <c r="F175" s="31">
        <f>COUNTIFS('Prioritized Approach Milestones'!B176,"6",'Prioritized Approach Milestones'!C176,"yes")</f>
        <v>0</v>
      </c>
      <c r="G175" s="59">
        <f t="shared" si="6"/>
        <v>0</v>
      </c>
      <c r="H175" s="53">
        <f>COUNTIFS('Prioritized Approach Milestones'!B176,"1",'Prioritized Approach Milestones'!C176,"N/A")</f>
        <v>0</v>
      </c>
      <c r="I175" s="53">
        <f>COUNTIFS('Prioritized Approach Milestones'!B176,"2",'Prioritized Approach Milestones'!C176,"N/A")</f>
        <v>0</v>
      </c>
      <c r="J175" s="53">
        <f>COUNTIFS('Prioritized Approach Milestones'!B176,"3",'Prioritized Approach Milestones'!C176,"N/A")</f>
        <v>0</v>
      </c>
      <c r="K175" s="53">
        <f>COUNTIFS('Prioritized Approach Milestones'!B176,"4",'Prioritized Approach Milestones'!C176,"N/A")</f>
        <v>0</v>
      </c>
      <c r="L175" s="53">
        <f>COUNTIFS('Prioritized Approach Milestones'!B176,"5",'Prioritized Approach Milestones'!C176,"N/A")</f>
        <v>0</v>
      </c>
      <c r="M175" s="53">
        <f>COUNTIFS('Prioritized Approach Milestones'!B176,"6",'Prioritized Approach Milestones'!C176,"N/A")</f>
        <v>0</v>
      </c>
      <c r="N175">
        <f t="shared" si="7"/>
        <v>0</v>
      </c>
      <c r="O175" s="119"/>
      <c r="P175" s="120" t="str">
        <f>IF('Prioritized Approach Milestones'!$B176=1,'Prioritized Approach Milestones'!$F176,"")</f>
        <v/>
      </c>
      <c r="Q175" s="120">
        <f>IF('Prioritized Approach Milestones'!$B176=2,'Prioritized Approach Milestones'!$F176,"")</f>
        <v>0</v>
      </c>
      <c r="R175" s="120" t="str">
        <f>IF('Prioritized Approach Milestones'!$B176=3,'Prioritized Approach Milestones'!$F176,"")</f>
        <v/>
      </c>
      <c r="S175" s="120" t="str">
        <f>IF('Prioritized Approach Milestones'!$B176=4,'Prioritized Approach Milestones'!$F176,"")</f>
        <v/>
      </c>
      <c r="T175" s="120" t="str">
        <f>IF('Prioritized Approach Milestones'!$B176=5,'Prioritized Approach Milestones'!$F176,"")</f>
        <v/>
      </c>
      <c r="U175" s="120" t="str">
        <f>IF('Prioritized Approach Milestones'!$B176=6,'Prioritized Approach Milestones'!$F176,"")</f>
        <v/>
      </c>
      <c r="V175" s="121" t="str">
        <f>IF(AND('Prioritized Approach Milestones'!C176="Yes",'Prioritized Approach Milestones'!F176=""),"CORRECT",IF('Prioritized Approach Milestones'!C176="No","CORRECT",IF('Prioritized Approach Milestones'!B176=1,"ERROR 1","N/A")))</f>
        <v>N/A</v>
      </c>
      <c r="W175" s="121" t="str">
        <f>IF(AND('Prioritized Approach Milestones'!C176="Yes",'Prioritized Approach Milestones'!F176=""),"CORRECT",IF('Prioritized Approach Milestones'!C176="No","CORRECT",IF('Prioritized Approach Milestones'!B176=2,"ERROR 1","N/A")))</f>
        <v>ERROR 1</v>
      </c>
      <c r="X175" s="121" t="str">
        <f>IF(AND('Prioritized Approach Milestones'!C176="Yes",'Prioritized Approach Milestones'!F176=""),"CORRECT",IF('Prioritized Approach Milestones'!C176="No","CORRECT",IF('Prioritized Approach Milestones'!B176=3,"ERROR 1","N/A")))</f>
        <v>N/A</v>
      </c>
      <c r="Y175" s="121" t="str">
        <f>IF(AND('Prioritized Approach Milestones'!C176="Yes",'Prioritized Approach Milestones'!F176=""),"CORRECT",IF('Prioritized Approach Milestones'!C176="No","CORRECT",IF('Prioritized Approach Milestones'!B176=4,"ERROR 1","N/A")))</f>
        <v>N/A</v>
      </c>
      <c r="Z175" s="121" t="str">
        <f>IF(AND('Prioritized Approach Milestones'!C176="Yes",'Prioritized Approach Milestones'!F176=""),"CORRECT",IF('Prioritized Approach Milestones'!C176="No","CORRECT",IF('Prioritized Approach Milestones'!B176=5,"ERROR 1","N/A")))</f>
        <v>N/A</v>
      </c>
      <c r="AA175" s="121" t="str">
        <f>IF(AND('Prioritized Approach Milestones'!C176="Yes",'Prioritized Approach Milestones'!F176=""),"CORRECT",IF('Prioritized Approach Milestones'!C176="No","CORRECT",IF('Prioritized Approach Milestones'!B176=6,"ERROR 1","N/A")))</f>
        <v>N/A</v>
      </c>
      <c r="AB175" s="122" t="str">
        <f>IF(AND('Prioritized Approach Milestones'!C176="No",'Prioritized Approach Milestones'!F176=""),IF('Prioritized Approach Milestones'!B176=1,"ERROR 2","N/A"),"CORRECT")</f>
        <v>CORRECT</v>
      </c>
      <c r="AC175" s="122" t="str">
        <f>IF(AND('Prioritized Approach Milestones'!C176="No",'Prioritized Approach Milestones'!F176=""),IF('Prioritized Approach Milestones'!B176=2,"ERROR 2","N/A"),"CORRECT")</f>
        <v>CORRECT</v>
      </c>
      <c r="AD175" s="122" t="str">
        <f>IF(AND('Prioritized Approach Milestones'!C176="No",'Prioritized Approach Milestones'!F176=""),IF('Prioritized Approach Milestones'!B176=3,"ERROR 2","N/A"),"CORRECT")</f>
        <v>CORRECT</v>
      </c>
      <c r="AE175" s="122" t="str">
        <f>IF(AND('Prioritized Approach Milestones'!C176="No",'Prioritized Approach Milestones'!F176=""),IF('Prioritized Approach Milestones'!B176=4,"ERROR 2","N/A"),"CORRECT")</f>
        <v>CORRECT</v>
      </c>
      <c r="AF175" s="122" t="str">
        <f>IF(AND('Prioritized Approach Milestones'!C176="No",'Prioritized Approach Milestones'!F176=""),IF('Prioritized Approach Milestones'!B176=5,"ERROR 2","N/A"),"CORRECT")</f>
        <v>CORRECT</v>
      </c>
      <c r="AG175" s="123" t="str">
        <f>IF(AND('Prioritized Approach Milestones'!C176="No",'Prioritized Approach Milestones'!F176=""),IF('Prioritized Approach Milestones'!B176=6,"ERROR 2","N/A"),"CORRECT")</f>
        <v>CORRECT</v>
      </c>
    </row>
    <row r="176" spans="1:33" x14ac:dyDescent="0.2">
      <c r="A176" s="27">
        <f>COUNTIFS('Prioritized Approach Milestones'!B177,"1",'Prioritized Approach Milestones'!C177,"yes")</f>
        <v>0</v>
      </c>
      <c r="B176" s="32">
        <f>COUNTIFS('Prioritized Approach Milestones'!B177,"2",'Prioritized Approach Milestones'!C177,"yes")</f>
        <v>0</v>
      </c>
      <c r="C176" s="28">
        <f>COUNTIFS('Prioritized Approach Milestones'!B177,"3",'Prioritized Approach Milestones'!C177,"yes")</f>
        <v>0</v>
      </c>
      <c r="D176" s="29">
        <f>COUNTIFS('Prioritized Approach Milestones'!B177,"4",'Prioritized Approach Milestones'!C177,"yes")</f>
        <v>0</v>
      </c>
      <c r="E176" s="30">
        <f>COUNTIFS('Prioritized Approach Milestones'!B177,"5",'Prioritized Approach Milestones'!C177,"yes")</f>
        <v>0</v>
      </c>
      <c r="F176" s="31">
        <f>COUNTIFS('Prioritized Approach Milestones'!B177,"6",'Prioritized Approach Milestones'!C177,"yes")</f>
        <v>0</v>
      </c>
      <c r="G176" s="59">
        <f t="shared" si="6"/>
        <v>0</v>
      </c>
      <c r="H176" s="53">
        <f>COUNTIFS('Prioritized Approach Milestones'!B177,"1",'Prioritized Approach Milestones'!C177,"N/A")</f>
        <v>0</v>
      </c>
      <c r="I176" s="53">
        <f>COUNTIFS('Prioritized Approach Milestones'!B177,"2",'Prioritized Approach Milestones'!C177,"N/A")</f>
        <v>0</v>
      </c>
      <c r="J176" s="53">
        <f>COUNTIFS('Prioritized Approach Milestones'!B177,"3",'Prioritized Approach Milestones'!C177,"N/A")</f>
        <v>0</v>
      </c>
      <c r="K176" s="53">
        <f>COUNTIFS('Prioritized Approach Milestones'!B177,"4",'Prioritized Approach Milestones'!C177,"N/A")</f>
        <v>0</v>
      </c>
      <c r="L176" s="53">
        <f>COUNTIFS('Prioritized Approach Milestones'!B177,"5",'Prioritized Approach Milestones'!C177,"N/A")</f>
        <v>0</v>
      </c>
      <c r="M176" s="53">
        <f>COUNTIFS('Prioritized Approach Milestones'!B177,"6",'Prioritized Approach Milestones'!C177,"N/A")</f>
        <v>0</v>
      </c>
      <c r="N176">
        <f t="shared" si="7"/>
        <v>0</v>
      </c>
      <c r="O176" s="119"/>
      <c r="P176" s="120" t="str">
        <f>IF('Prioritized Approach Milestones'!$B177=1,'Prioritized Approach Milestones'!$F177,"")</f>
        <v/>
      </c>
      <c r="Q176" s="120">
        <f>IF('Prioritized Approach Milestones'!$B177=2,'Prioritized Approach Milestones'!$F177,"")</f>
        <v>0</v>
      </c>
      <c r="R176" s="120" t="str">
        <f>IF('Prioritized Approach Milestones'!$B177=3,'Prioritized Approach Milestones'!$F177,"")</f>
        <v/>
      </c>
      <c r="S176" s="120" t="str">
        <f>IF('Prioritized Approach Milestones'!$B177=4,'Prioritized Approach Milestones'!$F177,"")</f>
        <v/>
      </c>
      <c r="T176" s="120" t="str">
        <f>IF('Prioritized Approach Milestones'!$B177=5,'Prioritized Approach Milestones'!$F177,"")</f>
        <v/>
      </c>
      <c r="U176" s="120" t="str">
        <f>IF('Prioritized Approach Milestones'!$B177=6,'Prioritized Approach Milestones'!$F177,"")</f>
        <v/>
      </c>
      <c r="V176" s="121" t="str">
        <f>IF(AND('Prioritized Approach Milestones'!C177="Yes",'Prioritized Approach Milestones'!F177=""),"CORRECT",IF('Prioritized Approach Milestones'!C177="No","CORRECT",IF('Prioritized Approach Milestones'!B177=1,"ERROR 1","N/A")))</f>
        <v>N/A</v>
      </c>
      <c r="W176" s="121" t="str">
        <f>IF(AND('Prioritized Approach Milestones'!C177="Yes",'Prioritized Approach Milestones'!F177=""),"CORRECT",IF('Prioritized Approach Milestones'!C177="No","CORRECT",IF('Prioritized Approach Milestones'!B177=2,"ERROR 1","N/A")))</f>
        <v>ERROR 1</v>
      </c>
      <c r="X176" s="121" t="str">
        <f>IF(AND('Prioritized Approach Milestones'!C177="Yes",'Prioritized Approach Milestones'!F177=""),"CORRECT",IF('Prioritized Approach Milestones'!C177="No","CORRECT",IF('Prioritized Approach Milestones'!B177=3,"ERROR 1","N/A")))</f>
        <v>N/A</v>
      </c>
      <c r="Y176" s="121" t="str">
        <f>IF(AND('Prioritized Approach Milestones'!C177="Yes",'Prioritized Approach Milestones'!F177=""),"CORRECT",IF('Prioritized Approach Milestones'!C177="No","CORRECT",IF('Prioritized Approach Milestones'!B177=4,"ERROR 1","N/A")))</f>
        <v>N/A</v>
      </c>
      <c r="Z176" s="121" t="str">
        <f>IF(AND('Prioritized Approach Milestones'!C177="Yes",'Prioritized Approach Milestones'!F177=""),"CORRECT",IF('Prioritized Approach Milestones'!C177="No","CORRECT",IF('Prioritized Approach Milestones'!B177=5,"ERROR 1","N/A")))</f>
        <v>N/A</v>
      </c>
      <c r="AA176" s="121" t="str">
        <f>IF(AND('Prioritized Approach Milestones'!C177="Yes",'Prioritized Approach Milestones'!F177=""),"CORRECT",IF('Prioritized Approach Milestones'!C177="No","CORRECT",IF('Prioritized Approach Milestones'!B177=6,"ERROR 1","N/A")))</f>
        <v>N/A</v>
      </c>
      <c r="AB176" s="122" t="str">
        <f>IF(AND('Prioritized Approach Milestones'!C177="No",'Prioritized Approach Milestones'!F177=""),IF('Prioritized Approach Milestones'!B177=1,"ERROR 2","N/A"),"CORRECT")</f>
        <v>CORRECT</v>
      </c>
      <c r="AC176" s="122" t="str">
        <f>IF(AND('Prioritized Approach Milestones'!C177="No",'Prioritized Approach Milestones'!F177=""),IF('Prioritized Approach Milestones'!B177=2,"ERROR 2","N/A"),"CORRECT")</f>
        <v>CORRECT</v>
      </c>
      <c r="AD176" s="122" t="str">
        <f>IF(AND('Prioritized Approach Milestones'!C177="No",'Prioritized Approach Milestones'!F177=""),IF('Prioritized Approach Milestones'!B177=3,"ERROR 2","N/A"),"CORRECT")</f>
        <v>CORRECT</v>
      </c>
      <c r="AE176" s="122" t="str">
        <f>IF(AND('Prioritized Approach Milestones'!C177="No",'Prioritized Approach Milestones'!F177=""),IF('Prioritized Approach Milestones'!B177=4,"ERROR 2","N/A"),"CORRECT")</f>
        <v>CORRECT</v>
      </c>
      <c r="AF176" s="122" t="str">
        <f>IF(AND('Prioritized Approach Milestones'!C177="No",'Prioritized Approach Milestones'!F177=""),IF('Prioritized Approach Milestones'!B177=5,"ERROR 2","N/A"),"CORRECT")</f>
        <v>CORRECT</v>
      </c>
      <c r="AG176" s="123" t="str">
        <f>IF(AND('Prioritized Approach Milestones'!C177="No",'Prioritized Approach Milestones'!F177=""),IF('Prioritized Approach Milestones'!B177=6,"ERROR 2","N/A"),"CORRECT")</f>
        <v>CORRECT</v>
      </c>
    </row>
    <row r="177" spans="1:33" x14ac:dyDescent="0.2">
      <c r="A177" s="27">
        <f>COUNTIFS('Prioritized Approach Milestones'!B178,"1",'Prioritized Approach Milestones'!C178,"yes")</f>
        <v>0</v>
      </c>
      <c r="B177" s="32">
        <f>COUNTIFS('Prioritized Approach Milestones'!B178,"2",'Prioritized Approach Milestones'!C178,"yes")</f>
        <v>0</v>
      </c>
      <c r="C177" s="28">
        <f>COUNTIFS('Prioritized Approach Milestones'!B178,"3",'Prioritized Approach Milestones'!C178,"yes")</f>
        <v>0</v>
      </c>
      <c r="D177" s="29">
        <f>COUNTIFS('Prioritized Approach Milestones'!B178,"4",'Prioritized Approach Milestones'!C178,"yes")</f>
        <v>0</v>
      </c>
      <c r="E177" s="30">
        <f>COUNTIFS('Prioritized Approach Milestones'!B178,"5",'Prioritized Approach Milestones'!C178,"yes")</f>
        <v>0</v>
      </c>
      <c r="F177" s="31">
        <f>COUNTIFS('Prioritized Approach Milestones'!B178,"6",'Prioritized Approach Milestones'!C178,"yes")</f>
        <v>0</v>
      </c>
      <c r="G177" s="59">
        <f t="shared" si="6"/>
        <v>0</v>
      </c>
      <c r="H177" s="53">
        <f>COUNTIFS('Prioritized Approach Milestones'!B178,"1",'Prioritized Approach Milestones'!C178,"N/A")</f>
        <v>0</v>
      </c>
      <c r="I177" s="53">
        <f>COUNTIFS('Prioritized Approach Milestones'!B178,"2",'Prioritized Approach Milestones'!C178,"N/A")</f>
        <v>0</v>
      </c>
      <c r="J177" s="53">
        <f>COUNTIFS('Prioritized Approach Milestones'!B178,"3",'Prioritized Approach Milestones'!C178,"N/A")</f>
        <v>0</v>
      </c>
      <c r="K177" s="53">
        <f>COUNTIFS('Prioritized Approach Milestones'!B178,"4",'Prioritized Approach Milestones'!C178,"N/A")</f>
        <v>0</v>
      </c>
      <c r="L177" s="53">
        <f>COUNTIFS('Prioritized Approach Milestones'!B178,"5",'Prioritized Approach Milestones'!C178,"N/A")</f>
        <v>0</v>
      </c>
      <c r="M177" s="53">
        <f>COUNTIFS('Prioritized Approach Milestones'!B178,"6",'Prioritized Approach Milestones'!C178,"N/A")</f>
        <v>0</v>
      </c>
      <c r="N177">
        <f t="shared" si="7"/>
        <v>0</v>
      </c>
      <c r="O177" s="119"/>
      <c r="P177" s="120" t="str">
        <f>IF('Prioritized Approach Milestones'!$B178=1,'Prioritized Approach Milestones'!$F178,"")</f>
        <v/>
      </c>
      <c r="Q177" s="120" t="str">
        <f>IF('Prioritized Approach Milestones'!$B178=2,'Prioritized Approach Milestones'!$F178,"")</f>
        <v/>
      </c>
      <c r="R177" s="120" t="str">
        <f>IF('Prioritized Approach Milestones'!$B178=3,'Prioritized Approach Milestones'!$F178,"")</f>
        <v/>
      </c>
      <c r="S177" s="120" t="str">
        <f>IF('Prioritized Approach Milestones'!$B178=4,'Prioritized Approach Milestones'!$F178,"")</f>
        <v/>
      </c>
      <c r="T177" s="120" t="str">
        <f>IF('Prioritized Approach Milestones'!$B178=5,'Prioritized Approach Milestones'!$F178,"")</f>
        <v/>
      </c>
      <c r="U177" s="120" t="str">
        <f>IF('Prioritized Approach Milestones'!$B178=6,'Prioritized Approach Milestones'!$F178,"")</f>
        <v/>
      </c>
      <c r="V177" s="121" t="str">
        <f>IF(AND('Prioritized Approach Milestones'!C178="Yes",'Prioritized Approach Milestones'!F178=""),"CORRECT",IF('Prioritized Approach Milestones'!C178="No","CORRECT",IF('Prioritized Approach Milestones'!B178=1,"ERROR 1","N/A")))</f>
        <v>N/A</v>
      </c>
      <c r="W177" s="121" t="str">
        <f>IF(AND('Prioritized Approach Milestones'!C178="Yes",'Prioritized Approach Milestones'!F178=""),"CORRECT",IF('Prioritized Approach Milestones'!C178="No","CORRECT",IF('Prioritized Approach Milestones'!B178=2,"ERROR 1","N/A")))</f>
        <v>N/A</v>
      </c>
      <c r="X177" s="121" t="str">
        <f>IF(AND('Prioritized Approach Milestones'!C178="Yes",'Prioritized Approach Milestones'!F178=""),"CORRECT",IF('Prioritized Approach Milestones'!C178="No","CORRECT",IF('Prioritized Approach Milestones'!B178=3,"ERROR 1","N/A")))</f>
        <v>N/A</v>
      </c>
      <c r="Y177" s="121" t="str">
        <f>IF(AND('Prioritized Approach Milestones'!C178="Yes",'Prioritized Approach Milestones'!F178=""),"CORRECT",IF('Prioritized Approach Milestones'!C178="No","CORRECT",IF('Prioritized Approach Milestones'!B178=4,"ERROR 1","N/A")))</f>
        <v>N/A</v>
      </c>
      <c r="Z177" s="121" t="str">
        <f>IF(AND('Prioritized Approach Milestones'!C178="Yes",'Prioritized Approach Milestones'!F178=""),"CORRECT",IF('Prioritized Approach Milestones'!C178="No","CORRECT",IF('Prioritized Approach Milestones'!B178=5,"ERROR 1","N/A")))</f>
        <v>N/A</v>
      </c>
      <c r="AA177" s="121" t="str">
        <f>IF(AND('Prioritized Approach Milestones'!C178="Yes",'Prioritized Approach Milestones'!F178=""),"CORRECT",IF('Prioritized Approach Milestones'!C178="No","CORRECT",IF('Prioritized Approach Milestones'!B178=6,"ERROR 1","N/A")))</f>
        <v>N/A</v>
      </c>
      <c r="AB177" s="122" t="str">
        <f>IF(AND('Prioritized Approach Milestones'!C178="No",'Prioritized Approach Milestones'!F178=""),IF('Prioritized Approach Milestones'!B178=1,"ERROR 2","N/A"),"CORRECT")</f>
        <v>CORRECT</v>
      </c>
      <c r="AC177" s="122" t="str">
        <f>IF(AND('Prioritized Approach Milestones'!C178="No",'Prioritized Approach Milestones'!F178=""),IF('Prioritized Approach Milestones'!B178=2,"ERROR 2","N/A"),"CORRECT")</f>
        <v>CORRECT</v>
      </c>
      <c r="AD177" s="122" t="str">
        <f>IF(AND('Prioritized Approach Milestones'!C178="No",'Prioritized Approach Milestones'!F178=""),IF('Prioritized Approach Milestones'!B178=3,"ERROR 2","N/A"),"CORRECT")</f>
        <v>CORRECT</v>
      </c>
      <c r="AE177" s="122" t="str">
        <f>IF(AND('Prioritized Approach Milestones'!C178="No",'Prioritized Approach Milestones'!F178=""),IF('Prioritized Approach Milestones'!B178=4,"ERROR 2","N/A"),"CORRECT")</f>
        <v>CORRECT</v>
      </c>
      <c r="AF177" s="122" t="str">
        <f>IF(AND('Prioritized Approach Milestones'!C178="No",'Prioritized Approach Milestones'!F178=""),IF('Prioritized Approach Milestones'!B178=5,"ERROR 2","N/A"),"CORRECT")</f>
        <v>CORRECT</v>
      </c>
      <c r="AG177" s="123" t="str">
        <f>IF(AND('Prioritized Approach Milestones'!C178="No",'Prioritized Approach Milestones'!F178=""),IF('Prioritized Approach Milestones'!B178=6,"ERROR 2","N/A"),"CORRECT")</f>
        <v>CORRECT</v>
      </c>
    </row>
    <row r="178" spans="1:33" x14ac:dyDescent="0.2">
      <c r="A178" s="27">
        <f>COUNTIFS('Prioritized Approach Milestones'!B179,"1",'Prioritized Approach Milestones'!C179,"yes")</f>
        <v>0</v>
      </c>
      <c r="B178" s="32">
        <f>COUNTIFS('Prioritized Approach Milestones'!B179,"2",'Prioritized Approach Milestones'!C179,"yes")</f>
        <v>0</v>
      </c>
      <c r="C178" s="28">
        <f>COUNTIFS('Prioritized Approach Milestones'!B179,"3",'Prioritized Approach Milestones'!C179,"yes")</f>
        <v>0</v>
      </c>
      <c r="D178" s="29">
        <f>COUNTIFS('Prioritized Approach Milestones'!B179,"4",'Prioritized Approach Milestones'!C179,"yes")</f>
        <v>0</v>
      </c>
      <c r="E178" s="30">
        <f>COUNTIFS('Prioritized Approach Milestones'!B179,"5",'Prioritized Approach Milestones'!C179,"yes")</f>
        <v>0</v>
      </c>
      <c r="F178" s="31">
        <f>COUNTIFS('Prioritized Approach Milestones'!B179,"6",'Prioritized Approach Milestones'!C179,"yes")</f>
        <v>0</v>
      </c>
      <c r="G178" s="59">
        <f t="shared" si="6"/>
        <v>0</v>
      </c>
      <c r="H178" s="53">
        <f>COUNTIFS('Prioritized Approach Milestones'!B179,"1",'Prioritized Approach Milestones'!C179,"N/A")</f>
        <v>0</v>
      </c>
      <c r="I178" s="53">
        <f>COUNTIFS('Prioritized Approach Milestones'!B179,"2",'Prioritized Approach Milestones'!C179,"N/A")</f>
        <v>0</v>
      </c>
      <c r="J178" s="53">
        <f>COUNTIFS('Prioritized Approach Milestones'!B179,"3",'Prioritized Approach Milestones'!C179,"N/A")</f>
        <v>0</v>
      </c>
      <c r="K178" s="53">
        <f>COUNTIFS('Prioritized Approach Milestones'!B179,"4",'Prioritized Approach Milestones'!C179,"N/A")</f>
        <v>0</v>
      </c>
      <c r="L178" s="53">
        <f>COUNTIFS('Prioritized Approach Milestones'!B179,"5",'Prioritized Approach Milestones'!C179,"N/A")</f>
        <v>0</v>
      </c>
      <c r="M178" s="53">
        <f>COUNTIFS('Prioritized Approach Milestones'!B179,"6",'Prioritized Approach Milestones'!C179,"N/A")</f>
        <v>0</v>
      </c>
      <c r="N178">
        <f t="shared" si="7"/>
        <v>0</v>
      </c>
      <c r="O178" s="119"/>
      <c r="P178" s="120" t="str">
        <f>IF('Prioritized Approach Milestones'!$B179=1,'Prioritized Approach Milestones'!$F179,"")</f>
        <v/>
      </c>
      <c r="Q178" s="120">
        <f>IF('Prioritized Approach Milestones'!$B179=2,'Prioritized Approach Milestones'!$F179,"")</f>
        <v>0</v>
      </c>
      <c r="R178" s="120" t="str">
        <f>IF('Prioritized Approach Milestones'!$B179=3,'Prioritized Approach Milestones'!$F179,"")</f>
        <v/>
      </c>
      <c r="S178" s="120" t="str">
        <f>IF('Prioritized Approach Milestones'!$B179=4,'Prioritized Approach Milestones'!$F179,"")</f>
        <v/>
      </c>
      <c r="T178" s="120" t="str">
        <f>IF('Prioritized Approach Milestones'!$B179=5,'Prioritized Approach Milestones'!$F179,"")</f>
        <v/>
      </c>
      <c r="U178" s="120" t="str">
        <f>IF('Prioritized Approach Milestones'!$B179=6,'Prioritized Approach Milestones'!$F179,"")</f>
        <v/>
      </c>
      <c r="V178" s="121" t="str">
        <f>IF(AND('Prioritized Approach Milestones'!C179="Yes",'Prioritized Approach Milestones'!F179=""),"CORRECT",IF('Prioritized Approach Milestones'!C179="No","CORRECT",IF('Prioritized Approach Milestones'!B179=1,"ERROR 1","N/A")))</f>
        <v>N/A</v>
      </c>
      <c r="W178" s="121" t="str">
        <f>IF(AND('Prioritized Approach Milestones'!C179="Yes",'Prioritized Approach Milestones'!F179=""),"CORRECT",IF('Prioritized Approach Milestones'!C179="No","CORRECT",IF('Prioritized Approach Milestones'!B179=2,"ERROR 1","N/A")))</f>
        <v>ERROR 1</v>
      </c>
      <c r="X178" s="121" t="str">
        <f>IF(AND('Prioritized Approach Milestones'!C179="Yes",'Prioritized Approach Milestones'!F179=""),"CORRECT",IF('Prioritized Approach Milestones'!C179="No","CORRECT",IF('Prioritized Approach Milestones'!B179=3,"ERROR 1","N/A")))</f>
        <v>N/A</v>
      </c>
      <c r="Y178" s="121" t="str">
        <f>IF(AND('Prioritized Approach Milestones'!C179="Yes",'Prioritized Approach Milestones'!F179=""),"CORRECT",IF('Prioritized Approach Milestones'!C179="No","CORRECT",IF('Prioritized Approach Milestones'!B179=4,"ERROR 1","N/A")))</f>
        <v>N/A</v>
      </c>
      <c r="Z178" s="121" t="str">
        <f>IF(AND('Prioritized Approach Milestones'!C179="Yes",'Prioritized Approach Milestones'!F179=""),"CORRECT",IF('Prioritized Approach Milestones'!C179="No","CORRECT",IF('Prioritized Approach Milestones'!B179=5,"ERROR 1","N/A")))</f>
        <v>N/A</v>
      </c>
      <c r="AA178" s="121" t="str">
        <f>IF(AND('Prioritized Approach Milestones'!C179="Yes",'Prioritized Approach Milestones'!F179=""),"CORRECT",IF('Prioritized Approach Milestones'!C179="No","CORRECT",IF('Prioritized Approach Milestones'!B179=6,"ERROR 1","N/A")))</f>
        <v>N/A</v>
      </c>
      <c r="AB178" s="122" t="str">
        <f>IF(AND('Prioritized Approach Milestones'!C179="No",'Prioritized Approach Milestones'!F179=""),IF('Prioritized Approach Milestones'!B179=1,"ERROR 2","N/A"),"CORRECT")</f>
        <v>CORRECT</v>
      </c>
      <c r="AC178" s="122" t="str">
        <f>IF(AND('Prioritized Approach Milestones'!C179="No",'Prioritized Approach Milestones'!F179=""),IF('Prioritized Approach Milestones'!B179=2,"ERROR 2","N/A"),"CORRECT")</f>
        <v>CORRECT</v>
      </c>
      <c r="AD178" s="122" t="str">
        <f>IF(AND('Prioritized Approach Milestones'!C179="No",'Prioritized Approach Milestones'!F179=""),IF('Prioritized Approach Milestones'!B179=3,"ERROR 2","N/A"),"CORRECT")</f>
        <v>CORRECT</v>
      </c>
      <c r="AE178" s="122" t="str">
        <f>IF(AND('Prioritized Approach Milestones'!C179="No",'Prioritized Approach Milestones'!F179=""),IF('Prioritized Approach Milestones'!B179=4,"ERROR 2","N/A"),"CORRECT")</f>
        <v>CORRECT</v>
      </c>
      <c r="AF178" s="122" t="str">
        <f>IF(AND('Prioritized Approach Milestones'!C179="No",'Prioritized Approach Milestones'!F179=""),IF('Prioritized Approach Milestones'!B179=5,"ERROR 2","N/A"),"CORRECT")</f>
        <v>CORRECT</v>
      </c>
      <c r="AG178" s="123" t="str">
        <f>IF(AND('Prioritized Approach Milestones'!C179="No",'Prioritized Approach Milestones'!F179=""),IF('Prioritized Approach Milestones'!B179=6,"ERROR 2","N/A"),"CORRECT")</f>
        <v>CORRECT</v>
      </c>
    </row>
    <row r="179" spans="1:33" x14ac:dyDescent="0.2">
      <c r="A179" s="27">
        <f>COUNTIFS('Prioritized Approach Milestones'!B180,"1",'Prioritized Approach Milestones'!C180,"yes")</f>
        <v>0</v>
      </c>
      <c r="B179" s="32">
        <f>COUNTIFS('Prioritized Approach Milestones'!B180,"2",'Prioritized Approach Milestones'!C180,"yes")</f>
        <v>0</v>
      </c>
      <c r="C179" s="28">
        <f>COUNTIFS('Prioritized Approach Milestones'!B180,"3",'Prioritized Approach Milestones'!C180,"yes")</f>
        <v>0</v>
      </c>
      <c r="D179" s="29">
        <f>COUNTIFS('Prioritized Approach Milestones'!B180,"4",'Prioritized Approach Milestones'!C180,"yes")</f>
        <v>0</v>
      </c>
      <c r="E179" s="30">
        <f>COUNTIFS('Prioritized Approach Milestones'!B180,"5",'Prioritized Approach Milestones'!C180,"yes")</f>
        <v>0</v>
      </c>
      <c r="F179" s="31">
        <f>COUNTIFS('Prioritized Approach Milestones'!B180,"6",'Prioritized Approach Milestones'!C180,"yes")</f>
        <v>0</v>
      </c>
      <c r="G179" s="59">
        <f t="shared" si="6"/>
        <v>0</v>
      </c>
      <c r="H179" s="53">
        <f>COUNTIFS('Prioritized Approach Milestones'!B180,"1",'Prioritized Approach Milestones'!C180,"N/A")</f>
        <v>0</v>
      </c>
      <c r="I179" s="53">
        <f>COUNTIFS('Prioritized Approach Milestones'!B180,"2",'Prioritized Approach Milestones'!C180,"N/A")</f>
        <v>0</v>
      </c>
      <c r="J179" s="53">
        <f>COUNTIFS('Prioritized Approach Milestones'!B180,"3",'Prioritized Approach Milestones'!C180,"N/A")</f>
        <v>0</v>
      </c>
      <c r="K179" s="53">
        <f>COUNTIFS('Prioritized Approach Milestones'!B180,"4",'Prioritized Approach Milestones'!C180,"N/A")</f>
        <v>0</v>
      </c>
      <c r="L179" s="53">
        <f>COUNTIFS('Prioritized Approach Milestones'!B180,"5",'Prioritized Approach Milestones'!C180,"N/A")</f>
        <v>0</v>
      </c>
      <c r="M179" s="53">
        <f>COUNTIFS('Prioritized Approach Milestones'!B180,"6",'Prioritized Approach Milestones'!C180,"N/A")</f>
        <v>0</v>
      </c>
      <c r="N179">
        <f t="shared" si="7"/>
        <v>0</v>
      </c>
      <c r="O179" s="119"/>
      <c r="P179" s="120" t="str">
        <f>IF('Prioritized Approach Milestones'!$B180=1,'Prioritized Approach Milestones'!$F180,"")</f>
        <v/>
      </c>
      <c r="Q179" s="120" t="str">
        <f>IF('Prioritized Approach Milestones'!$B180=2,'Prioritized Approach Milestones'!$F180,"")</f>
        <v/>
      </c>
      <c r="R179" s="120" t="str">
        <f>IF('Prioritized Approach Milestones'!$B180=3,'Prioritized Approach Milestones'!$F180,"")</f>
        <v/>
      </c>
      <c r="S179" s="120" t="str">
        <f>IF('Prioritized Approach Milestones'!$B180=4,'Prioritized Approach Milestones'!$F180,"")</f>
        <v/>
      </c>
      <c r="T179" s="120" t="str">
        <f>IF('Prioritized Approach Milestones'!$B180=5,'Prioritized Approach Milestones'!$F180,"")</f>
        <v/>
      </c>
      <c r="U179" s="120" t="str">
        <f>IF('Prioritized Approach Milestones'!$B180=6,'Prioritized Approach Milestones'!$F180,"")</f>
        <v/>
      </c>
      <c r="V179" s="121" t="str">
        <f>IF(AND('Prioritized Approach Milestones'!C180="Yes",'Prioritized Approach Milestones'!F180=""),"CORRECT",IF('Prioritized Approach Milestones'!C180="No","CORRECT",IF('Prioritized Approach Milestones'!B180=1,"ERROR 1","N/A")))</f>
        <v>N/A</v>
      </c>
      <c r="W179" s="121" t="str">
        <f>IF(AND('Prioritized Approach Milestones'!C180="Yes",'Prioritized Approach Milestones'!F180=""),"CORRECT",IF('Prioritized Approach Milestones'!C180="No","CORRECT",IF('Prioritized Approach Milestones'!B180=2,"ERROR 1","N/A")))</f>
        <v>N/A</v>
      </c>
      <c r="X179" s="121" t="str">
        <f>IF(AND('Prioritized Approach Milestones'!C180="Yes",'Prioritized Approach Milestones'!F180=""),"CORRECT",IF('Prioritized Approach Milestones'!C180="No","CORRECT",IF('Prioritized Approach Milestones'!B180=3,"ERROR 1","N/A")))</f>
        <v>N/A</v>
      </c>
      <c r="Y179" s="121" t="str">
        <f>IF(AND('Prioritized Approach Milestones'!C180="Yes",'Prioritized Approach Milestones'!F180=""),"CORRECT",IF('Prioritized Approach Milestones'!C180="No","CORRECT",IF('Prioritized Approach Milestones'!B180=4,"ERROR 1","N/A")))</f>
        <v>N/A</v>
      </c>
      <c r="Z179" s="121" t="str">
        <f>IF(AND('Prioritized Approach Milestones'!C180="Yes",'Prioritized Approach Milestones'!F180=""),"CORRECT",IF('Prioritized Approach Milestones'!C180="No","CORRECT",IF('Prioritized Approach Milestones'!B180=5,"ERROR 1","N/A")))</f>
        <v>N/A</v>
      </c>
      <c r="AA179" s="121" t="str">
        <f>IF(AND('Prioritized Approach Milestones'!C180="Yes",'Prioritized Approach Milestones'!F180=""),"CORRECT",IF('Prioritized Approach Milestones'!C180="No","CORRECT",IF('Prioritized Approach Milestones'!B180=6,"ERROR 1","N/A")))</f>
        <v>N/A</v>
      </c>
      <c r="AB179" s="122" t="str">
        <f>IF(AND('Prioritized Approach Milestones'!C180="No",'Prioritized Approach Milestones'!F180=""),IF('Prioritized Approach Milestones'!B180=1,"ERROR 2","N/A"),"CORRECT")</f>
        <v>CORRECT</v>
      </c>
      <c r="AC179" s="122" t="str">
        <f>IF(AND('Prioritized Approach Milestones'!C180="No",'Prioritized Approach Milestones'!F180=""),IF('Prioritized Approach Milestones'!B180=2,"ERROR 2","N/A"),"CORRECT")</f>
        <v>CORRECT</v>
      </c>
      <c r="AD179" s="122" t="str">
        <f>IF(AND('Prioritized Approach Milestones'!C180="No",'Prioritized Approach Milestones'!F180=""),IF('Prioritized Approach Milestones'!B180=3,"ERROR 2","N/A"),"CORRECT")</f>
        <v>CORRECT</v>
      </c>
      <c r="AE179" s="122" t="str">
        <f>IF(AND('Prioritized Approach Milestones'!C180="No",'Prioritized Approach Milestones'!F180=""),IF('Prioritized Approach Milestones'!B180=4,"ERROR 2","N/A"),"CORRECT")</f>
        <v>CORRECT</v>
      </c>
      <c r="AF179" s="122" t="str">
        <f>IF(AND('Prioritized Approach Milestones'!C180="No",'Prioritized Approach Milestones'!F180=""),IF('Prioritized Approach Milestones'!B180=5,"ERROR 2","N/A"),"CORRECT")</f>
        <v>CORRECT</v>
      </c>
      <c r="AG179" s="123" t="str">
        <f>IF(AND('Prioritized Approach Milestones'!C180="No",'Prioritized Approach Milestones'!F180=""),IF('Prioritized Approach Milestones'!B180=6,"ERROR 2","N/A"),"CORRECT")</f>
        <v>CORRECT</v>
      </c>
    </row>
    <row r="180" spans="1:33" x14ac:dyDescent="0.2">
      <c r="A180" s="27">
        <f>COUNTIFS('Prioritized Approach Milestones'!B181,"1",'Prioritized Approach Milestones'!C181,"yes")</f>
        <v>0</v>
      </c>
      <c r="B180" s="32">
        <f>COUNTIFS('Prioritized Approach Milestones'!B181,"2",'Prioritized Approach Milestones'!C181,"yes")</f>
        <v>0</v>
      </c>
      <c r="C180" s="28">
        <f>COUNTIFS('Prioritized Approach Milestones'!B181,"3",'Prioritized Approach Milestones'!C181,"yes")</f>
        <v>0</v>
      </c>
      <c r="D180" s="29">
        <f>COUNTIFS('Prioritized Approach Milestones'!B181,"4",'Prioritized Approach Milestones'!C181,"yes")</f>
        <v>0</v>
      </c>
      <c r="E180" s="30">
        <f>COUNTIFS('Prioritized Approach Milestones'!B181,"5",'Prioritized Approach Milestones'!C181,"yes")</f>
        <v>0</v>
      </c>
      <c r="F180" s="31">
        <f>COUNTIFS('Prioritized Approach Milestones'!B181,"6",'Prioritized Approach Milestones'!C181,"yes")</f>
        <v>0</v>
      </c>
      <c r="G180" s="59">
        <f t="shared" si="6"/>
        <v>0</v>
      </c>
      <c r="H180" s="53">
        <f>COUNTIFS('Prioritized Approach Milestones'!B181,"1",'Prioritized Approach Milestones'!C181,"N/A")</f>
        <v>0</v>
      </c>
      <c r="I180" s="53">
        <f>COUNTIFS('Prioritized Approach Milestones'!B181,"2",'Prioritized Approach Milestones'!C181,"N/A")</f>
        <v>0</v>
      </c>
      <c r="J180" s="53">
        <f>COUNTIFS('Prioritized Approach Milestones'!B181,"3",'Prioritized Approach Milestones'!C181,"N/A")</f>
        <v>0</v>
      </c>
      <c r="K180" s="53">
        <f>COUNTIFS('Prioritized Approach Milestones'!B181,"4",'Prioritized Approach Milestones'!C181,"N/A")</f>
        <v>0</v>
      </c>
      <c r="L180" s="53">
        <f>COUNTIFS('Prioritized Approach Milestones'!B181,"5",'Prioritized Approach Milestones'!C181,"N/A")</f>
        <v>0</v>
      </c>
      <c r="M180" s="53">
        <f>COUNTIFS('Prioritized Approach Milestones'!B181,"6",'Prioritized Approach Milestones'!C181,"N/A")</f>
        <v>0</v>
      </c>
      <c r="N180">
        <f t="shared" si="7"/>
        <v>0</v>
      </c>
      <c r="O180" s="119"/>
      <c r="P180" s="120" t="str">
        <f>IF('Prioritized Approach Milestones'!$B181=1,'Prioritized Approach Milestones'!$F181,"")</f>
        <v/>
      </c>
      <c r="Q180" s="120" t="str">
        <f>IF('Prioritized Approach Milestones'!$B181=2,'Prioritized Approach Milestones'!$F181,"")</f>
        <v/>
      </c>
      <c r="R180" s="120" t="str">
        <f>IF('Prioritized Approach Milestones'!$B181=3,'Prioritized Approach Milestones'!$F181,"")</f>
        <v/>
      </c>
      <c r="S180" s="120">
        <f>IF('Prioritized Approach Milestones'!$B181=4,'Prioritized Approach Milestones'!$F181,"")</f>
        <v>0</v>
      </c>
      <c r="T180" s="120" t="str">
        <f>IF('Prioritized Approach Milestones'!$B181=5,'Prioritized Approach Milestones'!$F181,"")</f>
        <v/>
      </c>
      <c r="U180" s="120" t="str">
        <f>IF('Prioritized Approach Milestones'!$B181=6,'Prioritized Approach Milestones'!$F181,"")</f>
        <v/>
      </c>
      <c r="V180" s="121" t="str">
        <f>IF(AND('Prioritized Approach Milestones'!C181="Yes",'Prioritized Approach Milestones'!F181=""),"CORRECT",IF('Prioritized Approach Milestones'!C181="No","CORRECT",IF('Prioritized Approach Milestones'!B181=1,"ERROR 1","N/A")))</f>
        <v>N/A</v>
      </c>
      <c r="W180" s="121" t="str">
        <f>IF(AND('Prioritized Approach Milestones'!C181="Yes",'Prioritized Approach Milestones'!F181=""),"CORRECT",IF('Prioritized Approach Milestones'!C181="No","CORRECT",IF('Prioritized Approach Milestones'!B181=2,"ERROR 1","N/A")))</f>
        <v>N/A</v>
      </c>
      <c r="X180" s="121" t="str">
        <f>IF(AND('Prioritized Approach Milestones'!C181="Yes",'Prioritized Approach Milestones'!F181=""),"CORRECT",IF('Prioritized Approach Milestones'!C181="No","CORRECT",IF('Prioritized Approach Milestones'!B181=3,"ERROR 1","N/A")))</f>
        <v>N/A</v>
      </c>
      <c r="Y180" s="121" t="str">
        <f>IF(AND('Prioritized Approach Milestones'!C181="Yes",'Prioritized Approach Milestones'!F181=""),"CORRECT",IF('Prioritized Approach Milestones'!C181="No","CORRECT",IF('Prioritized Approach Milestones'!B181=4,"ERROR 1","N/A")))</f>
        <v>ERROR 1</v>
      </c>
      <c r="Z180" s="121" t="str">
        <f>IF(AND('Prioritized Approach Milestones'!C181="Yes",'Prioritized Approach Milestones'!F181=""),"CORRECT",IF('Prioritized Approach Milestones'!C181="No","CORRECT",IF('Prioritized Approach Milestones'!B181=5,"ERROR 1","N/A")))</f>
        <v>N/A</v>
      </c>
      <c r="AA180" s="121" t="str">
        <f>IF(AND('Prioritized Approach Milestones'!C181="Yes",'Prioritized Approach Milestones'!F181=""),"CORRECT",IF('Prioritized Approach Milestones'!C181="No","CORRECT",IF('Prioritized Approach Milestones'!B181=6,"ERROR 1","N/A")))</f>
        <v>N/A</v>
      </c>
      <c r="AB180" s="122" t="str">
        <f>IF(AND('Prioritized Approach Milestones'!C181="No",'Prioritized Approach Milestones'!F181=""),IF('Prioritized Approach Milestones'!B181=1,"ERROR 2","N/A"),"CORRECT")</f>
        <v>CORRECT</v>
      </c>
      <c r="AC180" s="122" t="str">
        <f>IF(AND('Prioritized Approach Milestones'!C181="No",'Prioritized Approach Milestones'!F181=""),IF('Prioritized Approach Milestones'!B181=2,"ERROR 2","N/A"),"CORRECT")</f>
        <v>CORRECT</v>
      </c>
      <c r="AD180" s="122" t="str">
        <f>IF(AND('Prioritized Approach Milestones'!C181="No",'Prioritized Approach Milestones'!F181=""),IF('Prioritized Approach Milestones'!B181=3,"ERROR 2","N/A"),"CORRECT")</f>
        <v>CORRECT</v>
      </c>
      <c r="AE180" s="122" t="str">
        <f>IF(AND('Prioritized Approach Milestones'!C181="No",'Prioritized Approach Milestones'!F181=""),IF('Prioritized Approach Milestones'!B181=4,"ERROR 2","N/A"),"CORRECT")</f>
        <v>CORRECT</v>
      </c>
      <c r="AF180" s="122" t="str">
        <f>IF(AND('Prioritized Approach Milestones'!C181="No",'Prioritized Approach Milestones'!F181=""),IF('Prioritized Approach Milestones'!B181=5,"ERROR 2","N/A"),"CORRECT")</f>
        <v>CORRECT</v>
      </c>
      <c r="AG180" s="123" t="str">
        <f>IF(AND('Prioritized Approach Milestones'!C181="No",'Prioritized Approach Milestones'!F181=""),IF('Prioritized Approach Milestones'!B181=6,"ERROR 2","N/A"),"CORRECT")</f>
        <v>CORRECT</v>
      </c>
    </row>
    <row r="181" spans="1:33" x14ac:dyDescent="0.2">
      <c r="A181" s="27">
        <f>COUNTIFS('Prioritized Approach Milestones'!B182,"1",'Prioritized Approach Milestones'!C182,"yes")</f>
        <v>0</v>
      </c>
      <c r="B181" s="32">
        <f>COUNTIFS('Prioritized Approach Milestones'!B182,"2",'Prioritized Approach Milestones'!C182,"yes")</f>
        <v>0</v>
      </c>
      <c r="C181" s="28">
        <f>COUNTIFS('Prioritized Approach Milestones'!B182,"3",'Prioritized Approach Milestones'!C182,"yes")</f>
        <v>0</v>
      </c>
      <c r="D181" s="29">
        <f>COUNTIFS('Prioritized Approach Milestones'!B182,"4",'Prioritized Approach Milestones'!C182,"yes")</f>
        <v>0</v>
      </c>
      <c r="E181" s="30">
        <f>COUNTIFS('Prioritized Approach Milestones'!B182,"5",'Prioritized Approach Milestones'!C182,"yes")</f>
        <v>0</v>
      </c>
      <c r="F181" s="31">
        <f>COUNTIFS('Prioritized Approach Milestones'!B182,"6",'Prioritized Approach Milestones'!C182,"yes")</f>
        <v>0</v>
      </c>
      <c r="G181" s="59">
        <f t="shared" si="6"/>
        <v>0</v>
      </c>
      <c r="H181" s="53">
        <f>COUNTIFS('Prioritized Approach Milestones'!B182,"1",'Prioritized Approach Milestones'!C182,"N/A")</f>
        <v>0</v>
      </c>
      <c r="I181" s="53">
        <f>COUNTIFS('Prioritized Approach Milestones'!B182,"2",'Prioritized Approach Milestones'!C182,"N/A")</f>
        <v>0</v>
      </c>
      <c r="J181" s="53">
        <f>COUNTIFS('Prioritized Approach Milestones'!B182,"3",'Prioritized Approach Milestones'!C182,"N/A")</f>
        <v>0</v>
      </c>
      <c r="K181" s="53">
        <f>COUNTIFS('Prioritized Approach Milestones'!B182,"4",'Prioritized Approach Milestones'!C182,"N/A")</f>
        <v>0</v>
      </c>
      <c r="L181" s="53">
        <f>COUNTIFS('Prioritized Approach Milestones'!B182,"5",'Prioritized Approach Milestones'!C182,"N/A")</f>
        <v>0</v>
      </c>
      <c r="M181" s="53">
        <f>COUNTIFS('Prioritized Approach Milestones'!B182,"6",'Prioritized Approach Milestones'!C182,"N/A")</f>
        <v>0</v>
      </c>
      <c r="N181">
        <f t="shared" si="7"/>
        <v>0</v>
      </c>
      <c r="O181" s="119"/>
      <c r="P181" s="120" t="str">
        <f>IF('Prioritized Approach Milestones'!$B182=1,'Prioritized Approach Milestones'!$F182,"")</f>
        <v/>
      </c>
      <c r="Q181" s="120" t="str">
        <f>IF('Prioritized Approach Milestones'!$B182=2,'Prioritized Approach Milestones'!$F182,"")</f>
        <v/>
      </c>
      <c r="R181" s="120" t="str">
        <f>IF('Prioritized Approach Milestones'!$B182=3,'Prioritized Approach Milestones'!$F182,"")</f>
        <v/>
      </c>
      <c r="S181" s="120">
        <f>IF('Prioritized Approach Milestones'!$B182=4,'Prioritized Approach Milestones'!$F182,"")</f>
        <v>0</v>
      </c>
      <c r="T181" s="120" t="str">
        <f>IF('Prioritized Approach Milestones'!$B182=5,'Prioritized Approach Milestones'!$F182,"")</f>
        <v/>
      </c>
      <c r="U181" s="120" t="str">
        <f>IF('Prioritized Approach Milestones'!$B182=6,'Prioritized Approach Milestones'!$F182,"")</f>
        <v/>
      </c>
      <c r="V181" s="121" t="str">
        <f>IF(AND('Prioritized Approach Milestones'!C182="Yes",'Prioritized Approach Milestones'!F182=""),"CORRECT",IF('Prioritized Approach Milestones'!C182="No","CORRECT",IF('Prioritized Approach Milestones'!B182=1,"ERROR 1","N/A")))</f>
        <v>N/A</v>
      </c>
      <c r="W181" s="121" t="str">
        <f>IF(AND('Prioritized Approach Milestones'!C182="Yes",'Prioritized Approach Milestones'!F182=""),"CORRECT",IF('Prioritized Approach Milestones'!C182="No","CORRECT",IF('Prioritized Approach Milestones'!B182=2,"ERROR 1","N/A")))</f>
        <v>N/A</v>
      </c>
      <c r="X181" s="121" t="str">
        <f>IF(AND('Prioritized Approach Milestones'!C182="Yes",'Prioritized Approach Milestones'!F182=""),"CORRECT",IF('Prioritized Approach Milestones'!C182="No","CORRECT",IF('Prioritized Approach Milestones'!B182=3,"ERROR 1","N/A")))</f>
        <v>N/A</v>
      </c>
      <c r="Y181" s="121" t="str">
        <f>IF(AND('Prioritized Approach Milestones'!C182="Yes",'Prioritized Approach Milestones'!F182=""),"CORRECT",IF('Prioritized Approach Milestones'!C182="No","CORRECT",IF('Prioritized Approach Milestones'!B182=4,"ERROR 1","N/A")))</f>
        <v>ERROR 1</v>
      </c>
      <c r="Z181" s="121" t="str">
        <f>IF(AND('Prioritized Approach Milestones'!C182="Yes",'Prioritized Approach Milestones'!F182=""),"CORRECT",IF('Prioritized Approach Milestones'!C182="No","CORRECT",IF('Prioritized Approach Milestones'!B182=5,"ERROR 1","N/A")))</f>
        <v>N/A</v>
      </c>
      <c r="AA181" s="121" t="str">
        <f>IF(AND('Prioritized Approach Milestones'!C182="Yes",'Prioritized Approach Milestones'!F182=""),"CORRECT",IF('Prioritized Approach Milestones'!C182="No","CORRECT",IF('Prioritized Approach Milestones'!B182=6,"ERROR 1","N/A")))</f>
        <v>N/A</v>
      </c>
      <c r="AB181" s="122" t="str">
        <f>IF(AND('Prioritized Approach Milestones'!C182="No",'Prioritized Approach Milestones'!F182=""),IF('Prioritized Approach Milestones'!B182=1,"ERROR 2","N/A"),"CORRECT")</f>
        <v>CORRECT</v>
      </c>
      <c r="AC181" s="122" t="str">
        <f>IF(AND('Prioritized Approach Milestones'!C182="No",'Prioritized Approach Milestones'!F182=""),IF('Prioritized Approach Milestones'!B182=2,"ERROR 2","N/A"),"CORRECT")</f>
        <v>CORRECT</v>
      </c>
      <c r="AD181" s="122" t="str">
        <f>IF(AND('Prioritized Approach Milestones'!C182="No",'Prioritized Approach Milestones'!F182=""),IF('Prioritized Approach Milestones'!B182=3,"ERROR 2","N/A"),"CORRECT")</f>
        <v>CORRECT</v>
      </c>
      <c r="AE181" s="122" t="str">
        <f>IF(AND('Prioritized Approach Milestones'!C182="No",'Prioritized Approach Milestones'!F182=""),IF('Prioritized Approach Milestones'!B182=4,"ERROR 2","N/A"),"CORRECT")</f>
        <v>CORRECT</v>
      </c>
      <c r="AF181" s="122" t="str">
        <f>IF(AND('Prioritized Approach Milestones'!C182="No",'Prioritized Approach Milestones'!F182=""),IF('Prioritized Approach Milestones'!B182=5,"ERROR 2","N/A"),"CORRECT")</f>
        <v>CORRECT</v>
      </c>
      <c r="AG181" s="123" t="str">
        <f>IF(AND('Prioritized Approach Milestones'!C182="No",'Prioritized Approach Milestones'!F182=""),IF('Prioritized Approach Milestones'!B182=6,"ERROR 2","N/A"),"CORRECT")</f>
        <v>CORRECT</v>
      </c>
    </row>
    <row r="182" spans="1:33" x14ac:dyDescent="0.2">
      <c r="A182" s="27">
        <f>COUNTIFS('Prioritized Approach Milestones'!B183,"1",'Prioritized Approach Milestones'!C183,"yes")</f>
        <v>0</v>
      </c>
      <c r="B182" s="32">
        <f>COUNTIFS('Prioritized Approach Milestones'!B183,"2",'Prioritized Approach Milestones'!C183,"yes")</f>
        <v>0</v>
      </c>
      <c r="C182" s="28">
        <f>COUNTIFS('Prioritized Approach Milestones'!B183,"3",'Prioritized Approach Milestones'!C183,"yes")</f>
        <v>0</v>
      </c>
      <c r="D182" s="29">
        <f>COUNTIFS('Prioritized Approach Milestones'!B183,"4",'Prioritized Approach Milestones'!C183,"yes")</f>
        <v>0</v>
      </c>
      <c r="E182" s="30">
        <f>COUNTIFS('Prioritized Approach Milestones'!B183,"5",'Prioritized Approach Milestones'!C183,"yes")</f>
        <v>0</v>
      </c>
      <c r="F182" s="31">
        <f>COUNTIFS('Prioritized Approach Milestones'!B183,"6",'Prioritized Approach Milestones'!C183,"yes")</f>
        <v>0</v>
      </c>
      <c r="G182" s="59">
        <f t="shared" si="6"/>
        <v>0</v>
      </c>
      <c r="H182" s="53">
        <f>COUNTIFS('Prioritized Approach Milestones'!B183,"1",'Prioritized Approach Milestones'!C183,"N/A")</f>
        <v>0</v>
      </c>
      <c r="I182" s="53">
        <f>COUNTIFS('Prioritized Approach Milestones'!B183,"2",'Prioritized Approach Milestones'!C183,"N/A")</f>
        <v>0</v>
      </c>
      <c r="J182" s="53">
        <f>COUNTIFS('Prioritized Approach Milestones'!B183,"3",'Prioritized Approach Milestones'!C183,"N/A")</f>
        <v>0</v>
      </c>
      <c r="K182" s="53">
        <f>COUNTIFS('Prioritized Approach Milestones'!B183,"4",'Prioritized Approach Milestones'!C183,"N/A")</f>
        <v>0</v>
      </c>
      <c r="L182" s="53">
        <f>COUNTIFS('Prioritized Approach Milestones'!B183,"5",'Prioritized Approach Milestones'!C183,"N/A")</f>
        <v>0</v>
      </c>
      <c r="M182" s="53">
        <f>COUNTIFS('Prioritized Approach Milestones'!B183,"6",'Prioritized Approach Milestones'!C183,"N/A")</f>
        <v>0</v>
      </c>
      <c r="N182">
        <f t="shared" si="7"/>
        <v>0</v>
      </c>
      <c r="O182" s="119"/>
      <c r="P182" s="120" t="str">
        <f>IF('Prioritized Approach Milestones'!$B183=1,'Prioritized Approach Milestones'!$F183,"")</f>
        <v/>
      </c>
      <c r="Q182" s="120" t="str">
        <f>IF('Prioritized Approach Milestones'!$B183=2,'Prioritized Approach Milestones'!$F183,"")</f>
        <v/>
      </c>
      <c r="R182" s="120" t="str">
        <f>IF('Prioritized Approach Milestones'!$B183=3,'Prioritized Approach Milestones'!$F183,"")</f>
        <v/>
      </c>
      <c r="S182" s="120">
        <f>IF('Prioritized Approach Milestones'!$B183=4,'Prioritized Approach Milestones'!$F183,"")</f>
        <v>0</v>
      </c>
      <c r="T182" s="120" t="str">
        <f>IF('Prioritized Approach Milestones'!$B183=5,'Prioritized Approach Milestones'!$F183,"")</f>
        <v/>
      </c>
      <c r="U182" s="120" t="str">
        <f>IF('Prioritized Approach Milestones'!$B183=6,'Prioritized Approach Milestones'!$F183,"")</f>
        <v/>
      </c>
      <c r="V182" s="121" t="str">
        <f>IF(AND('Prioritized Approach Milestones'!C183="Yes",'Prioritized Approach Milestones'!F183=""),"CORRECT",IF('Prioritized Approach Milestones'!C183="No","CORRECT",IF('Prioritized Approach Milestones'!B183=1,"ERROR 1","N/A")))</f>
        <v>N/A</v>
      </c>
      <c r="W182" s="121" t="str">
        <f>IF(AND('Prioritized Approach Milestones'!C183="Yes",'Prioritized Approach Milestones'!F183=""),"CORRECT",IF('Prioritized Approach Milestones'!C183="No","CORRECT",IF('Prioritized Approach Milestones'!B183=2,"ERROR 1","N/A")))</f>
        <v>N/A</v>
      </c>
      <c r="X182" s="121" t="str">
        <f>IF(AND('Prioritized Approach Milestones'!C183="Yes",'Prioritized Approach Milestones'!F183=""),"CORRECT",IF('Prioritized Approach Milestones'!C183="No","CORRECT",IF('Prioritized Approach Milestones'!B183=3,"ERROR 1","N/A")))</f>
        <v>N/A</v>
      </c>
      <c r="Y182" s="121" t="str">
        <f>IF(AND('Prioritized Approach Milestones'!C183="Yes",'Prioritized Approach Milestones'!F183=""),"CORRECT",IF('Prioritized Approach Milestones'!C183="No","CORRECT",IF('Prioritized Approach Milestones'!B183=4,"ERROR 1","N/A")))</f>
        <v>ERROR 1</v>
      </c>
      <c r="Z182" s="121" t="str">
        <f>IF(AND('Prioritized Approach Milestones'!C183="Yes",'Prioritized Approach Milestones'!F183=""),"CORRECT",IF('Prioritized Approach Milestones'!C183="No","CORRECT",IF('Prioritized Approach Milestones'!B183=5,"ERROR 1","N/A")))</f>
        <v>N/A</v>
      </c>
      <c r="AA182" s="121" t="str">
        <f>IF(AND('Prioritized Approach Milestones'!C183="Yes",'Prioritized Approach Milestones'!F183=""),"CORRECT",IF('Prioritized Approach Milestones'!C183="No","CORRECT",IF('Prioritized Approach Milestones'!B183=6,"ERROR 1","N/A")))</f>
        <v>N/A</v>
      </c>
      <c r="AB182" s="122" t="str">
        <f>IF(AND('Prioritized Approach Milestones'!C183="No",'Prioritized Approach Milestones'!F183=""),IF('Prioritized Approach Milestones'!B183=1,"ERROR 2","N/A"),"CORRECT")</f>
        <v>CORRECT</v>
      </c>
      <c r="AC182" s="122" t="str">
        <f>IF(AND('Prioritized Approach Milestones'!C183="No",'Prioritized Approach Milestones'!F183=""),IF('Prioritized Approach Milestones'!B183=2,"ERROR 2","N/A"),"CORRECT")</f>
        <v>CORRECT</v>
      </c>
      <c r="AD182" s="122" t="str">
        <f>IF(AND('Prioritized Approach Milestones'!C183="No",'Prioritized Approach Milestones'!F183=""),IF('Prioritized Approach Milestones'!B183=3,"ERROR 2","N/A"),"CORRECT")</f>
        <v>CORRECT</v>
      </c>
      <c r="AE182" s="122" t="str">
        <f>IF(AND('Prioritized Approach Milestones'!C183="No",'Prioritized Approach Milestones'!F183=""),IF('Prioritized Approach Milestones'!B183=4,"ERROR 2","N/A"),"CORRECT")</f>
        <v>CORRECT</v>
      </c>
      <c r="AF182" s="122" t="str">
        <f>IF(AND('Prioritized Approach Milestones'!C183="No",'Prioritized Approach Milestones'!F183=""),IF('Prioritized Approach Milestones'!B183=5,"ERROR 2","N/A"),"CORRECT")</f>
        <v>CORRECT</v>
      </c>
      <c r="AG182" s="123" t="str">
        <f>IF(AND('Prioritized Approach Milestones'!C183="No",'Prioritized Approach Milestones'!F183=""),IF('Prioritized Approach Milestones'!B183=6,"ERROR 2","N/A"),"CORRECT")</f>
        <v>CORRECT</v>
      </c>
    </row>
    <row r="183" spans="1:33" x14ac:dyDescent="0.2">
      <c r="A183" s="27">
        <f>COUNTIFS('Prioritized Approach Milestones'!B184,"1",'Prioritized Approach Milestones'!C184,"yes")</f>
        <v>0</v>
      </c>
      <c r="B183" s="32">
        <f>COUNTIFS('Prioritized Approach Milestones'!B184,"2",'Prioritized Approach Milestones'!C184,"yes")</f>
        <v>0</v>
      </c>
      <c r="C183" s="28">
        <f>COUNTIFS('Prioritized Approach Milestones'!B184,"3",'Prioritized Approach Milestones'!C184,"yes")</f>
        <v>0</v>
      </c>
      <c r="D183" s="29">
        <f>COUNTIFS('Prioritized Approach Milestones'!B184,"4",'Prioritized Approach Milestones'!C184,"yes")</f>
        <v>0</v>
      </c>
      <c r="E183" s="30">
        <f>COUNTIFS('Prioritized Approach Milestones'!B184,"5",'Prioritized Approach Milestones'!C184,"yes")</f>
        <v>0</v>
      </c>
      <c r="F183" s="31">
        <f>COUNTIFS('Prioritized Approach Milestones'!B184,"6",'Prioritized Approach Milestones'!C184,"yes")</f>
        <v>0</v>
      </c>
      <c r="G183" s="59">
        <f t="shared" si="6"/>
        <v>0</v>
      </c>
      <c r="H183" s="53">
        <f>COUNTIFS('Prioritized Approach Milestones'!B184,"1",'Prioritized Approach Milestones'!C184,"N/A")</f>
        <v>0</v>
      </c>
      <c r="I183" s="53">
        <f>COUNTIFS('Prioritized Approach Milestones'!B184,"2",'Prioritized Approach Milestones'!C184,"N/A")</f>
        <v>0</v>
      </c>
      <c r="J183" s="53">
        <f>COUNTIFS('Prioritized Approach Milestones'!B184,"3",'Prioritized Approach Milestones'!C184,"N/A")</f>
        <v>0</v>
      </c>
      <c r="K183" s="53">
        <f>COUNTIFS('Prioritized Approach Milestones'!B184,"4",'Prioritized Approach Milestones'!C184,"N/A")</f>
        <v>0</v>
      </c>
      <c r="L183" s="53">
        <f>COUNTIFS('Prioritized Approach Milestones'!B184,"5",'Prioritized Approach Milestones'!C184,"N/A")</f>
        <v>0</v>
      </c>
      <c r="M183" s="53">
        <f>COUNTIFS('Prioritized Approach Milestones'!B184,"6",'Prioritized Approach Milestones'!C184,"N/A")</f>
        <v>0</v>
      </c>
      <c r="N183">
        <f t="shared" si="7"/>
        <v>0</v>
      </c>
      <c r="O183" s="119"/>
      <c r="P183" s="120" t="str">
        <f>IF('Prioritized Approach Milestones'!$B184=1,'Prioritized Approach Milestones'!$F184,"")</f>
        <v/>
      </c>
      <c r="Q183" s="120" t="str">
        <f>IF('Prioritized Approach Milestones'!$B184=2,'Prioritized Approach Milestones'!$F184,"")</f>
        <v/>
      </c>
      <c r="R183" s="120" t="str">
        <f>IF('Prioritized Approach Milestones'!$B184=3,'Prioritized Approach Milestones'!$F184,"")</f>
        <v/>
      </c>
      <c r="S183" s="120" t="str">
        <f>IF('Prioritized Approach Milestones'!$B184=4,'Prioritized Approach Milestones'!$F184,"")</f>
        <v/>
      </c>
      <c r="T183" s="120" t="str">
        <f>IF('Prioritized Approach Milestones'!$B184=5,'Prioritized Approach Milestones'!$F184,"")</f>
        <v/>
      </c>
      <c r="U183" s="120" t="str">
        <f>IF('Prioritized Approach Milestones'!$B184=6,'Prioritized Approach Milestones'!$F184,"")</f>
        <v/>
      </c>
      <c r="V183" s="121" t="str">
        <f>IF(AND('Prioritized Approach Milestones'!C184="Yes",'Prioritized Approach Milestones'!F184=""),"CORRECT",IF('Prioritized Approach Milestones'!C184="No","CORRECT",IF('Prioritized Approach Milestones'!B184=1,"ERROR 1","N/A")))</f>
        <v>N/A</v>
      </c>
      <c r="W183" s="121" t="str">
        <f>IF(AND('Prioritized Approach Milestones'!C184="Yes",'Prioritized Approach Milestones'!F184=""),"CORRECT",IF('Prioritized Approach Milestones'!C184="No","CORRECT",IF('Prioritized Approach Milestones'!B184=2,"ERROR 1","N/A")))</f>
        <v>N/A</v>
      </c>
      <c r="X183" s="121" t="str">
        <f>IF(AND('Prioritized Approach Milestones'!C184="Yes",'Prioritized Approach Milestones'!F184=""),"CORRECT",IF('Prioritized Approach Milestones'!C184="No","CORRECT",IF('Prioritized Approach Milestones'!B184=3,"ERROR 1","N/A")))</f>
        <v>N/A</v>
      </c>
      <c r="Y183" s="121" t="str">
        <f>IF(AND('Prioritized Approach Milestones'!C184="Yes",'Prioritized Approach Milestones'!F184=""),"CORRECT",IF('Prioritized Approach Milestones'!C184="No","CORRECT",IF('Prioritized Approach Milestones'!B184=4,"ERROR 1","N/A")))</f>
        <v>N/A</v>
      </c>
      <c r="Z183" s="121" t="str">
        <f>IF(AND('Prioritized Approach Milestones'!C184="Yes",'Prioritized Approach Milestones'!F184=""),"CORRECT",IF('Prioritized Approach Milestones'!C184="No","CORRECT",IF('Prioritized Approach Milestones'!B184=5,"ERROR 1","N/A")))</f>
        <v>N/A</v>
      </c>
      <c r="AA183" s="121" t="str">
        <f>IF(AND('Prioritized Approach Milestones'!C184="Yes",'Prioritized Approach Milestones'!F184=""),"CORRECT",IF('Prioritized Approach Milestones'!C184="No","CORRECT",IF('Prioritized Approach Milestones'!B184=6,"ERROR 1","N/A")))</f>
        <v>N/A</v>
      </c>
      <c r="AB183" s="122" t="str">
        <f>IF(AND('Prioritized Approach Milestones'!C184="No",'Prioritized Approach Milestones'!F184=""),IF('Prioritized Approach Milestones'!B184=1,"ERROR 2","N/A"),"CORRECT")</f>
        <v>CORRECT</v>
      </c>
      <c r="AC183" s="122" t="str">
        <f>IF(AND('Prioritized Approach Milestones'!C184="No",'Prioritized Approach Milestones'!F184=""),IF('Prioritized Approach Milestones'!B184=2,"ERROR 2","N/A"),"CORRECT")</f>
        <v>CORRECT</v>
      </c>
      <c r="AD183" s="122" t="str">
        <f>IF(AND('Prioritized Approach Milestones'!C184="No",'Prioritized Approach Milestones'!F184=""),IF('Prioritized Approach Milestones'!B184=3,"ERROR 2","N/A"),"CORRECT")</f>
        <v>CORRECT</v>
      </c>
      <c r="AE183" s="122" t="str">
        <f>IF(AND('Prioritized Approach Milestones'!C184="No",'Prioritized Approach Milestones'!F184=""),IF('Prioritized Approach Milestones'!B184=4,"ERROR 2","N/A"),"CORRECT")</f>
        <v>CORRECT</v>
      </c>
      <c r="AF183" s="122" t="str">
        <f>IF(AND('Prioritized Approach Milestones'!C184="No",'Prioritized Approach Milestones'!F184=""),IF('Prioritized Approach Milestones'!B184=5,"ERROR 2","N/A"),"CORRECT")</f>
        <v>CORRECT</v>
      </c>
      <c r="AG183" s="123" t="str">
        <f>IF(AND('Prioritized Approach Milestones'!C184="No",'Prioritized Approach Milestones'!F184=""),IF('Prioritized Approach Milestones'!B184=6,"ERROR 2","N/A"),"CORRECT")</f>
        <v>CORRECT</v>
      </c>
    </row>
    <row r="184" spans="1:33" x14ac:dyDescent="0.2">
      <c r="A184" s="27">
        <f>COUNTIFS('Prioritized Approach Milestones'!B185,"1",'Prioritized Approach Milestones'!C185,"yes")</f>
        <v>0</v>
      </c>
      <c r="B184" s="32">
        <f>COUNTIFS('Prioritized Approach Milestones'!B185,"2",'Prioritized Approach Milestones'!C185,"yes")</f>
        <v>0</v>
      </c>
      <c r="C184" s="28">
        <f>COUNTIFS('Prioritized Approach Milestones'!B185,"3",'Prioritized Approach Milestones'!C185,"yes")</f>
        <v>0</v>
      </c>
      <c r="D184" s="29">
        <f>COUNTIFS('Prioritized Approach Milestones'!B185,"4",'Prioritized Approach Milestones'!C185,"yes")</f>
        <v>0</v>
      </c>
      <c r="E184" s="30">
        <f>COUNTIFS('Prioritized Approach Milestones'!B185,"5",'Prioritized Approach Milestones'!C185,"yes")</f>
        <v>0</v>
      </c>
      <c r="F184" s="31">
        <f>COUNTIFS('Prioritized Approach Milestones'!B185,"6",'Prioritized Approach Milestones'!C185,"yes")</f>
        <v>0</v>
      </c>
      <c r="G184" s="59">
        <f t="shared" si="6"/>
        <v>0</v>
      </c>
      <c r="H184" s="53">
        <f>COUNTIFS('Prioritized Approach Milestones'!B185,"1",'Prioritized Approach Milestones'!C185,"N/A")</f>
        <v>0</v>
      </c>
      <c r="I184" s="53">
        <f>COUNTIFS('Prioritized Approach Milestones'!B185,"2",'Prioritized Approach Milestones'!C185,"N/A")</f>
        <v>0</v>
      </c>
      <c r="J184" s="53">
        <f>COUNTIFS('Prioritized Approach Milestones'!B185,"3",'Prioritized Approach Milestones'!C185,"N/A")</f>
        <v>0</v>
      </c>
      <c r="K184" s="53">
        <f>COUNTIFS('Prioritized Approach Milestones'!B185,"4",'Prioritized Approach Milestones'!C185,"N/A")</f>
        <v>0</v>
      </c>
      <c r="L184" s="53">
        <f>COUNTIFS('Prioritized Approach Milestones'!B185,"5",'Prioritized Approach Milestones'!C185,"N/A")</f>
        <v>0</v>
      </c>
      <c r="M184" s="53">
        <f>COUNTIFS('Prioritized Approach Milestones'!B185,"6",'Prioritized Approach Milestones'!C185,"N/A")</f>
        <v>0</v>
      </c>
      <c r="N184">
        <f t="shared" si="7"/>
        <v>0</v>
      </c>
      <c r="O184" s="124"/>
      <c r="P184" s="120" t="str">
        <f>IF('Prioritized Approach Milestones'!$B185=1,'Prioritized Approach Milestones'!$F185,"")</f>
        <v/>
      </c>
      <c r="Q184" s="120" t="str">
        <f>IF('Prioritized Approach Milestones'!$B185=2,'Prioritized Approach Milestones'!$F185,"")</f>
        <v/>
      </c>
      <c r="R184" s="120" t="str">
        <f>IF('Prioritized Approach Milestones'!$B185=3,'Prioritized Approach Milestones'!$F185,"")</f>
        <v/>
      </c>
      <c r="S184" s="120" t="str">
        <f>IF('Prioritized Approach Milestones'!$B185=4,'Prioritized Approach Milestones'!$F185,"")</f>
        <v/>
      </c>
      <c r="T184" s="120" t="str">
        <f>IF('Prioritized Approach Milestones'!$B185=5,'Prioritized Approach Milestones'!$F185,"")</f>
        <v/>
      </c>
      <c r="U184" s="120" t="str">
        <f>IF('Prioritized Approach Milestones'!$B185=6,'Prioritized Approach Milestones'!$F185,"")</f>
        <v/>
      </c>
      <c r="V184" s="121" t="str">
        <f>IF(AND('Prioritized Approach Milestones'!C185="Yes",'Prioritized Approach Milestones'!F185=""),"CORRECT",IF('Prioritized Approach Milestones'!C185="No","CORRECT",IF('Prioritized Approach Milestones'!B185=1,"ERROR 1","N/A")))</f>
        <v>N/A</v>
      </c>
      <c r="W184" s="121" t="str">
        <f>IF(AND('Prioritized Approach Milestones'!C185="Yes",'Prioritized Approach Milestones'!F185=""),"CORRECT",IF('Prioritized Approach Milestones'!C185="No","CORRECT",IF('Prioritized Approach Milestones'!B185=2,"ERROR 1","N/A")))</f>
        <v>N/A</v>
      </c>
      <c r="X184" s="121" t="str">
        <f>IF(AND('Prioritized Approach Milestones'!C185="Yes",'Prioritized Approach Milestones'!F185=""),"CORRECT",IF('Prioritized Approach Milestones'!C185="No","CORRECT",IF('Prioritized Approach Milestones'!B185=3,"ERROR 1","N/A")))</f>
        <v>N/A</v>
      </c>
      <c r="Y184" s="121" t="str">
        <f>IF(AND('Prioritized Approach Milestones'!C185="Yes",'Prioritized Approach Milestones'!F185=""),"CORRECT",IF('Prioritized Approach Milestones'!C185="No","CORRECT",IF('Prioritized Approach Milestones'!B185=4,"ERROR 1","N/A")))</f>
        <v>N/A</v>
      </c>
      <c r="Z184" s="121" t="str">
        <f>IF(AND('Prioritized Approach Milestones'!C185="Yes",'Prioritized Approach Milestones'!F185=""),"CORRECT",IF('Prioritized Approach Milestones'!C185="No","CORRECT",IF('Prioritized Approach Milestones'!B185=5,"ERROR 1","N/A")))</f>
        <v>N/A</v>
      </c>
      <c r="AA184" s="121" t="str">
        <f>IF(AND('Prioritized Approach Milestones'!C185="Yes",'Prioritized Approach Milestones'!F185=""),"CORRECT",IF('Prioritized Approach Milestones'!C185="No","CORRECT",IF('Prioritized Approach Milestones'!B185=6,"ERROR 1","N/A")))</f>
        <v>N/A</v>
      </c>
      <c r="AB184" s="122" t="str">
        <f>IF(AND('Prioritized Approach Milestones'!C185="No",'Prioritized Approach Milestones'!F185=""),IF('Prioritized Approach Milestones'!B185=1,"ERROR 2","N/A"),"CORRECT")</f>
        <v>CORRECT</v>
      </c>
      <c r="AC184" s="122" t="str">
        <f>IF(AND('Prioritized Approach Milestones'!C185="No",'Prioritized Approach Milestones'!F185=""),IF('Prioritized Approach Milestones'!B185=2,"ERROR 2","N/A"),"CORRECT")</f>
        <v>CORRECT</v>
      </c>
      <c r="AD184" s="122" t="str">
        <f>IF(AND('Prioritized Approach Milestones'!C185="No",'Prioritized Approach Milestones'!F185=""),IF('Prioritized Approach Milestones'!B185=3,"ERROR 2","N/A"),"CORRECT")</f>
        <v>CORRECT</v>
      </c>
      <c r="AE184" s="122" t="str">
        <f>IF(AND('Prioritized Approach Milestones'!C185="No",'Prioritized Approach Milestones'!F185=""),IF('Prioritized Approach Milestones'!B185=4,"ERROR 2","N/A"),"CORRECT")</f>
        <v>CORRECT</v>
      </c>
      <c r="AF184" s="122" t="str">
        <f>IF(AND('Prioritized Approach Milestones'!C185="No",'Prioritized Approach Milestones'!F185=""),IF('Prioritized Approach Milestones'!B185=5,"ERROR 2","N/A"),"CORRECT")</f>
        <v>CORRECT</v>
      </c>
      <c r="AG184" s="123" t="str">
        <f>IF(AND('Prioritized Approach Milestones'!C185="No",'Prioritized Approach Milestones'!F185=""),IF('Prioritized Approach Milestones'!B185=6,"ERROR 2","N/A"),"CORRECT")</f>
        <v>CORRECT</v>
      </c>
    </row>
    <row r="185" spans="1:33" x14ac:dyDescent="0.2">
      <c r="A185" s="27">
        <f>COUNTIFS('Prioritized Approach Milestones'!B186,"1",'Prioritized Approach Milestones'!C186,"yes")</f>
        <v>0</v>
      </c>
      <c r="B185" s="32">
        <f>COUNTIFS('Prioritized Approach Milestones'!B186,"2",'Prioritized Approach Milestones'!C186,"yes")</f>
        <v>0</v>
      </c>
      <c r="C185" s="28">
        <f>COUNTIFS('Prioritized Approach Milestones'!B186,"3",'Prioritized Approach Milestones'!C186,"yes")</f>
        <v>0</v>
      </c>
      <c r="D185" s="29">
        <f>COUNTIFS('Prioritized Approach Milestones'!B186,"4",'Prioritized Approach Milestones'!C186,"yes")</f>
        <v>0</v>
      </c>
      <c r="E185" s="30">
        <f>COUNTIFS('Prioritized Approach Milestones'!B186,"5",'Prioritized Approach Milestones'!C186,"yes")</f>
        <v>0</v>
      </c>
      <c r="F185" s="31">
        <f>COUNTIFS('Prioritized Approach Milestones'!B186,"6",'Prioritized Approach Milestones'!C186,"yes")</f>
        <v>0</v>
      </c>
      <c r="G185" s="59">
        <f t="shared" si="6"/>
        <v>0</v>
      </c>
      <c r="H185" s="53">
        <f>COUNTIFS('Prioritized Approach Milestones'!B186,"1",'Prioritized Approach Milestones'!C186,"N/A")</f>
        <v>0</v>
      </c>
      <c r="I185" s="53">
        <f>COUNTIFS('Prioritized Approach Milestones'!B186,"2",'Prioritized Approach Milestones'!C186,"N/A")</f>
        <v>0</v>
      </c>
      <c r="J185" s="53">
        <f>COUNTIFS('Prioritized Approach Milestones'!B186,"3",'Prioritized Approach Milestones'!C186,"N/A")</f>
        <v>0</v>
      </c>
      <c r="K185" s="53">
        <f>COUNTIFS('Prioritized Approach Milestones'!B186,"4",'Prioritized Approach Milestones'!C186,"N/A")</f>
        <v>0</v>
      </c>
      <c r="L185" s="53">
        <f>COUNTIFS('Prioritized Approach Milestones'!B186,"5",'Prioritized Approach Milestones'!C186,"N/A")</f>
        <v>0</v>
      </c>
      <c r="M185" s="53">
        <f>COUNTIFS('Prioritized Approach Milestones'!B186,"6",'Prioritized Approach Milestones'!C186,"N/A")</f>
        <v>0</v>
      </c>
      <c r="N185">
        <f t="shared" si="7"/>
        <v>0</v>
      </c>
      <c r="O185" s="124"/>
      <c r="P185" s="120" t="str">
        <f>IF('Prioritized Approach Milestones'!$B186=1,'Prioritized Approach Milestones'!$F186,"")</f>
        <v/>
      </c>
      <c r="Q185" s="120" t="str">
        <f>IF('Prioritized Approach Milestones'!$B186=2,'Prioritized Approach Milestones'!$F186,"")</f>
        <v/>
      </c>
      <c r="R185" s="120" t="str">
        <f>IF('Prioritized Approach Milestones'!$B186=3,'Prioritized Approach Milestones'!$F186,"")</f>
        <v/>
      </c>
      <c r="S185" s="120" t="str">
        <f>IF('Prioritized Approach Milestones'!$B186=4,'Prioritized Approach Milestones'!$F186,"")</f>
        <v/>
      </c>
      <c r="T185" s="120" t="str">
        <f>IF('Prioritized Approach Milestones'!$B186=5,'Prioritized Approach Milestones'!$F186,"")</f>
        <v/>
      </c>
      <c r="U185" s="120">
        <f>IF('Prioritized Approach Milestones'!$B186=6,'Prioritized Approach Milestones'!$F186,"")</f>
        <v>0</v>
      </c>
      <c r="V185" s="121" t="str">
        <f>IF(AND('Prioritized Approach Milestones'!C186="Yes",'Prioritized Approach Milestones'!F186=""),"CORRECT",IF('Prioritized Approach Milestones'!C186="No","CORRECT",IF('Prioritized Approach Milestones'!B186=1,"ERROR 1","N/A")))</f>
        <v>N/A</v>
      </c>
      <c r="W185" s="121" t="str">
        <f>IF(AND('Prioritized Approach Milestones'!C186="Yes",'Prioritized Approach Milestones'!F186=""),"CORRECT",IF('Prioritized Approach Milestones'!C186="No","CORRECT",IF('Prioritized Approach Milestones'!B186=2,"ERROR 1","N/A")))</f>
        <v>N/A</v>
      </c>
      <c r="X185" s="121" t="str">
        <f>IF(AND('Prioritized Approach Milestones'!C186="Yes",'Prioritized Approach Milestones'!F186=""),"CORRECT",IF('Prioritized Approach Milestones'!C186="No","CORRECT",IF('Prioritized Approach Milestones'!B186=3,"ERROR 1","N/A")))</f>
        <v>N/A</v>
      </c>
      <c r="Y185" s="121" t="str">
        <f>IF(AND('Prioritized Approach Milestones'!C186="Yes",'Prioritized Approach Milestones'!F186=""),"CORRECT",IF('Prioritized Approach Milestones'!C186="No","CORRECT",IF('Prioritized Approach Milestones'!B186=4,"ERROR 1","N/A")))</f>
        <v>N/A</v>
      </c>
      <c r="Z185" s="121" t="str">
        <f>IF(AND('Prioritized Approach Milestones'!C186="Yes",'Prioritized Approach Milestones'!F186=""),"CORRECT",IF('Prioritized Approach Milestones'!C186="No","CORRECT",IF('Prioritized Approach Milestones'!B186=5,"ERROR 1","N/A")))</f>
        <v>N/A</v>
      </c>
      <c r="AA185" s="121" t="str">
        <f>IF(AND('Prioritized Approach Milestones'!C186="Yes",'Prioritized Approach Milestones'!F186=""),"CORRECT",IF('Prioritized Approach Milestones'!C186="No","CORRECT",IF('Prioritized Approach Milestones'!B186=6,"ERROR 1","N/A")))</f>
        <v>ERROR 1</v>
      </c>
      <c r="AB185" s="122" t="str">
        <f>IF(AND('Prioritized Approach Milestones'!C186="No",'Prioritized Approach Milestones'!F186=""),IF('Prioritized Approach Milestones'!B186=1,"ERROR 2","N/A"),"CORRECT")</f>
        <v>CORRECT</v>
      </c>
      <c r="AC185" s="122" t="str">
        <f>IF(AND('Prioritized Approach Milestones'!C186="No",'Prioritized Approach Milestones'!F186=""),IF('Prioritized Approach Milestones'!B186=2,"ERROR 2","N/A"),"CORRECT")</f>
        <v>CORRECT</v>
      </c>
      <c r="AD185" s="122" t="str">
        <f>IF(AND('Prioritized Approach Milestones'!C186="No",'Prioritized Approach Milestones'!F186=""),IF('Prioritized Approach Milestones'!B186=3,"ERROR 2","N/A"),"CORRECT")</f>
        <v>CORRECT</v>
      </c>
      <c r="AE185" s="122" t="str">
        <f>IF(AND('Prioritized Approach Milestones'!C186="No",'Prioritized Approach Milestones'!F186=""),IF('Prioritized Approach Milestones'!B186=4,"ERROR 2","N/A"),"CORRECT")</f>
        <v>CORRECT</v>
      </c>
      <c r="AF185" s="122" t="str">
        <f>IF(AND('Prioritized Approach Milestones'!C186="No",'Prioritized Approach Milestones'!F186=""),IF('Prioritized Approach Milestones'!B186=5,"ERROR 2","N/A"),"CORRECT")</f>
        <v>CORRECT</v>
      </c>
      <c r="AG185" s="123" t="str">
        <f>IF(AND('Prioritized Approach Milestones'!C186="No",'Prioritized Approach Milestones'!F186=""),IF('Prioritized Approach Milestones'!B186=6,"ERROR 2","N/A"),"CORRECT")</f>
        <v>CORRECT</v>
      </c>
    </row>
    <row r="186" spans="1:33" x14ac:dyDescent="0.2">
      <c r="A186" s="27">
        <f>COUNTIFS('Prioritized Approach Milestones'!B187,"1",'Prioritized Approach Milestones'!C187,"yes")</f>
        <v>0</v>
      </c>
      <c r="B186" s="32">
        <f>COUNTIFS('Prioritized Approach Milestones'!B187,"2",'Prioritized Approach Milestones'!C187,"yes")</f>
        <v>0</v>
      </c>
      <c r="C186" s="28">
        <f>COUNTIFS('Prioritized Approach Milestones'!B187,"3",'Prioritized Approach Milestones'!C187,"yes")</f>
        <v>0</v>
      </c>
      <c r="D186" s="29">
        <f>COUNTIFS('Prioritized Approach Milestones'!B187,"4",'Prioritized Approach Milestones'!C187,"yes")</f>
        <v>0</v>
      </c>
      <c r="E186" s="30">
        <f>COUNTIFS('Prioritized Approach Milestones'!B187,"5",'Prioritized Approach Milestones'!C187,"yes")</f>
        <v>0</v>
      </c>
      <c r="F186" s="31">
        <f>COUNTIFS('Prioritized Approach Milestones'!B187,"6",'Prioritized Approach Milestones'!C187,"yes")</f>
        <v>0</v>
      </c>
      <c r="G186" s="59">
        <f t="shared" si="6"/>
        <v>0</v>
      </c>
      <c r="H186" s="53">
        <f>COUNTIFS('Prioritized Approach Milestones'!B187,"1",'Prioritized Approach Milestones'!C187,"N/A")</f>
        <v>0</v>
      </c>
      <c r="I186" s="53">
        <f>COUNTIFS('Prioritized Approach Milestones'!B187,"2",'Prioritized Approach Milestones'!C187,"N/A")</f>
        <v>0</v>
      </c>
      <c r="J186" s="53">
        <f>COUNTIFS('Prioritized Approach Milestones'!B187,"3",'Prioritized Approach Milestones'!C187,"N/A")</f>
        <v>0</v>
      </c>
      <c r="K186" s="53">
        <f>COUNTIFS('Prioritized Approach Milestones'!B187,"4",'Prioritized Approach Milestones'!C187,"N/A")</f>
        <v>0</v>
      </c>
      <c r="L186" s="53">
        <f>COUNTIFS('Prioritized Approach Milestones'!B187,"5",'Prioritized Approach Milestones'!C187,"N/A")</f>
        <v>0</v>
      </c>
      <c r="M186" s="53">
        <f>COUNTIFS('Prioritized Approach Milestones'!B187,"6",'Prioritized Approach Milestones'!C187,"N/A")</f>
        <v>0</v>
      </c>
      <c r="N186">
        <f t="shared" si="7"/>
        <v>0</v>
      </c>
      <c r="O186" s="124"/>
      <c r="P186" s="120" t="str">
        <f>IF('Prioritized Approach Milestones'!$B187=1,'Prioritized Approach Milestones'!$F187,"")</f>
        <v/>
      </c>
      <c r="Q186" s="120" t="str">
        <f>IF('Prioritized Approach Milestones'!$B187=2,'Prioritized Approach Milestones'!$F187,"")</f>
        <v/>
      </c>
      <c r="R186" s="120" t="str">
        <f>IF('Prioritized Approach Milestones'!$B187=3,'Prioritized Approach Milestones'!$F187,"")</f>
        <v/>
      </c>
      <c r="S186" s="120" t="str">
        <f>IF('Prioritized Approach Milestones'!$B187=4,'Prioritized Approach Milestones'!$F187,"")</f>
        <v/>
      </c>
      <c r="T186" s="120" t="str">
        <f>IF('Prioritized Approach Milestones'!$B187=5,'Prioritized Approach Milestones'!$F187,"")</f>
        <v/>
      </c>
      <c r="U186" s="120">
        <f>IF('Prioritized Approach Milestones'!$B187=6,'Prioritized Approach Milestones'!$F187,"")</f>
        <v>0</v>
      </c>
      <c r="V186" s="121" t="str">
        <f>IF(AND('Prioritized Approach Milestones'!C187="Yes",'Prioritized Approach Milestones'!F187=""),"CORRECT",IF('Prioritized Approach Milestones'!C187="No","CORRECT",IF('Prioritized Approach Milestones'!B187=1,"ERROR 1","N/A")))</f>
        <v>N/A</v>
      </c>
      <c r="W186" s="121" t="str">
        <f>IF(AND('Prioritized Approach Milestones'!C187="Yes",'Prioritized Approach Milestones'!F187=""),"CORRECT",IF('Prioritized Approach Milestones'!C187="No","CORRECT",IF('Prioritized Approach Milestones'!B187=2,"ERROR 1","N/A")))</f>
        <v>N/A</v>
      </c>
      <c r="X186" s="121" t="str">
        <f>IF(AND('Prioritized Approach Milestones'!C187="Yes",'Prioritized Approach Milestones'!F187=""),"CORRECT",IF('Prioritized Approach Milestones'!C187="No","CORRECT",IF('Prioritized Approach Milestones'!B187=3,"ERROR 1","N/A")))</f>
        <v>N/A</v>
      </c>
      <c r="Y186" s="121" t="str">
        <f>IF(AND('Prioritized Approach Milestones'!C187="Yes",'Prioritized Approach Milestones'!F187=""),"CORRECT",IF('Prioritized Approach Milestones'!C187="No","CORRECT",IF('Prioritized Approach Milestones'!B187=4,"ERROR 1","N/A")))</f>
        <v>N/A</v>
      </c>
      <c r="Z186" s="121" t="str">
        <f>IF(AND('Prioritized Approach Milestones'!C187="Yes",'Prioritized Approach Milestones'!F187=""),"CORRECT",IF('Prioritized Approach Milestones'!C187="No","CORRECT",IF('Prioritized Approach Milestones'!B187=5,"ERROR 1","N/A")))</f>
        <v>N/A</v>
      </c>
      <c r="AA186" s="121" t="str">
        <f>IF(AND('Prioritized Approach Milestones'!C187="Yes",'Prioritized Approach Milestones'!F187=""),"CORRECT",IF('Prioritized Approach Milestones'!C187="No","CORRECT",IF('Prioritized Approach Milestones'!B187=6,"ERROR 1","N/A")))</f>
        <v>ERROR 1</v>
      </c>
      <c r="AB186" s="122" t="str">
        <f>IF(AND('Prioritized Approach Milestones'!C187="No",'Prioritized Approach Milestones'!F187=""),IF('Prioritized Approach Milestones'!B187=1,"ERROR 2","N/A"),"CORRECT")</f>
        <v>CORRECT</v>
      </c>
      <c r="AC186" s="122" t="str">
        <f>IF(AND('Prioritized Approach Milestones'!C187="No",'Prioritized Approach Milestones'!F187=""),IF('Prioritized Approach Milestones'!B187=2,"ERROR 2","N/A"),"CORRECT")</f>
        <v>CORRECT</v>
      </c>
      <c r="AD186" s="122" t="str">
        <f>IF(AND('Prioritized Approach Milestones'!C187="No",'Prioritized Approach Milestones'!F187=""),IF('Prioritized Approach Milestones'!B187=3,"ERROR 2","N/A"),"CORRECT")</f>
        <v>CORRECT</v>
      </c>
      <c r="AE186" s="122" t="str">
        <f>IF(AND('Prioritized Approach Milestones'!C187="No",'Prioritized Approach Milestones'!F187=""),IF('Prioritized Approach Milestones'!B187=4,"ERROR 2","N/A"),"CORRECT")</f>
        <v>CORRECT</v>
      </c>
      <c r="AF186" s="122" t="str">
        <f>IF(AND('Prioritized Approach Milestones'!C187="No",'Prioritized Approach Milestones'!F187=""),IF('Prioritized Approach Milestones'!B187=5,"ERROR 2","N/A"),"CORRECT")</f>
        <v>CORRECT</v>
      </c>
      <c r="AG186" s="123" t="str">
        <f>IF(AND('Prioritized Approach Milestones'!C187="No",'Prioritized Approach Milestones'!F187=""),IF('Prioritized Approach Milestones'!B187=6,"ERROR 2","N/A"),"CORRECT")</f>
        <v>CORRECT</v>
      </c>
    </row>
    <row r="187" spans="1:33" x14ac:dyDescent="0.2">
      <c r="A187" s="27">
        <f>COUNTIFS('Prioritized Approach Milestones'!B188,"1",'Prioritized Approach Milestones'!C188,"yes")</f>
        <v>0</v>
      </c>
      <c r="B187" s="32">
        <f>COUNTIFS('Prioritized Approach Milestones'!B188,"2",'Prioritized Approach Milestones'!C188,"yes")</f>
        <v>0</v>
      </c>
      <c r="C187" s="28">
        <f>COUNTIFS('Prioritized Approach Milestones'!B188,"3",'Prioritized Approach Milestones'!C188,"yes")</f>
        <v>0</v>
      </c>
      <c r="D187" s="29">
        <f>COUNTIFS('Prioritized Approach Milestones'!B188,"4",'Prioritized Approach Milestones'!C188,"yes")</f>
        <v>0</v>
      </c>
      <c r="E187" s="30">
        <f>COUNTIFS('Prioritized Approach Milestones'!B188,"5",'Prioritized Approach Milestones'!C188,"yes")</f>
        <v>0</v>
      </c>
      <c r="F187" s="31">
        <f>COUNTIFS('Prioritized Approach Milestones'!B188,"6",'Prioritized Approach Milestones'!C188,"yes")</f>
        <v>0</v>
      </c>
      <c r="G187" s="59">
        <f t="shared" si="6"/>
        <v>0</v>
      </c>
      <c r="H187" s="53">
        <f>COUNTIFS('Prioritized Approach Milestones'!B188,"1",'Prioritized Approach Milestones'!C188,"N/A")</f>
        <v>0</v>
      </c>
      <c r="I187" s="53">
        <f>COUNTIFS('Prioritized Approach Milestones'!B188,"2",'Prioritized Approach Milestones'!C188,"N/A")</f>
        <v>0</v>
      </c>
      <c r="J187" s="53">
        <f>COUNTIFS('Prioritized Approach Milestones'!B188,"3",'Prioritized Approach Milestones'!C188,"N/A")</f>
        <v>0</v>
      </c>
      <c r="K187" s="53">
        <f>COUNTIFS('Prioritized Approach Milestones'!B188,"4",'Prioritized Approach Milestones'!C188,"N/A")</f>
        <v>0</v>
      </c>
      <c r="L187" s="53">
        <f>COUNTIFS('Prioritized Approach Milestones'!B188,"5",'Prioritized Approach Milestones'!C188,"N/A")</f>
        <v>0</v>
      </c>
      <c r="M187" s="53">
        <f>COUNTIFS('Prioritized Approach Milestones'!B188,"6",'Prioritized Approach Milestones'!C188,"N/A")</f>
        <v>0</v>
      </c>
      <c r="N187">
        <f t="shared" si="7"/>
        <v>0</v>
      </c>
      <c r="O187" s="124"/>
      <c r="P187" s="120" t="str">
        <f>IF('Prioritized Approach Milestones'!$B188=1,'Prioritized Approach Milestones'!$F188,"")</f>
        <v/>
      </c>
      <c r="Q187" s="120" t="str">
        <f>IF('Prioritized Approach Milestones'!$B188=2,'Prioritized Approach Milestones'!$F188,"")</f>
        <v/>
      </c>
      <c r="R187" s="120" t="str">
        <f>IF('Prioritized Approach Milestones'!$B188=3,'Prioritized Approach Milestones'!$F188,"")</f>
        <v/>
      </c>
      <c r="S187" s="120" t="str">
        <f>IF('Prioritized Approach Milestones'!$B188=4,'Prioritized Approach Milestones'!$F188,"")</f>
        <v/>
      </c>
      <c r="T187" s="120" t="str">
        <f>IF('Prioritized Approach Milestones'!$B188=5,'Prioritized Approach Milestones'!$F188,"")</f>
        <v/>
      </c>
      <c r="U187" s="120" t="str">
        <f>IF('Prioritized Approach Milestones'!$B188=6,'Prioritized Approach Milestones'!$F188,"")</f>
        <v/>
      </c>
      <c r="V187" s="121" t="str">
        <f>IF(AND('Prioritized Approach Milestones'!C188="Yes",'Prioritized Approach Milestones'!F188=""),"CORRECT",IF('Prioritized Approach Milestones'!C188="No","CORRECT",IF('Prioritized Approach Milestones'!B188=1,"ERROR 1","N/A")))</f>
        <v>N/A</v>
      </c>
      <c r="W187" s="121" t="str">
        <f>IF(AND('Prioritized Approach Milestones'!C188="Yes",'Prioritized Approach Milestones'!F188=""),"CORRECT",IF('Prioritized Approach Milestones'!C188="No","CORRECT",IF('Prioritized Approach Milestones'!B188=2,"ERROR 1","N/A")))</f>
        <v>N/A</v>
      </c>
      <c r="X187" s="121" t="str">
        <f>IF(AND('Prioritized Approach Milestones'!C188="Yes",'Prioritized Approach Milestones'!F188=""),"CORRECT",IF('Prioritized Approach Milestones'!C188="No","CORRECT",IF('Prioritized Approach Milestones'!B188=3,"ERROR 1","N/A")))</f>
        <v>N/A</v>
      </c>
      <c r="Y187" s="121" t="str">
        <f>IF(AND('Prioritized Approach Milestones'!C188="Yes",'Prioritized Approach Milestones'!F188=""),"CORRECT",IF('Prioritized Approach Milestones'!C188="No","CORRECT",IF('Prioritized Approach Milestones'!B188=4,"ERROR 1","N/A")))</f>
        <v>N/A</v>
      </c>
      <c r="Z187" s="121" t="str">
        <f>IF(AND('Prioritized Approach Milestones'!C188="Yes",'Prioritized Approach Milestones'!F188=""),"CORRECT",IF('Prioritized Approach Milestones'!C188="No","CORRECT",IF('Prioritized Approach Milestones'!B188=5,"ERROR 1","N/A")))</f>
        <v>N/A</v>
      </c>
      <c r="AA187" s="121" t="str">
        <f>IF(AND('Prioritized Approach Milestones'!C188="Yes",'Prioritized Approach Milestones'!F188=""),"CORRECT",IF('Prioritized Approach Milestones'!C188="No","CORRECT",IF('Prioritized Approach Milestones'!B188=6,"ERROR 1","N/A")))</f>
        <v>N/A</v>
      </c>
      <c r="AB187" s="122" t="str">
        <f>IF(AND('Prioritized Approach Milestones'!C188="No",'Prioritized Approach Milestones'!F188=""),IF('Prioritized Approach Milestones'!B188=1,"ERROR 2","N/A"),"CORRECT")</f>
        <v>CORRECT</v>
      </c>
      <c r="AC187" s="122" t="str">
        <f>IF(AND('Prioritized Approach Milestones'!C188="No",'Prioritized Approach Milestones'!F188=""),IF('Prioritized Approach Milestones'!B188=2,"ERROR 2","N/A"),"CORRECT")</f>
        <v>CORRECT</v>
      </c>
      <c r="AD187" s="122" t="str">
        <f>IF(AND('Prioritized Approach Milestones'!C188="No",'Prioritized Approach Milestones'!F188=""),IF('Prioritized Approach Milestones'!B188=3,"ERROR 2","N/A"),"CORRECT")</f>
        <v>CORRECT</v>
      </c>
      <c r="AE187" s="122" t="str">
        <f>IF(AND('Prioritized Approach Milestones'!C188="No",'Prioritized Approach Milestones'!F188=""),IF('Prioritized Approach Milestones'!B188=4,"ERROR 2","N/A"),"CORRECT")</f>
        <v>CORRECT</v>
      </c>
      <c r="AF187" s="122" t="str">
        <f>IF(AND('Prioritized Approach Milestones'!C188="No",'Prioritized Approach Milestones'!F188=""),IF('Prioritized Approach Milestones'!B188=5,"ERROR 2","N/A"),"CORRECT")</f>
        <v>CORRECT</v>
      </c>
      <c r="AG187" s="123" t="str">
        <f>IF(AND('Prioritized Approach Milestones'!C188="No",'Prioritized Approach Milestones'!F188=""),IF('Prioritized Approach Milestones'!B188=6,"ERROR 2","N/A"),"CORRECT")</f>
        <v>CORRECT</v>
      </c>
    </row>
    <row r="188" spans="1:33" x14ac:dyDescent="0.2">
      <c r="A188" s="27">
        <f>COUNTIFS('Prioritized Approach Milestones'!B189,"1",'Prioritized Approach Milestones'!C189,"yes")</f>
        <v>0</v>
      </c>
      <c r="B188" s="32">
        <f>COUNTIFS('Prioritized Approach Milestones'!B189,"2",'Prioritized Approach Milestones'!C189,"yes")</f>
        <v>0</v>
      </c>
      <c r="C188" s="28">
        <f>COUNTIFS('Prioritized Approach Milestones'!B189,"3",'Prioritized Approach Milestones'!C189,"yes")</f>
        <v>0</v>
      </c>
      <c r="D188" s="29">
        <f>COUNTIFS('Prioritized Approach Milestones'!B189,"4",'Prioritized Approach Milestones'!C189,"yes")</f>
        <v>0</v>
      </c>
      <c r="E188" s="30">
        <f>COUNTIFS('Prioritized Approach Milestones'!B189,"5",'Prioritized Approach Milestones'!C189,"yes")</f>
        <v>0</v>
      </c>
      <c r="F188" s="31">
        <f>COUNTIFS('Prioritized Approach Milestones'!B189,"6",'Prioritized Approach Milestones'!C189,"yes")</f>
        <v>0</v>
      </c>
      <c r="G188" s="59">
        <f t="shared" si="6"/>
        <v>0</v>
      </c>
      <c r="H188" s="53">
        <f>COUNTIFS('Prioritized Approach Milestones'!B189,"1",'Prioritized Approach Milestones'!C189,"N/A")</f>
        <v>0</v>
      </c>
      <c r="I188" s="53">
        <f>COUNTIFS('Prioritized Approach Milestones'!B189,"2",'Prioritized Approach Milestones'!C189,"N/A")</f>
        <v>0</v>
      </c>
      <c r="J188" s="53">
        <f>COUNTIFS('Prioritized Approach Milestones'!B189,"3",'Prioritized Approach Milestones'!C189,"N/A")</f>
        <v>0</v>
      </c>
      <c r="K188" s="53">
        <f>COUNTIFS('Prioritized Approach Milestones'!B189,"4",'Prioritized Approach Milestones'!C189,"N/A")</f>
        <v>0</v>
      </c>
      <c r="L188" s="53">
        <f>COUNTIFS('Prioritized Approach Milestones'!B189,"5",'Prioritized Approach Milestones'!C189,"N/A")</f>
        <v>0</v>
      </c>
      <c r="M188" s="53">
        <f>COUNTIFS('Prioritized Approach Milestones'!B189,"6",'Prioritized Approach Milestones'!C189,"N/A")</f>
        <v>0</v>
      </c>
      <c r="N188">
        <f t="shared" si="7"/>
        <v>0</v>
      </c>
      <c r="O188" s="119"/>
      <c r="P188" s="120" t="str">
        <f>IF('Prioritized Approach Milestones'!$B189=1,'Prioritized Approach Milestones'!$F189,"")</f>
        <v/>
      </c>
      <c r="Q188" s="120">
        <f>IF('Prioritized Approach Milestones'!$B189=2,'Prioritized Approach Milestones'!$F189,"")</f>
        <v>0</v>
      </c>
      <c r="R188" s="120" t="str">
        <f>IF('Prioritized Approach Milestones'!$B189=3,'Prioritized Approach Milestones'!$F189,"")</f>
        <v/>
      </c>
      <c r="S188" s="120" t="str">
        <f>IF('Prioritized Approach Milestones'!$B189=4,'Prioritized Approach Milestones'!$F189,"")</f>
        <v/>
      </c>
      <c r="T188" s="120" t="str">
        <f>IF('Prioritized Approach Milestones'!$B189=5,'Prioritized Approach Milestones'!$F189,"")</f>
        <v/>
      </c>
      <c r="U188" s="120" t="str">
        <f>IF('Prioritized Approach Milestones'!$B189=6,'Prioritized Approach Milestones'!$F189,"")</f>
        <v/>
      </c>
      <c r="V188" s="121" t="str">
        <f>IF(AND('Prioritized Approach Milestones'!C189="Yes",'Prioritized Approach Milestones'!F189=""),"CORRECT",IF('Prioritized Approach Milestones'!C189="No","CORRECT",IF('Prioritized Approach Milestones'!B189=1,"ERROR 1","N/A")))</f>
        <v>N/A</v>
      </c>
      <c r="W188" s="121" t="str">
        <f>IF(AND('Prioritized Approach Milestones'!C189="Yes",'Prioritized Approach Milestones'!F189=""),"CORRECT",IF('Prioritized Approach Milestones'!C189="No","CORRECT",IF('Prioritized Approach Milestones'!B189=2,"ERROR 1","N/A")))</f>
        <v>ERROR 1</v>
      </c>
      <c r="X188" s="121" t="str">
        <f>IF(AND('Prioritized Approach Milestones'!C189="Yes",'Prioritized Approach Milestones'!F189=""),"CORRECT",IF('Prioritized Approach Milestones'!C189="No","CORRECT",IF('Prioritized Approach Milestones'!B189=3,"ERROR 1","N/A")))</f>
        <v>N/A</v>
      </c>
      <c r="Y188" s="121" t="str">
        <f>IF(AND('Prioritized Approach Milestones'!C189="Yes",'Prioritized Approach Milestones'!F189=""),"CORRECT",IF('Prioritized Approach Milestones'!C189="No","CORRECT",IF('Prioritized Approach Milestones'!B189=4,"ERROR 1","N/A")))</f>
        <v>N/A</v>
      </c>
      <c r="Z188" s="121" t="str">
        <f>IF(AND('Prioritized Approach Milestones'!C189="Yes",'Prioritized Approach Milestones'!F189=""),"CORRECT",IF('Prioritized Approach Milestones'!C189="No","CORRECT",IF('Prioritized Approach Milestones'!B189=5,"ERROR 1","N/A")))</f>
        <v>N/A</v>
      </c>
      <c r="AA188" s="121" t="str">
        <f>IF(AND('Prioritized Approach Milestones'!C189="Yes",'Prioritized Approach Milestones'!F189=""),"CORRECT",IF('Prioritized Approach Milestones'!C189="No","CORRECT",IF('Prioritized Approach Milestones'!B189=6,"ERROR 1","N/A")))</f>
        <v>N/A</v>
      </c>
      <c r="AB188" s="122" t="str">
        <f>IF(AND('Prioritized Approach Milestones'!C189="No",'Prioritized Approach Milestones'!F189=""),IF('Prioritized Approach Milestones'!B189=1,"ERROR 2","N/A"),"CORRECT")</f>
        <v>CORRECT</v>
      </c>
      <c r="AC188" s="122" t="str">
        <f>IF(AND('Prioritized Approach Milestones'!C189="No",'Prioritized Approach Milestones'!F189=""),IF('Prioritized Approach Milestones'!B189=2,"ERROR 2","N/A"),"CORRECT")</f>
        <v>CORRECT</v>
      </c>
      <c r="AD188" s="122" t="str">
        <f>IF(AND('Prioritized Approach Milestones'!C189="No",'Prioritized Approach Milestones'!F189=""),IF('Prioritized Approach Milestones'!B189=3,"ERROR 2","N/A"),"CORRECT")</f>
        <v>CORRECT</v>
      </c>
      <c r="AE188" s="122" t="str">
        <f>IF(AND('Prioritized Approach Milestones'!C189="No",'Prioritized Approach Milestones'!F189=""),IF('Prioritized Approach Milestones'!B189=4,"ERROR 2","N/A"),"CORRECT")</f>
        <v>CORRECT</v>
      </c>
      <c r="AF188" s="122" t="str">
        <f>IF(AND('Prioritized Approach Milestones'!C189="No",'Prioritized Approach Milestones'!F189=""),IF('Prioritized Approach Milestones'!B189=5,"ERROR 2","N/A"),"CORRECT")</f>
        <v>CORRECT</v>
      </c>
      <c r="AG188" s="123" t="str">
        <f>IF(AND('Prioritized Approach Milestones'!C189="No",'Prioritized Approach Milestones'!F189=""),IF('Prioritized Approach Milestones'!B189=6,"ERROR 2","N/A"),"CORRECT")</f>
        <v>CORRECT</v>
      </c>
    </row>
    <row r="189" spans="1:33" x14ac:dyDescent="0.2">
      <c r="A189" s="27">
        <f>COUNTIFS('Prioritized Approach Milestones'!B190,"1",'Prioritized Approach Milestones'!C190,"yes")</f>
        <v>0</v>
      </c>
      <c r="B189" s="32">
        <f>COUNTIFS('Prioritized Approach Milestones'!B190,"2",'Prioritized Approach Milestones'!C190,"yes")</f>
        <v>0</v>
      </c>
      <c r="C189" s="28">
        <f>COUNTIFS('Prioritized Approach Milestones'!B190,"3",'Prioritized Approach Milestones'!C190,"yes")</f>
        <v>0</v>
      </c>
      <c r="D189" s="29">
        <f>COUNTIFS('Prioritized Approach Milestones'!B190,"4",'Prioritized Approach Milestones'!C190,"yes")</f>
        <v>0</v>
      </c>
      <c r="E189" s="30">
        <f>COUNTIFS('Prioritized Approach Milestones'!B190,"5",'Prioritized Approach Milestones'!C190,"yes")</f>
        <v>0</v>
      </c>
      <c r="F189" s="31">
        <f>COUNTIFS('Prioritized Approach Milestones'!B190,"6",'Prioritized Approach Milestones'!C190,"yes")</f>
        <v>0</v>
      </c>
      <c r="G189" s="59">
        <f t="shared" si="6"/>
        <v>0</v>
      </c>
      <c r="H189" s="53">
        <f>COUNTIFS('Prioritized Approach Milestones'!B190,"1",'Prioritized Approach Milestones'!C190,"N/A")</f>
        <v>0</v>
      </c>
      <c r="I189" s="53">
        <f>COUNTIFS('Prioritized Approach Milestones'!B190,"2",'Prioritized Approach Milestones'!C190,"N/A")</f>
        <v>0</v>
      </c>
      <c r="J189" s="53">
        <f>COUNTIFS('Prioritized Approach Milestones'!B190,"3",'Prioritized Approach Milestones'!C190,"N/A")</f>
        <v>0</v>
      </c>
      <c r="K189" s="53">
        <f>COUNTIFS('Prioritized Approach Milestones'!B190,"4",'Prioritized Approach Milestones'!C190,"N/A")</f>
        <v>0</v>
      </c>
      <c r="L189" s="53">
        <f>COUNTIFS('Prioritized Approach Milestones'!B190,"5",'Prioritized Approach Milestones'!C190,"N/A")</f>
        <v>0</v>
      </c>
      <c r="M189" s="53">
        <f>COUNTIFS('Prioritized Approach Milestones'!B190,"6",'Prioritized Approach Milestones'!C190,"N/A")</f>
        <v>0</v>
      </c>
      <c r="N189">
        <f t="shared" si="7"/>
        <v>0</v>
      </c>
      <c r="O189" s="119"/>
      <c r="P189" s="120" t="str">
        <f>IF('Prioritized Approach Milestones'!$B190=1,'Prioritized Approach Milestones'!$F190,"")</f>
        <v/>
      </c>
      <c r="Q189" s="120">
        <f>IF('Prioritized Approach Milestones'!$B190=2,'Prioritized Approach Milestones'!$F190,"")</f>
        <v>0</v>
      </c>
      <c r="R189" s="120" t="str">
        <f>IF('Prioritized Approach Milestones'!$B190=3,'Prioritized Approach Milestones'!$F190,"")</f>
        <v/>
      </c>
      <c r="S189" s="120" t="str">
        <f>IF('Prioritized Approach Milestones'!$B190=4,'Prioritized Approach Milestones'!$F190,"")</f>
        <v/>
      </c>
      <c r="T189" s="120" t="str">
        <f>IF('Prioritized Approach Milestones'!$B190=5,'Prioritized Approach Milestones'!$F190,"")</f>
        <v/>
      </c>
      <c r="U189" s="120" t="str">
        <f>IF('Prioritized Approach Milestones'!$B190=6,'Prioritized Approach Milestones'!$F190,"")</f>
        <v/>
      </c>
      <c r="V189" s="121" t="str">
        <f>IF(AND('Prioritized Approach Milestones'!C190="Yes",'Prioritized Approach Milestones'!F190=""),"CORRECT",IF('Prioritized Approach Milestones'!C190="No","CORRECT",IF('Prioritized Approach Milestones'!B190=1,"ERROR 1","N/A")))</f>
        <v>N/A</v>
      </c>
      <c r="W189" s="121" t="str">
        <f>IF(AND('Prioritized Approach Milestones'!C190="Yes",'Prioritized Approach Milestones'!F190=""),"CORRECT",IF('Prioritized Approach Milestones'!C190="No","CORRECT",IF('Prioritized Approach Milestones'!B190=2,"ERROR 1","N/A")))</f>
        <v>ERROR 1</v>
      </c>
      <c r="X189" s="121" t="str">
        <f>IF(AND('Prioritized Approach Milestones'!C190="Yes",'Prioritized Approach Milestones'!F190=""),"CORRECT",IF('Prioritized Approach Milestones'!C190="No","CORRECT",IF('Prioritized Approach Milestones'!B190=3,"ERROR 1","N/A")))</f>
        <v>N/A</v>
      </c>
      <c r="Y189" s="121" t="str">
        <f>IF(AND('Prioritized Approach Milestones'!C190="Yes",'Prioritized Approach Milestones'!F190=""),"CORRECT",IF('Prioritized Approach Milestones'!C190="No","CORRECT",IF('Prioritized Approach Milestones'!B190=4,"ERROR 1","N/A")))</f>
        <v>N/A</v>
      </c>
      <c r="Z189" s="121" t="str">
        <f>IF(AND('Prioritized Approach Milestones'!C190="Yes",'Prioritized Approach Milestones'!F190=""),"CORRECT",IF('Prioritized Approach Milestones'!C190="No","CORRECT",IF('Prioritized Approach Milestones'!B190=5,"ERROR 1","N/A")))</f>
        <v>N/A</v>
      </c>
      <c r="AA189" s="121" t="str">
        <f>IF(AND('Prioritized Approach Milestones'!C190="Yes",'Prioritized Approach Milestones'!F190=""),"CORRECT",IF('Prioritized Approach Milestones'!C190="No","CORRECT",IF('Prioritized Approach Milestones'!B190=6,"ERROR 1","N/A")))</f>
        <v>N/A</v>
      </c>
      <c r="AB189" s="122" t="str">
        <f>IF(AND('Prioritized Approach Milestones'!C190="No",'Prioritized Approach Milestones'!F190=""),IF('Prioritized Approach Milestones'!B190=1,"ERROR 2","N/A"),"CORRECT")</f>
        <v>CORRECT</v>
      </c>
      <c r="AC189" s="122" t="str">
        <f>IF(AND('Prioritized Approach Milestones'!C190="No",'Prioritized Approach Milestones'!F190=""),IF('Prioritized Approach Milestones'!B190=2,"ERROR 2","N/A"),"CORRECT")</f>
        <v>CORRECT</v>
      </c>
      <c r="AD189" s="122" t="str">
        <f>IF(AND('Prioritized Approach Milestones'!C190="No",'Prioritized Approach Milestones'!F190=""),IF('Prioritized Approach Milestones'!B190=3,"ERROR 2","N/A"),"CORRECT")</f>
        <v>CORRECT</v>
      </c>
      <c r="AE189" s="122" t="str">
        <f>IF(AND('Prioritized Approach Milestones'!C190="No",'Prioritized Approach Milestones'!F190=""),IF('Prioritized Approach Milestones'!B190=4,"ERROR 2","N/A"),"CORRECT")</f>
        <v>CORRECT</v>
      </c>
      <c r="AF189" s="122" t="str">
        <f>IF(AND('Prioritized Approach Milestones'!C190="No",'Prioritized Approach Milestones'!F190=""),IF('Prioritized Approach Milestones'!B190=5,"ERROR 2","N/A"),"CORRECT")</f>
        <v>CORRECT</v>
      </c>
      <c r="AG189" s="123" t="str">
        <f>IF(AND('Prioritized Approach Milestones'!C190="No",'Prioritized Approach Milestones'!F190=""),IF('Prioritized Approach Milestones'!B190=6,"ERROR 2","N/A"),"CORRECT")</f>
        <v>CORRECT</v>
      </c>
    </row>
    <row r="190" spans="1:33" x14ac:dyDescent="0.2">
      <c r="A190" s="27">
        <f>COUNTIFS('Prioritized Approach Milestones'!B191,"1",'Prioritized Approach Milestones'!C191,"yes")</f>
        <v>0</v>
      </c>
      <c r="B190" s="32">
        <f>COUNTIFS('Prioritized Approach Milestones'!B191,"2",'Prioritized Approach Milestones'!C191,"yes")</f>
        <v>0</v>
      </c>
      <c r="C190" s="28">
        <f>COUNTIFS('Prioritized Approach Milestones'!B191,"3",'Prioritized Approach Milestones'!C191,"yes")</f>
        <v>0</v>
      </c>
      <c r="D190" s="29">
        <f>COUNTIFS('Prioritized Approach Milestones'!B191,"4",'Prioritized Approach Milestones'!C191,"yes")</f>
        <v>0</v>
      </c>
      <c r="E190" s="30">
        <f>COUNTIFS('Prioritized Approach Milestones'!B191,"5",'Prioritized Approach Milestones'!C191,"yes")</f>
        <v>0</v>
      </c>
      <c r="F190" s="31">
        <f>COUNTIFS('Prioritized Approach Milestones'!B191,"6",'Prioritized Approach Milestones'!C191,"yes")</f>
        <v>0</v>
      </c>
      <c r="G190" s="59">
        <f t="shared" si="6"/>
        <v>0</v>
      </c>
      <c r="H190" s="53">
        <f>COUNTIFS('Prioritized Approach Milestones'!B191,"1",'Prioritized Approach Milestones'!C191,"N/A")</f>
        <v>0</v>
      </c>
      <c r="I190" s="53">
        <f>COUNTIFS('Prioritized Approach Milestones'!B191,"2",'Prioritized Approach Milestones'!C191,"N/A")</f>
        <v>0</v>
      </c>
      <c r="J190" s="53">
        <f>COUNTIFS('Prioritized Approach Milestones'!B191,"3",'Prioritized Approach Milestones'!C191,"N/A")</f>
        <v>0</v>
      </c>
      <c r="K190" s="53">
        <f>COUNTIFS('Prioritized Approach Milestones'!B191,"4",'Prioritized Approach Milestones'!C191,"N/A")</f>
        <v>0</v>
      </c>
      <c r="L190" s="53">
        <f>COUNTIFS('Prioritized Approach Milestones'!B191,"5",'Prioritized Approach Milestones'!C191,"N/A")</f>
        <v>0</v>
      </c>
      <c r="M190" s="53">
        <f>COUNTIFS('Prioritized Approach Milestones'!B191,"6",'Prioritized Approach Milestones'!C191,"N/A")</f>
        <v>0</v>
      </c>
      <c r="N190">
        <f t="shared" si="7"/>
        <v>0</v>
      </c>
      <c r="O190" s="119"/>
      <c r="P190" s="120" t="str">
        <f>IF('Prioritized Approach Milestones'!$B191=1,'Prioritized Approach Milestones'!$F191,"")</f>
        <v/>
      </c>
      <c r="Q190" s="120">
        <f>IF('Prioritized Approach Milestones'!$B191=2,'Prioritized Approach Milestones'!$F191,"")</f>
        <v>0</v>
      </c>
      <c r="R190" s="120" t="str">
        <f>IF('Prioritized Approach Milestones'!$B191=3,'Prioritized Approach Milestones'!$F191,"")</f>
        <v/>
      </c>
      <c r="S190" s="120" t="str">
        <f>IF('Prioritized Approach Milestones'!$B191=4,'Prioritized Approach Milestones'!$F191,"")</f>
        <v/>
      </c>
      <c r="T190" s="120" t="str">
        <f>IF('Prioritized Approach Milestones'!$B191=5,'Prioritized Approach Milestones'!$F191,"")</f>
        <v/>
      </c>
      <c r="U190" s="120" t="str">
        <f>IF('Prioritized Approach Milestones'!$B191=6,'Prioritized Approach Milestones'!$F191,"")</f>
        <v/>
      </c>
      <c r="V190" s="121" t="str">
        <f>IF(AND('Prioritized Approach Milestones'!C191="Yes",'Prioritized Approach Milestones'!F191=""),"CORRECT",IF('Prioritized Approach Milestones'!C191="No","CORRECT",IF('Prioritized Approach Milestones'!B191=1,"ERROR 1","N/A")))</f>
        <v>N/A</v>
      </c>
      <c r="W190" s="121" t="str">
        <f>IF(AND('Prioritized Approach Milestones'!C191="Yes",'Prioritized Approach Milestones'!F191=""),"CORRECT",IF('Prioritized Approach Milestones'!C191="No","CORRECT",IF('Prioritized Approach Milestones'!B191=2,"ERROR 1","N/A")))</f>
        <v>ERROR 1</v>
      </c>
      <c r="X190" s="121" t="str">
        <f>IF(AND('Prioritized Approach Milestones'!C191="Yes",'Prioritized Approach Milestones'!F191=""),"CORRECT",IF('Prioritized Approach Milestones'!C191="No","CORRECT",IF('Prioritized Approach Milestones'!B191=3,"ERROR 1","N/A")))</f>
        <v>N/A</v>
      </c>
      <c r="Y190" s="121" t="str">
        <f>IF(AND('Prioritized Approach Milestones'!C191="Yes",'Prioritized Approach Milestones'!F191=""),"CORRECT",IF('Prioritized Approach Milestones'!C191="No","CORRECT",IF('Prioritized Approach Milestones'!B191=4,"ERROR 1","N/A")))</f>
        <v>N/A</v>
      </c>
      <c r="Z190" s="121" t="str">
        <f>IF(AND('Prioritized Approach Milestones'!C191="Yes",'Prioritized Approach Milestones'!F191=""),"CORRECT",IF('Prioritized Approach Milestones'!C191="No","CORRECT",IF('Prioritized Approach Milestones'!B191=5,"ERROR 1","N/A")))</f>
        <v>N/A</v>
      </c>
      <c r="AA190" s="121" t="str">
        <f>IF(AND('Prioritized Approach Milestones'!C191="Yes",'Prioritized Approach Milestones'!F191=""),"CORRECT",IF('Prioritized Approach Milestones'!C191="No","CORRECT",IF('Prioritized Approach Milestones'!B191=6,"ERROR 1","N/A")))</f>
        <v>N/A</v>
      </c>
      <c r="AB190" s="122" t="str">
        <f>IF(AND('Prioritized Approach Milestones'!C191="No",'Prioritized Approach Milestones'!F191=""),IF('Prioritized Approach Milestones'!B191=1,"ERROR 2","N/A"),"CORRECT")</f>
        <v>CORRECT</v>
      </c>
      <c r="AC190" s="122" t="str">
        <f>IF(AND('Prioritized Approach Milestones'!C191="No",'Prioritized Approach Milestones'!F191=""),IF('Prioritized Approach Milestones'!B191=2,"ERROR 2","N/A"),"CORRECT")</f>
        <v>CORRECT</v>
      </c>
      <c r="AD190" s="122" t="str">
        <f>IF(AND('Prioritized Approach Milestones'!C191="No",'Prioritized Approach Milestones'!F191=""),IF('Prioritized Approach Milestones'!B191=3,"ERROR 2","N/A"),"CORRECT")</f>
        <v>CORRECT</v>
      </c>
      <c r="AE190" s="122" t="str">
        <f>IF(AND('Prioritized Approach Milestones'!C191="No",'Prioritized Approach Milestones'!F191=""),IF('Prioritized Approach Milestones'!B191=4,"ERROR 2","N/A"),"CORRECT")</f>
        <v>CORRECT</v>
      </c>
      <c r="AF190" s="122" t="str">
        <f>IF(AND('Prioritized Approach Milestones'!C191="No",'Prioritized Approach Milestones'!F191=""),IF('Prioritized Approach Milestones'!B191=5,"ERROR 2","N/A"),"CORRECT")</f>
        <v>CORRECT</v>
      </c>
      <c r="AG190" s="123" t="str">
        <f>IF(AND('Prioritized Approach Milestones'!C191="No",'Prioritized Approach Milestones'!F191=""),IF('Prioritized Approach Milestones'!B191=6,"ERROR 2","N/A"),"CORRECT")</f>
        <v>CORRECT</v>
      </c>
    </row>
    <row r="191" spans="1:33" x14ac:dyDescent="0.2">
      <c r="A191" s="27">
        <f>COUNTIFS('Prioritized Approach Milestones'!B192,"1",'Prioritized Approach Milestones'!C192,"yes")</f>
        <v>0</v>
      </c>
      <c r="B191" s="32">
        <f>COUNTIFS('Prioritized Approach Milestones'!B192,"2",'Prioritized Approach Milestones'!C192,"yes")</f>
        <v>0</v>
      </c>
      <c r="C191" s="28">
        <f>COUNTIFS('Prioritized Approach Milestones'!B192,"3",'Prioritized Approach Milestones'!C192,"yes")</f>
        <v>0</v>
      </c>
      <c r="D191" s="29">
        <f>COUNTIFS('Prioritized Approach Milestones'!B192,"4",'Prioritized Approach Milestones'!C192,"yes")</f>
        <v>0</v>
      </c>
      <c r="E191" s="30">
        <f>COUNTIFS('Prioritized Approach Milestones'!B192,"5",'Prioritized Approach Milestones'!C192,"yes")</f>
        <v>0</v>
      </c>
      <c r="F191" s="31">
        <f>COUNTIFS('Prioritized Approach Milestones'!B192,"6",'Prioritized Approach Milestones'!C192,"yes")</f>
        <v>0</v>
      </c>
      <c r="G191" s="59">
        <f t="shared" si="6"/>
        <v>0</v>
      </c>
      <c r="H191" s="53">
        <f>COUNTIFS('Prioritized Approach Milestones'!B192,"1",'Prioritized Approach Milestones'!C192,"N/A")</f>
        <v>0</v>
      </c>
      <c r="I191" s="53">
        <f>COUNTIFS('Prioritized Approach Milestones'!B192,"2",'Prioritized Approach Milestones'!C192,"N/A")</f>
        <v>0</v>
      </c>
      <c r="J191" s="53">
        <f>COUNTIFS('Prioritized Approach Milestones'!B192,"3",'Prioritized Approach Milestones'!C192,"N/A")</f>
        <v>0</v>
      </c>
      <c r="K191" s="53">
        <f>COUNTIFS('Prioritized Approach Milestones'!B192,"4",'Prioritized Approach Milestones'!C192,"N/A")</f>
        <v>0</v>
      </c>
      <c r="L191" s="53">
        <f>COUNTIFS('Prioritized Approach Milestones'!B192,"5",'Prioritized Approach Milestones'!C192,"N/A")</f>
        <v>0</v>
      </c>
      <c r="M191" s="53">
        <f>COUNTIFS('Prioritized Approach Milestones'!B192,"6",'Prioritized Approach Milestones'!C192,"N/A")</f>
        <v>0</v>
      </c>
      <c r="N191">
        <f t="shared" si="7"/>
        <v>0</v>
      </c>
      <c r="O191" s="119"/>
      <c r="P191" s="120" t="str">
        <f>IF('Prioritized Approach Milestones'!$B192=1,'Prioritized Approach Milestones'!$F192,"")</f>
        <v/>
      </c>
      <c r="Q191" s="120">
        <f>IF('Prioritized Approach Milestones'!$B192=2,'Prioritized Approach Milestones'!$F192,"")</f>
        <v>0</v>
      </c>
      <c r="R191" s="120" t="str">
        <f>IF('Prioritized Approach Milestones'!$B192=3,'Prioritized Approach Milestones'!$F192,"")</f>
        <v/>
      </c>
      <c r="S191" s="120" t="str">
        <f>IF('Prioritized Approach Milestones'!$B192=4,'Prioritized Approach Milestones'!$F192,"")</f>
        <v/>
      </c>
      <c r="T191" s="120" t="str">
        <f>IF('Prioritized Approach Milestones'!$B192=5,'Prioritized Approach Milestones'!$F192,"")</f>
        <v/>
      </c>
      <c r="U191" s="120" t="str">
        <f>IF('Prioritized Approach Milestones'!$B192=6,'Prioritized Approach Milestones'!$F192,"")</f>
        <v/>
      </c>
      <c r="V191" s="121" t="str">
        <f>IF(AND('Prioritized Approach Milestones'!C192="Yes",'Prioritized Approach Milestones'!F192=""),"CORRECT",IF('Prioritized Approach Milestones'!C192="No","CORRECT",IF('Prioritized Approach Milestones'!B192=1,"ERROR 1","N/A")))</f>
        <v>N/A</v>
      </c>
      <c r="W191" s="121" t="str">
        <f>IF(AND('Prioritized Approach Milestones'!C192="Yes",'Prioritized Approach Milestones'!F192=""),"CORRECT",IF('Prioritized Approach Milestones'!C192="No","CORRECT",IF('Prioritized Approach Milestones'!B192=2,"ERROR 1","N/A")))</f>
        <v>ERROR 1</v>
      </c>
      <c r="X191" s="121" t="str">
        <f>IF(AND('Prioritized Approach Milestones'!C192="Yes",'Prioritized Approach Milestones'!F192=""),"CORRECT",IF('Prioritized Approach Milestones'!C192="No","CORRECT",IF('Prioritized Approach Milestones'!B192=3,"ERROR 1","N/A")))</f>
        <v>N/A</v>
      </c>
      <c r="Y191" s="121" t="str">
        <f>IF(AND('Prioritized Approach Milestones'!C192="Yes",'Prioritized Approach Milestones'!F192=""),"CORRECT",IF('Prioritized Approach Milestones'!C192="No","CORRECT",IF('Prioritized Approach Milestones'!B192=4,"ERROR 1","N/A")))</f>
        <v>N/A</v>
      </c>
      <c r="Z191" s="121" t="str">
        <f>IF(AND('Prioritized Approach Milestones'!C192="Yes",'Prioritized Approach Milestones'!F192=""),"CORRECT",IF('Prioritized Approach Milestones'!C192="No","CORRECT",IF('Prioritized Approach Milestones'!B192=5,"ERROR 1","N/A")))</f>
        <v>N/A</v>
      </c>
      <c r="AA191" s="121" t="str">
        <f>IF(AND('Prioritized Approach Milestones'!C192="Yes",'Prioritized Approach Milestones'!F192=""),"CORRECT",IF('Prioritized Approach Milestones'!C192="No","CORRECT",IF('Prioritized Approach Milestones'!B192=6,"ERROR 1","N/A")))</f>
        <v>N/A</v>
      </c>
      <c r="AB191" s="122" t="str">
        <f>IF(AND('Prioritized Approach Milestones'!C192="No",'Prioritized Approach Milestones'!F192=""),IF('Prioritized Approach Milestones'!B192=1,"ERROR 2","N/A"),"CORRECT")</f>
        <v>CORRECT</v>
      </c>
      <c r="AC191" s="122" t="str">
        <f>IF(AND('Prioritized Approach Milestones'!C192="No",'Prioritized Approach Milestones'!F192=""),IF('Prioritized Approach Milestones'!B192=2,"ERROR 2","N/A"),"CORRECT")</f>
        <v>CORRECT</v>
      </c>
      <c r="AD191" s="122" t="str">
        <f>IF(AND('Prioritized Approach Milestones'!C192="No",'Prioritized Approach Milestones'!F192=""),IF('Prioritized Approach Milestones'!B192=3,"ERROR 2","N/A"),"CORRECT")</f>
        <v>CORRECT</v>
      </c>
      <c r="AE191" s="122" t="str">
        <f>IF(AND('Prioritized Approach Milestones'!C192="No",'Prioritized Approach Milestones'!F192=""),IF('Prioritized Approach Milestones'!B192=4,"ERROR 2","N/A"),"CORRECT")</f>
        <v>CORRECT</v>
      </c>
      <c r="AF191" s="122" t="str">
        <f>IF(AND('Prioritized Approach Milestones'!C192="No",'Prioritized Approach Milestones'!F192=""),IF('Prioritized Approach Milestones'!B192=5,"ERROR 2","N/A"),"CORRECT")</f>
        <v>CORRECT</v>
      </c>
      <c r="AG191" s="123" t="str">
        <f>IF(AND('Prioritized Approach Milestones'!C192="No",'Prioritized Approach Milestones'!F192=""),IF('Prioritized Approach Milestones'!B192=6,"ERROR 2","N/A"),"CORRECT")</f>
        <v>CORRECT</v>
      </c>
    </row>
    <row r="192" spans="1:33" x14ac:dyDescent="0.2">
      <c r="A192" s="27">
        <f>COUNTIFS('Prioritized Approach Milestones'!B193,"1",'Prioritized Approach Milestones'!C193,"yes")</f>
        <v>0</v>
      </c>
      <c r="B192" s="32">
        <f>COUNTIFS('Prioritized Approach Milestones'!B193,"2",'Prioritized Approach Milestones'!C193,"yes")</f>
        <v>0</v>
      </c>
      <c r="C192" s="28">
        <f>COUNTIFS('Prioritized Approach Milestones'!B193,"3",'Prioritized Approach Milestones'!C193,"yes")</f>
        <v>0</v>
      </c>
      <c r="D192" s="29">
        <f>COUNTIFS('Prioritized Approach Milestones'!B193,"4",'Prioritized Approach Milestones'!C193,"yes")</f>
        <v>0</v>
      </c>
      <c r="E192" s="30">
        <f>COUNTIFS('Prioritized Approach Milestones'!B193,"5",'Prioritized Approach Milestones'!C193,"yes")</f>
        <v>0</v>
      </c>
      <c r="F192" s="31">
        <f>COUNTIFS('Prioritized Approach Milestones'!B193,"6",'Prioritized Approach Milestones'!C193,"yes")</f>
        <v>0</v>
      </c>
      <c r="G192" s="59">
        <f t="shared" si="6"/>
        <v>0</v>
      </c>
      <c r="H192" s="53">
        <f>COUNTIFS('Prioritized Approach Milestones'!B193,"1",'Prioritized Approach Milestones'!C193,"N/A")</f>
        <v>0</v>
      </c>
      <c r="I192" s="53">
        <f>COUNTIFS('Prioritized Approach Milestones'!B193,"2",'Prioritized Approach Milestones'!C193,"N/A")</f>
        <v>0</v>
      </c>
      <c r="J192" s="53">
        <f>COUNTIFS('Prioritized Approach Milestones'!B193,"3",'Prioritized Approach Milestones'!C193,"N/A")</f>
        <v>0</v>
      </c>
      <c r="K192" s="53">
        <f>COUNTIFS('Prioritized Approach Milestones'!B193,"4",'Prioritized Approach Milestones'!C193,"N/A")</f>
        <v>0</v>
      </c>
      <c r="L192" s="53">
        <f>COUNTIFS('Prioritized Approach Milestones'!B193,"5",'Prioritized Approach Milestones'!C193,"N/A")</f>
        <v>0</v>
      </c>
      <c r="M192" s="53">
        <f>COUNTIFS('Prioritized Approach Milestones'!B193,"6",'Prioritized Approach Milestones'!C193,"N/A")</f>
        <v>0</v>
      </c>
      <c r="N192">
        <f t="shared" si="7"/>
        <v>0</v>
      </c>
      <c r="O192" s="119"/>
      <c r="P192" s="120" t="str">
        <f>IF('Prioritized Approach Milestones'!$B193=1,'Prioritized Approach Milestones'!$F193,"")</f>
        <v/>
      </c>
      <c r="Q192" s="120">
        <f>IF('Prioritized Approach Milestones'!$B193=2,'Prioritized Approach Milestones'!$F193,"")</f>
        <v>0</v>
      </c>
      <c r="R192" s="120" t="str">
        <f>IF('Prioritized Approach Milestones'!$B193=3,'Prioritized Approach Milestones'!$F193,"")</f>
        <v/>
      </c>
      <c r="S192" s="120" t="str">
        <f>IF('Prioritized Approach Milestones'!$B193=4,'Prioritized Approach Milestones'!$F193,"")</f>
        <v/>
      </c>
      <c r="T192" s="120" t="str">
        <f>IF('Prioritized Approach Milestones'!$B193=5,'Prioritized Approach Milestones'!$F193,"")</f>
        <v/>
      </c>
      <c r="U192" s="120" t="str">
        <f>IF('Prioritized Approach Milestones'!$B193=6,'Prioritized Approach Milestones'!$F193,"")</f>
        <v/>
      </c>
      <c r="V192" s="121" t="str">
        <f>IF(AND('Prioritized Approach Milestones'!C193="Yes",'Prioritized Approach Milestones'!F193=""),"CORRECT",IF('Prioritized Approach Milestones'!C193="No","CORRECT",IF('Prioritized Approach Milestones'!B193=1,"ERROR 1","N/A")))</f>
        <v>N/A</v>
      </c>
      <c r="W192" s="121" t="str">
        <f>IF(AND('Prioritized Approach Milestones'!C193="Yes",'Prioritized Approach Milestones'!F193=""),"CORRECT",IF('Prioritized Approach Milestones'!C193="No","CORRECT",IF('Prioritized Approach Milestones'!B193=2,"ERROR 1","N/A")))</f>
        <v>ERROR 1</v>
      </c>
      <c r="X192" s="121" t="str">
        <f>IF(AND('Prioritized Approach Milestones'!C193="Yes",'Prioritized Approach Milestones'!F193=""),"CORRECT",IF('Prioritized Approach Milestones'!C193="No","CORRECT",IF('Prioritized Approach Milestones'!B193=3,"ERROR 1","N/A")))</f>
        <v>N/A</v>
      </c>
      <c r="Y192" s="121" t="str">
        <f>IF(AND('Prioritized Approach Milestones'!C193="Yes",'Prioritized Approach Milestones'!F193=""),"CORRECT",IF('Prioritized Approach Milestones'!C193="No","CORRECT",IF('Prioritized Approach Milestones'!B193=4,"ERROR 1","N/A")))</f>
        <v>N/A</v>
      </c>
      <c r="Z192" s="121" t="str">
        <f>IF(AND('Prioritized Approach Milestones'!C193="Yes",'Prioritized Approach Milestones'!F193=""),"CORRECT",IF('Prioritized Approach Milestones'!C193="No","CORRECT",IF('Prioritized Approach Milestones'!B193=5,"ERROR 1","N/A")))</f>
        <v>N/A</v>
      </c>
      <c r="AA192" s="121" t="str">
        <f>IF(AND('Prioritized Approach Milestones'!C193="Yes",'Prioritized Approach Milestones'!F193=""),"CORRECT",IF('Prioritized Approach Milestones'!C193="No","CORRECT",IF('Prioritized Approach Milestones'!B193=6,"ERROR 1","N/A")))</f>
        <v>N/A</v>
      </c>
      <c r="AB192" s="122" t="str">
        <f>IF(AND('Prioritized Approach Milestones'!C193="No",'Prioritized Approach Milestones'!F193=""),IF('Prioritized Approach Milestones'!B193=1,"ERROR 2","N/A"),"CORRECT")</f>
        <v>CORRECT</v>
      </c>
      <c r="AC192" s="122" t="str">
        <f>IF(AND('Prioritized Approach Milestones'!C193="No",'Prioritized Approach Milestones'!F193=""),IF('Prioritized Approach Milestones'!B193=2,"ERROR 2","N/A"),"CORRECT")</f>
        <v>CORRECT</v>
      </c>
      <c r="AD192" s="122" t="str">
        <f>IF(AND('Prioritized Approach Milestones'!C193="No",'Prioritized Approach Milestones'!F193=""),IF('Prioritized Approach Milestones'!B193=3,"ERROR 2","N/A"),"CORRECT")</f>
        <v>CORRECT</v>
      </c>
      <c r="AE192" s="122" t="str">
        <f>IF(AND('Prioritized Approach Milestones'!C193="No",'Prioritized Approach Milestones'!F193=""),IF('Prioritized Approach Milestones'!B193=4,"ERROR 2","N/A"),"CORRECT")</f>
        <v>CORRECT</v>
      </c>
      <c r="AF192" s="122" t="str">
        <f>IF(AND('Prioritized Approach Milestones'!C193="No",'Prioritized Approach Milestones'!F193=""),IF('Prioritized Approach Milestones'!B193=5,"ERROR 2","N/A"),"CORRECT")</f>
        <v>CORRECT</v>
      </c>
      <c r="AG192" s="123" t="str">
        <f>IF(AND('Prioritized Approach Milestones'!C193="No",'Prioritized Approach Milestones'!F193=""),IF('Prioritized Approach Milestones'!B193=6,"ERROR 2","N/A"),"CORRECT")</f>
        <v>CORRECT</v>
      </c>
    </row>
    <row r="193" spans="1:33" x14ac:dyDescent="0.2">
      <c r="A193" s="27">
        <f>COUNTIFS('Prioritized Approach Milestones'!B194,"1",'Prioritized Approach Milestones'!C194,"yes")</f>
        <v>0</v>
      </c>
      <c r="B193" s="32">
        <f>COUNTIFS('Prioritized Approach Milestones'!B194,"2",'Prioritized Approach Milestones'!C194,"yes")</f>
        <v>0</v>
      </c>
      <c r="C193" s="28">
        <f>COUNTIFS('Prioritized Approach Milestones'!B194,"3",'Prioritized Approach Milestones'!C194,"yes")</f>
        <v>0</v>
      </c>
      <c r="D193" s="29">
        <f>COUNTIFS('Prioritized Approach Milestones'!B194,"4",'Prioritized Approach Milestones'!C194,"yes")</f>
        <v>0</v>
      </c>
      <c r="E193" s="30">
        <f>COUNTIFS('Prioritized Approach Milestones'!B194,"5",'Prioritized Approach Milestones'!C194,"yes")</f>
        <v>0</v>
      </c>
      <c r="F193" s="31">
        <f>COUNTIFS('Prioritized Approach Milestones'!B194,"6",'Prioritized Approach Milestones'!C194,"yes")</f>
        <v>0</v>
      </c>
      <c r="G193" s="59">
        <f t="shared" si="6"/>
        <v>0</v>
      </c>
      <c r="H193" s="53">
        <f>COUNTIFS('Prioritized Approach Milestones'!B194,"1",'Prioritized Approach Milestones'!C194,"N/A")</f>
        <v>0</v>
      </c>
      <c r="I193" s="53">
        <f>COUNTIFS('Prioritized Approach Milestones'!B194,"2",'Prioritized Approach Milestones'!C194,"N/A")</f>
        <v>0</v>
      </c>
      <c r="J193" s="53">
        <f>COUNTIFS('Prioritized Approach Milestones'!B194,"3",'Prioritized Approach Milestones'!C194,"N/A")</f>
        <v>0</v>
      </c>
      <c r="K193" s="53">
        <f>COUNTIFS('Prioritized Approach Milestones'!B194,"4",'Prioritized Approach Milestones'!C194,"N/A")</f>
        <v>0</v>
      </c>
      <c r="L193" s="53">
        <f>COUNTIFS('Prioritized Approach Milestones'!B194,"5",'Prioritized Approach Milestones'!C194,"N/A")</f>
        <v>0</v>
      </c>
      <c r="M193" s="53">
        <f>COUNTIFS('Prioritized Approach Milestones'!B194,"6",'Prioritized Approach Milestones'!C194,"N/A")</f>
        <v>0</v>
      </c>
      <c r="N193">
        <f t="shared" si="7"/>
        <v>0</v>
      </c>
      <c r="O193" s="119"/>
      <c r="P193" s="120" t="str">
        <f>IF('Prioritized Approach Milestones'!$B194=1,'Prioritized Approach Milestones'!$F194,"")</f>
        <v/>
      </c>
      <c r="Q193" s="120" t="str">
        <f>IF('Prioritized Approach Milestones'!$B194=2,'Prioritized Approach Milestones'!$F194,"")</f>
        <v/>
      </c>
      <c r="R193" s="120" t="str">
        <f>IF('Prioritized Approach Milestones'!$B194=3,'Prioritized Approach Milestones'!$F194,"")</f>
        <v/>
      </c>
      <c r="S193" s="120" t="str">
        <f>IF('Prioritized Approach Milestones'!$B194=4,'Prioritized Approach Milestones'!$F194,"")</f>
        <v/>
      </c>
      <c r="T193" s="120" t="str">
        <f>IF('Prioritized Approach Milestones'!$B194=5,'Prioritized Approach Milestones'!$F194,"")</f>
        <v/>
      </c>
      <c r="U193" s="120" t="str">
        <f>IF('Prioritized Approach Milestones'!$B194=6,'Prioritized Approach Milestones'!$F194,"")</f>
        <v/>
      </c>
      <c r="V193" s="121" t="str">
        <f>IF(AND('Prioritized Approach Milestones'!C194="Yes",'Prioritized Approach Milestones'!F194=""),"CORRECT",IF('Prioritized Approach Milestones'!C194="No","CORRECT",IF('Prioritized Approach Milestones'!B194=1,"ERROR 1","N/A")))</f>
        <v>N/A</v>
      </c>
      <c r="W193" s="121" t="str">
        <f>IF(AND('Prioritized Approach Milestones'!C194="Yes",'Prioritized Approach Milestones'!F194=""),"CORRECT",IF('Prioritized Approach Milestones'!C194="No","CORRECT",IF('Prioritized Approach Milestones'!B194=2,"ERROR 1","N/A")))</f>
        <v>N/A</v>
      </c>
      <c r="X193" s="121" t="str">
        <f>IF(AND('Prioritized Approach Milestones'!C194="Yes",'Prioritized Approach Milestones'!F194=""),"CORRECT",IF('Prioritized Approach Milestones'!C194="No","CORRECT",IF('Prioritized Approach Milestones'!B194=3,"ERROR 1","N/A")))</f>
        <v>N/A</v>
      </c>
      <c r="Y193" s="121" t="str">
        <f>IF(AND('Prioritized Approach Milestones'!C194="Yes",'Prioritized Approach Milestones'!F194=""),"CORRECT",IF('Prioritized Approach Milestones'!C194="No","CORRECT",IF('Prioritized Approach Milestones'!B194=4,"ERROR 1","N/A")))</f>
        <v>N/A</v>
      </c>
      <c r="Z193" s="121" t="str">
        <f>IF(AND('Prioritized Approach Milestones'!C194="Yes",'Prioritized Approach Milestones'!F194=""),"CORRECT",IF('Prioritized Approach Milestones'!C194="No","CORRECT",IF('Prioritized Approach Milestones'!B194=5,"ERROR 1","N/A")))</f>
        <v>N/A</v>
      </c>
      <c r="AA193" s="121" t="str">
        <f>IF(AND('Prioritized Approach Milestones'!C194="Yes",'Prioritized Approach Milestones'!F194=""),"CORRECT",IF('Prioritized Approach Milestones'!C194="No","CORRECT",IF('Prioritized Approach Milestones'!B194=6,"ERROR 1","N/A")))</f>
        <v>N/A</v>
      </c>
      <c r="AB193" s="122" t="str">
        <f>IF(AND('Prioritized Approach Milestones'!C194="No",'Prioritized Approach Milestones'!F194=""),IF('Prioritized Approach Milestones'!B194=1,"ERROR 2","N/A"),"CORRECT")</f>
        <v>CORRECT</v>
      </c>
      <c r="AC193" s="122" t="str">
        <f>IF(AND('Prioritized Approach Milestones'!C194="No",'Prioritized Approach Milestones'!F194=""),IF('Prioritized Approach Milestones'!B194=2,"ERROR 2","N/A"),"CORRECT")</f>
        <v>CORRECT</v>
      </c>
      <c r="AD193" s="122" t="str">
        <f>IF(AND('Prioritized Approach Milestones'!C194="No",'Prioritized Approach Milestones'!F194=""),IF('Prioritized Approach Milestones'!B194=3,"ERROR 2","N/A"),"CORRECT")</f>
        <v>CORRECT</v>
      </c>
      <c r="AE193" s="122" t="str">
        <f>IF(AND('Prioritized Approach Milestones'!C194="No",'Prioritized Approach Milestones'!F194=""),IF('Prioritized Approach Milestones'!B194=4,"ERROR 2","N/A"),"CORRECT")</f>
        <v>CORRECT</v>
      </c>
      <c r="AF193" s="122" t="str">
        <f>IF(AND('Prioritized Approach Milestones'!C194="No",'Prioritized Approach Milestones'!F194=""),IF('Prioritized Approach Milestones'!B194=5,"ERROR 2","N/A"),"CORRECT")</f>
        <v>CORRECT</v>
      </c>
      <c r="AG193" s="123" t="str">
        <f>IF(AND('Prioritized Approach Milestones'!C194="No",'Prioritized Approach Milestones'!F194=""),IF('Prioritized Approach Milestones'!B194=6,"ERROR 2","N/A"),"CORRECT")</f>
        <v>CORRECT</v>
      </c>
    </row>
    <row r="194" spans="1:33" x14ac:dyDescent="0.2">
      <c r="A194" s="27">
        <f>COUNTIFS('Prioritized Approach Milestones'!B195,"1",'Prioritized Approach Milestones'!C195,"yes")</f>
        <v>0</v>
      </c>
      <c r="B194" s="32">
        <f>COUNTIFS('Prioritized Approach Milestones'!B195,"2",'Prioritized Approach Milestones'!C195,"yes")</f>
        <v>0</v>
      </c>
      <c r="C194" s="28">
        <f>COUNTIFS('Prioritized Approach Milestones'!B195,"3",'Prioritized Approach Milestones'!C195,"yes")</f>
        <v>0</v>
      </c>
      <c r="D194" s="29">
        <f>COUNTIFS('Prioritized Approach Milestones'!B195,"4",'Prioritized Approach Milestones'!C195,"yes")</f>
        <v>0</v>
      </c>
      <c r="E194" s="30">
        <f>COUNTIFS('Prioritized Approach Milestones'!B195,"5",'Prioritized Approach Milestones'!C195,"yes")</f>
        <v>0</v>
      </c>
      <c r="F194" s="31">
        <f>COUNTIFS('Prioritized Approach Milestones'!B195,"6",'Prioritized Approach Milestones'!C195,"yes")</f>
        <v>0</v>
      </c>
      <c r="G194" s="59">
        <f t="shared" si="6"/>
        <v>0</v>
      </c>
      <c r="H194" s="53">
        <f>COUNTIFS('Prioritized Approach Milestones'!B195,"1",'Prioritized Approach Milestones'!C195,"N/A")</f>
        <v>0</v>
      </c>
      <c r="I194" s="53">
        <f>COUNTIFS('Prioritized Approach Milestones'!B195,"2",'Prioritized Approach Milestones'!C195,"N/A")</f>
        <v>0</v>
      </c>
      <c r="J194" s="53">
        <f>COUNTIFS('Prioritized Approach Milestones'!B195,"3",'Prioritized Approach Milestones'!C195,"N/A")</f>
        <v>0</v>
      </c>
      <c r="K194" s="53">
        <f>COUNTIFS('Prioritized Approach Milestones'!B195,"4",'Prioritized Approach Milestones'!C195,"N/A")</f>
        <v>0</v>
      </c>
      <c r="L194" s="53">
        <f>COUNTIFS('Prioritized Approach Milestones'!B195,"5",'Prioritized Approach Milestones'!C195,"N/A")</f>
        <v>0</v>
      </c>
      <c r="M194" s="53">
        <f>COUNTIFS('Prioritized Approach Milestones'!B195,"6",'Prioritized Approach Milestones'!C195,"N/A")</f>
        <v>0</v>
      </c>
      <c r="N194">
        <f t="shared" si="7"/>
        <v>0</v>
      </c>
      <c r="O194" s="119"/>
      <c r="P194" s="120" t="str">
        <f>IF('Prioritized Approach Milestones'!$B195=1,'Prioritized Approach Milestones'!$F195,"")</f>
        <v/>
      </c>
      <c r="Q194" s="120" t="str">
        <f>IF('Prioritized Approach Milestones'!$B195=2,'Prioritized Approach Milestones'!$F195,"")</f>
        <v/>
      </c>
      <c r="R194" s="120" t="str">
        <f>IF('Prioritized Approach Milestones'!$B195=3,'Prioritized Approach Milestones'!$F195,"")</f>
        <v/>
      </c>
      <c r="S194" s="120" t="str">
        <f>IF('Prioritized Approach Milestones'!$B195=4,'Prioritized Approach Milestones'!$F195,"")</f>
        <v/>
      </c>
      <c r="T194" s="120">
        <f>IF('Prioritized Approach Milestones'!$B195=5,'Prioritized Approach Milestones'!$F195,"")</f>
        <v>0</v>
      </c>
      <c r="U194" s="120" t="str">
        <f>IF('Prioritized Approach Milestones'!$B195=6,'Prioritized Approach Milestones'!$F195,"")</f>
        <v/>
      </c>
      <c r="V194" s="121" t="str">
        <f>IF(AND('Prioritized Approach Milestones'!C195="Yes",'Prioritized Approach Milestones'!F195=""),"CORRECT",IF('Prioritized Approach Milestones'!C195="No","CORRECT",IF('Prioritized Approach Milestones'!B195=1,"ERROR 1","N/A")))</f>
        <v>N/A</v>
      </c>
      <c r="W194" s="121" t="str">
        <f>IF(AND('Prioritized Approach Milestones'!C195="Yes",'Prioritized Approach Milestones'!F195=""),"CORRECT",IF('Prioritized Approach Milestones'!C195="No","CORRECT",IF('Prioritized Approach Milestones'!B195=2,"ERROR 1","N/A")))</f>
        <v>N/A</v>
      </c>
      <c r="X194" s="121" t="str">
        <f>IF(AND('Prioritized Approach Milestones'!C195="Yes",'Prioritized Approach Milestones'!F195=""),"CORRECT",IF('Prioritized Approach Milestones'!C195="No","CORRECT",IF('Prioritized Approach Milestones'!B195=3,"ERROR 1","N/A")))</f>
        <v>N/A</v>
      </c>
      <c r="Y194" s="121" t="str">
        <f>IF(AND('Prioritized Approach Milestones'!C195="Yes",'Prioritized Approach Milestones'!F195=""),"CORRECT",IF('Prioritized Approach Milestones'!C195="No","CORRECT",IF('Prioritized Approach Milestones'!B195=4,"ERROR 1","N/A")))</f>
        <v>N/A</v>
      </c>
      <c r="Z194" s="121" t="str">
        <f>IF(AND('Prioritized Approach Milestones'!C195="Yes",'Prioritized Approach Milestones'!F195=""),"CORRECT",IF('Prioritized Approach Milestones'!C195="No","CORRECT",IF('Prioritized Approach Milestones'!B195=5,"ERROR 1","N/A")))</f>
        <v>ERROR 1</v>
      </c>
      <c r="AA194" s="121" t="str">
        <f>IF(AND('Prioritized Approach Milestones'!C195="Yes",'Prioritized Approach Milestones'!F195=""),"CORRECT",IF('Prioritized Approach Milestones'!C195="No","CORRECT",IF('Prioritized Approach Milestones'!B195=6,"ERROR 1","N/A")))</f>
        <v>N/A</v>
      </c>
      <c r="AB194" s="122" t="str">
        <f>IF(AND('Prioritized Approach Milestones'!C195="No",'Prioritized Approach Milestones'!F195=""),IF('Prioritized Approach Milestones'!B195=1,"ERROR 2","N/A"),"CORRECT")</f>
        <v>CORRECT</v>
      </c>
      <c r="AC194" s="122" t="str">
        <f>IF(AND('Prioritized Approach Milestones'!C195="No",'Prioritized Approach Milestones'!F195=""),IF('Prioritized Approach Milestones'!B195=2,"ERROR 2","N/A"),"CORRECT")</f>
        <v>CORRECT</v>
      </c>
      <c r="AD194" s="122" t="str">
        <f>IF(AND('Prioritized Approach Milestones'!C195="No",'Prioritized Approach Milestones'!F195=""),IF('Prioritized Approach Milestones'!B195=3,"ERROR 2","N/A"),"CORRECT")</f>
        <v>CORRECT</v>
      </c>
      <c r="AE194" s="122" t="str">
        <f>IF(AND('Prioritized Approach Milestones'!C195="No",'Prioritized Approach Milestones'!F195=""),IF('Prioritized Approach Milestones'!B195=4,"ERROR 2","N/A"),"CORRECT")</f>
        <v>CORRECT</v>
      </c>
      <c r="AF194" s="122" t="str">
        <f>IF(AND('Prioritized Approach Milestones'!C195="No",'Prioritized Approach Milestones'!F195=""),IF('Prioritized Approach Milestones'!B195=5,"ERROR 2","N/A"),"CORRECT")</f>
        <v>CORRECT</v>
      </c>
      <c r="AG194" s="123" t="str">
        <f>IF(AND('Prioritized Approach Milestones'!C195="No",'Prioritized Approach Milestones'!F195=""),IF('Prioritized Approach Milestones'!B195=6,"ERROR 2","N/A"),"CORRECT")</f>
        <v>CORRECT</v>
      </c>
    </row>
    <row r="195" spans="1:33" x14ac:dyDescent="0.2">
      <c r="A195" s="27">
        <f>COUNTIFS('Prioritized Approach Milestones'!B196,"1",'Prioritized Approach Milestones'!C196,"yes")</f>
        <v>0</v>
      </c>
      <c r="B195" s="32">
        <f>COUNTIFS('Prioritized Approach Milestones'!B196,"2",'Prioritized Approach Milestones'!C196,"yes")</f>
        <v>0</v>
      </c>
      <c r="C195" s="28">
        <f>COUNTIFS('Prioritized Approach Milestones'!B196,"3",'Prioritized Approach Milestones'!C196,"yes")</f>
        <v>0</v>
      </c>
      <c r="D195" s="29">
        <f>COUNTIFS('Prioritized Approach Milestones'!B196,"4",'Prioritized Approach Milestones'!C196,"yes")</f>
        <v>0</v>
      </c>
      <c r="E195" s="30">
        <f>COUNTIFS('Prioritized Approach Milestones'!B196,"5",'Prioritized Approach Milestones'!C196,"yes")</f>
        <v>0</v>
      </c>
      <c r="F195" s="31">
        <f>COUNTIFS('Prioritized Approach Milestones'!B196,"6",'Prioritized Approach Milestones'!C196,"yes")</f>
        <v>0</v>
      </c>
      <c r="G195" s="59">
        <f t="shared" si="6"/>
        <v>0</v>
      </c>
      <c r="H195" s="53">
        <f>COUNTIFS('Prioritized Approach Milestones'!B196,"1",'Prioritized Approach Milestones'!C196,"N/A")</f>
        <v>0</v>
      </c>
      <c r="I195" s="53">
        <f>COUNTIFS('Prioritized Approach Milestones'!B196,"2",'Prioritized Approach Milestones'!C196,"N/A")</f>
        <v>0</v>
      </c>
      <c r="J195" s="53">
        <f>COUNTIFS('Prioritized Approach Milestones'!B196,"3",'Prioritized Approach Milestones'!C196,"N/A")</f>
        <v>0</v>
      </c>
      <c r="K195" s="53">
        <f>COUNTIFS('Prioritized Approach Milestones'!B196,"4",'Prioritized Approach Milestones'!C196,"N/A")</f>
        <v>0</v>
      </c>
      <c r="L195" s="53">
        <f>COUNTIFS('Prioritized Approach Milestones'!B196,"5",'Prioritized Approach Milestones'!C196,"N/A")</f>
        <v>0</v>
      </c>
      <c r="M195" s="53">
        <f>COUNTIFS('Prioritized Approach Milestones'!B196,"6",'Prioritized Approach Milestones'!C196,"N/A")</f>
        <v>0</v>
      </c>
      <c r="N195">
        <f t="shared" si="7"/>
        <v>0</v>
      </c>
      <c r="O195" s="119"/>
      <c r="P195" s="120" t="str">
        <f>IF('Prioritized Approach Milestones'!$B196=1,'Prioritized Approach Milestones'!$F196,"")</f>
        <v/>
      </c>
      <c r="Q195" s="120">
        <f>IF('Prioritized Approach Milestones'!$B196=2,'Prioritized Approach Milestones'!$F196,"")</f>
        <v>0</v>
      </c>
      <c r="R195" s="120" t="str">
        <f>IF('Prioritized Approach Milestones'!$B196=3,'Prioritized Approach Milestones'!$F196,"")</f>
        <v/>
      </c>
      <c r="S195" s="120" t="str">
        <f>IF('Prioritized Approach Milestones'!$B196=4,'Prioritized Approach Milestones'!$F196,"")</f>
        <v/>
      </c>
      <c r="T195" s="120" t="str">
        <f>IF('Prioritized Approach Milestones'!$B196=5,'Prioritized Approach Milestones'!$F196,"")</f>
        <v/>
      </c>
      <c r="U195" s="120" t="str">
        <f>IF('Prioritized Approach Milestones'!$B196=6,'Prioritized Approach Milestones'!$F196,"")</f>
        <v/>
      </c>
      <c r="V195" s="121" t="str">
        <f>IF(AND('Prioritized Approach Milestones'!C196="Yes",'Prioritized Approach Milestones'!F196=""),"CORRECT",IF('Prioritized Approach Milestones'!C196="No","CORRECT",IF('Prioritized Approach Milestones'!B196=1,"ERROR 1","N/A")))</f>
        <v>N/A</v>
      </c>
      <c r="W195" s="121" t="str">
        <f>IF(AND('Prioritized Approach Milestones'!C196="Yes",'Prioritized Approach Milestones'!F196=""),"CORRECT",IF('Prioritized Approach Milestones'!C196="No","CORRECT",IF('Prioritized Approach Milestones'!B196=2,"ERROR 1","N/A")))</f>
        <v>ERROR 1</v>
      </c>
      <c r="X195" s="121" t="str">
        <f>IF(AND('Prioritized Approach Milestones'!C196="Yes",'Prioritized Approach Milestones'!F196=""),"CORRECT",IF('Prioritized Approach Milestones'!C196="No","CORRECT",IF('Prioritized Approach Milestones'!B196=3,"ERROR 1","N/A")))</f>
        <v>N/A</v>
      </c>
      <c r="Y195" s="121" t="str">
        <f>IF(AND('Prioritized Approach Milestones'!C196="Yes",'Prioritized Approach Milestones'!F196=""),"CORRECT",IF('Prioritized Approach Milestones'!C196="No","CORRECT",IF('Prioritized Approach Milestones'!B196=4,"ERROR 1","N/A")))</f>
        <v>N/A</v>
      </c>
      <c r="Z195" s="121" t="str">
        <f>IF(AND('Prioritized Approach Milestones'!C196="Yes",'Prioritized Approach Milestones'!F196=""),"CORRECT",IF('Prioritized Approach Milestones'!C196="No","CORRECT",IF('Prioritized Approach Milestones'!B196=5,"ERROR 1","N/A")))</f>
        <v>N/A</v>
      </c>
      <c r="AA195" s="121" t="str">
        <f>IF(AND('Prioritized Approach Milestones'!C196="Yes",'Prioritized Approach Milestones'!F196=""),"CORRECT",IF('Prioritized Approach Milestones'!C196="No","CORRECT",IF('Prioritized Approach Milestones'!B196=6,"ERROR 1","N/A")))</f>
        <v>N/A</v>
      </c>
      <c r="AB195" s="122" t="str">
        <f>IF(AND('Prioritized Approach Milestones'!C196="No",'Prioritized Approach Milestones'!F196=""),IF('Prioritized Approach Milestones'!B196=1,"ERROR 2","N/A"),"CORRECT")</f>
        <v>CORRECT</v>
      </c>
      <c r="AC195" s="122" t="str">
        <f>IF(AND('Prioritized Approach Milestones'!C196="No",'Prioritized Approach Milestones'!F196=""),IF('Prioritized Approach Milestones'!B196=2,"ERROR 2","N/A"),"CORRECT")</f>
        <v>CORRECT</v>
      </c>
      <c r="AD195" s="122" t="str">
        <f>IF(AND('Prioritized Approach Milestones'!C196="No",'Prioritized Approach Milestones'!F196=""),IF('Prioritized Approach Milestones'!B196=3,"ERROR 2","N/A"),"CORRECT")</f>
        <v>CORRECT</v>
      </c>
      <c r="AE195" s="122" t="str">
        <f>IF(AND('Prioritized Approach Milestones'!C196="No",'Prioritized Approach Milestones'!F196=""),IF('Prioritized Approach Milestones'!B196=4,"ERROR 2","N/A"),"CORRECT")</f>
        <v>CORRECT</v>
      </c>
      <c r="AF195" s="122" t="str">
        <f>IF(AND('Prioritized Approach Milestones'!C196="No",'Prioritized Approach Milestones'!F196=""),IF('Prioritized Approach Milestones'!B196=5,"ERROR 2","N/A"),"CORRECT")</f>
        <v>CORRECT</v>
      </c>
      <c r="AG195" s="123" t="str">
        <f>IF(AND('Prioritized Approach Milestones'!C196="No",'Prioritized Approach Milestones'!F196=""),IF('Prioritized Approach Milestones'!B196=6,"ERROR 2","N/A"),"CORRECT")</f>
        <v>CORRECT</v>
      </c>
    </row>
    <row r="196" spans="1:33" x14ac:dyDescent="0.2">
      <c r="A196" s="27">
        <f>COUNTIFS('Prioritized Approach Milestones'!B197,"1",'Prioritized Approach Milestones'!C197,"yes")</f>
        <v>0</v>
      </c>
      <c r="B196" s="32">
        <f>COUNTIFS('Prioritized Approach Milestones'!B197,"2",'Prioritized Approach Milestones'!C197,"yes")</f>
        <v>0</v>
      </c>
      <c r="C196" s="28">
        <f>COUNTIFS('Prioritized Approach Milestones'!B197,"3",'Prioritized Approach Milestones'!C197,"yes")</f>
        <v>0</v>
      </c>
      <c r="D196" s="29">
        <f>COUNTIFS('Prioritized Approach Milestones'!B197,"4",'Prioritized Approach Milestones'!C197,"yes")</f>
        <v>0</v>
      </c>
      <c r="E196" s="30">
        <f>COUNTIFS('Prioritized Approach Milestones'!B197,"5",'Prioritized Approach Milestones'!C197,"yes")</f>
        <v>0</v>
      </c>
      <c r="F196" s="31">
        <f>COUNTIFS('Prioritized Approach Milestones'!B197,"6",'Prioritized Approach Milestones'!C197,"yes")</f>
        <v>0</v>
      </c>
      <c r="G196" s="59">
        <f t="shared" ref="G196:G259" si="8">SUM(A196:F196)</f>
        <v>0</v>
      </c>
      <c r="H196" s="53">
        <f>COUNTIFS('Prioritized Approach Milestones'!B197,"1",'Prioritized Approach Milestones'!C197,"N/A")</f>
        <v>0</v>
      </c>
      <c r="I196" s="53">
        <f>COUNTIFS('Prioritized Approach Milestones'!B197,"2",'Prioritized Approach Milestones'!C197,"N/A")</f>
        <v>0</v>
      </c>
      <c r="J196" s="53">
        <f>COUNTIFS('Prioritized Approach Milestones'!B197,"3",'Prioritized Approach Milestones'!C197,"N/A")</f>
        <v>0</v>
      </c>
      <c r="K196" s="53">
        <f>COUNTIFS('Prioritized Approach Milestones'!B197,"4",'Prioritized Approach Milestones'!C197,"N/A")</f>
        <v>0</v>
      </c>
      <c r="L196" s="53">
        <f>COUNTIFS('Prioritized Approach Milestones'!B197,"5",'Prioritized Approach Milestones'!C197,"N/A")</f>
        <v>0</v>
      </c>
      <c r="M196" s="53">
        <f>COUNTIFS('Prioritized Approach Milestones'!B197,"6",'Prioritized Approach Milestones'!C197,"N/A")</f>
        <v>0</v>
      </c>
      <c r="N196">
        <f t="shared" ref="N196:N259" si="9">SUM(H196:M196)</f>
        <v>0</v>
      </c>
      <c r="O196" s="119"/>
      <c r="P196" s="120" t="str">
        <f>IF('Prioritized Approach Milestones'!$B197=1,'Prioritized Approach Milestones'!$F197,"")</f>
        <v/>
      </c>
      <c r="Q196" s="120" t="str">
        <f>IF('Prioritized Approach Milestones'!$B197=2,'Prioritized Approach Milestones'!$F197,"")</f>
        <v/>
      </c>
      <c r="R196" s="120" t="str">
        <f>IF('Prioritized Approach Milestones'!$B197=3,'Prioritized Approach Milestones'!$F197,"")</f>
        <v/>
      </c>
      <c r="S196" s="120" t="str">
        <f>IF('Prioritized Approach Milestones'!$B197=4,'Prioritized Approach Milestones'!$F197,"")</f>
        <v/>
      </c>
      <c r="T196" s="120">
        <f>IF('Prioritized Approach Milestones'!$B197=5,'Prioritized Approach Milestones'!$F197,"")</f>
        <v>0</v>
      </c>
      <c r="U196" s="120" t="str">
        <f>IF('Prioritized Approach Milestones'!$B197=6,'Prioritized Approach Milestones'!$F197,"")</f>
        <v/>
      </c>
      <c r="V196" s="121" t="str">
        <f>IF(AND('Prioritized Approach Milestones'!C197="Yes",'Prioritized Approach Milestones'!F197=""),"CORRECT",IF('Prioritized Approach Milestones'!C197="No","CORRECT",IF('Prioritized Approach Milestones'!B197=1,"ERROR 1","N/A")))</f>
        <v>N/A</v>
      </c>
      <c r="W196" s="121" t="str">
        <f>IF(AND('Prioritized Approach Milestones'!C197="Yes",'Prioritized Approach Milestones'!F197=""),"CORRECT",IF('Prioritized Approach Milestones'!C197="No","CORRECT",IF('Prioritized Approach Milestones'!B197=2,"ERROR 1","N/A")))</f>
        <v>N/A</v>
      </c>
      <c r="X196" s="121" t="str">
        <f>IF(AND('Prioritized Approach Milestones'!C197="Yes",'Prioritized Approach Milestones'!F197=""),"CORRECT",IF('Prioritized Approach Milestones'!C197="No","CORRECT",IF('Prioritized Approach Milestones'!B197=3,"ERROR 1","N/A")))</f>
        <v>N/A</v>
      </c>
      <c r="Y196" s="121" t="str">
        <f>IF(AND('Prioritized Approach Milestones'!C197="Yes",'Prioritized Approach Milestones'!F197=""),"CORRECT",IF('Prioritized Approach Milestones'!C197="No","CORRECT",IF('Prioritized Approach Milestones'!B197=4,"ERROR 1","N/A")))</f>
        <v>N/A</v>
      </c>
      <c r="Z196" s="121" t="str">
        <f>IF(AND('Prioritized Approach Milestones'!C197="Yes",'Prioritized Approach Milestones'!F197=""),"CORRECT",IF('Prioritized Approach Milestones'!C197="No","CORRECT",IF('Prioritized Approach Milestones'!B197=5,"ERROR 1","N/A")))</f>
        <v>ERROR 1</v>
      </c>
      <c r="AA196" s="121" t="str">
        <f>IF(AND('Prioritized Approach Milestones'!C197="Yes",'Prioritized Approach Milestones'!F197=""),"CORRECT",IF('Prioritized Approach Milestones'!C197="No","CORRECT",IF('Prioritized Approach Milestones'!B197=6,"ERROR 1","N/A")))</f>
        <v>N/A</v>
      </c>
      <c r="AB196" s="122" t="str">
        <f>IF(AND('Prioritized Approach Milestones'!C197="No",'Prioritized Approach Milestones'!F197=""),IF('Prioritized Approach Milestones'!B197=1,"ERROR 2","N/A"),"CORRECT")</f>
        <v>CORRECT</v>
      </c>
      <c r="AC196" s="122" t="str">
        <f>IF(AND('Prioritized Approach Milestones'!C197="No",'Prioritized Approach Milestones'!F197=""),IF('Prioritized Approach Milestones'!B197=2,"ERROR 2","N/A"),"CORRECT")</f>
        <v>CORRECT</v>
      </c>
      <c r="AD196" s="122" t="str">
        <f>IF(AND('Prioritized Approach Milestones'!C197="No",'Prioritized Approach Milestones'!F197=""),IF('Prioritized Approach Milestones'!B197=3,"ERROR 2","N/A"),"CORRECT")</f>
        <v>CORRECT</v>
      </c>
      <c r="AE196" s="122" t="str">
        <f>IF(AND('Prioritized Approach Milestones'!C197="No",'Prioritized Approach Milestones'!F197=""),IF('Prioritized Approach Milestones'!B197=4,"ERROR 2","N/A"),"CORRECT")</f>
        <v>CORRECT</v>
      </c>
      <c r="AF196" s="122" t="str">
        <f>IF(AND('Prioritized Approach Milestones'!C197="No",'Prioritized Approach Milestones'!F197=""),IF('Prioritized Approach Milestones'!B197=5,"ERROR 2","N/A"),"CORRECT")</f>
        <v>CORRECT</v>
      </c>
      <c r="AG196" s="123" t="str">
        <f>IF(AND('Prioritized Approach Milestones'!C197="No",'Prioritized Approach Milestones'!F197=""),IF('Prioritized Approach Milestones'!B197=6,"ERROR 2","N/A"),"CORRECT")</f>
        <v>CORRECT</v>
      </c>
    </row>
    <row r="197" spans="1:33" x14ac:dyDescent="0.2">
      <c r="A197" s="27">
        <f>COUNTIFS('Prioritized Approach Milestones'!B198,"1",'Prioritized Approach Milestones'!C198,"yes")</f>
        <v>0</v>
      </c>
      <c r="B197" s="32">
        <f>COUNTIFS('Prioritized Approach Milestones'!B198,"2",'Prioritized Approach Milestones'!C198,"yes")</f>
        <v>0</v>
      </c>
      <c r="C197" s="28">
        <f>COUNTIFS('Prioritized Approach Milestones'!B198,"3",'Prioritized Approach Milestones'!C198,"yes")</f>
        <v>0</v>
      </c>
      <c r="D197" s="29">
        <f>COUNTIFS('Prioritized Approach Milestones'!B198,"4",'Prioritized Approach Milestones'!C198,"yes")</f>
        <v>0</v>
      </c>
      <c r="E197" s="30">
        <f>COUNTIFS('Prioritized Approach Milestones'!B198,"5",'Prioritized Approach Milestones'!C198,"yes")</f>
        <v>0</v>
      </c>
      <c r="F197" s="31">
        <f>COUNTIFS('Prioritized Approach Milestones'!B198,"6",'Prioritized Approach Milestones'!C198,"yes")</f>
        <v>0</v>
      </c>
      <c r="G197" s="59">
        <f t="shared" si="8"/>
        <v>0</v>
      </c>
      <c r="H197" s="53">
        <f>COUNTIFS('Prioritized Approach Milestones'!B198,"1",'Prioritized Approach Milestones'!C198,"N/A")</f>
        <v>0</v>
      </c>
      <c r="I197" s="53">
        <f>COUNTIFS('Prioritized Approach Milestones'!B198,"2",'Prioritized Approach Milestones'!C198,"N/A")</f>
        <v>0</v>
      </c>
      <c r="J197" s="53">
        <f>COUNTIFS('Prioritized Approach Milestones'!B198,"3",'Prioritized Approach Milestones'!C198,"N/A")</f>
        <v>0</v>
      </c>
      <c r="K197" s="53">
        <f>COUNTIFS('Prioritized Approach Milestones'!B198,"4",'Prioritized Approach Milestones'!C198,"N/A")</f>
        <v>0</v>
      </c>
      <c r="L197" s="53">
        <f>COUNTIFS('Prioritized Approach Milestones'!B198,"5",'Prioritized Approach Milestones'!C198,"N/A")</f>
        <v>0</v>
      </c>
      <c r="M197" s="53">
        <f>COUNTIFS('Prioritized Approach Milestones'!B198,"6",'Prioritized Approach Milestones'!C198,"N/A")</f>
        <v>0</v>
      </c>
      <c r="N197">
        <f t="shared" si="9"/>
        <v>0</v>
      </c>
      <c r="O197" s="119"/>
      <c r="P197" s="120" t="str">
        <f>IF('Prioritized Approach Milestones'!$B198=1,'Prioritized Approach Milestones'!$F198,"")</f>
        <v/>
      </c>
      <c r="Q197" s="120" t="str">
        <f>IF('Prioritized Approach Milestones'!$B198=2,'Prioritized Approach Milestones'!$F198,"")</f>
        <v/>
      </c>
      <c r="R197" s="120" t="str">
        <f>IF('Prioritized Approach Milestones'!$B198=3,'Prioritized Approach Milestones'!$F198,"")</f>
        <v/>
      </c>
      <c r="S197" s="120" t="str">
        <f>IF('Prioritized Approach Milestones'!$B198=4,'Prioritized Approach Milestones'!$F198,"")</f>
        <v/>
      </c>
      <c r="T197" s="120">
        <f>IF('Prioritized Approach Milestones'!$B198=5,'Prioritized Approach Milestones'!$F198,"")</f>
        <v>0</v>
      </c>
      <c r="U197" s="120" t="str">
        <f>IF('Prioritized Approach Milestones'!$B198=6,'Prioritized Approach Milestones'!$F198,"")</f>
        <v/>
      </c>
      <c r="V197" s="121" t="str">
        <f>IF(AND('Prioritized Approach Milestones'!C198="Yes",'Prioritized Approach Milestones'!F198=""),"CORRECT",IF('Prioritized Approach Milestones'!C198="No","CORRECT",IF('Prioritized Approach Milestones'!B198=1,"ERROR 1","N/A")))</f>
        <v>N/A</v>
      </c>
      <c r="W197" s="121" t="str">
        <f>IF(AND('Prioritized Approach Milestones'!C198="Yes",'Prioritized Approach Milestones'!F198=""),"CORRECT",IF('Prioritized Approach Milestones'!C198="No","CORRECT",IF('Prioritized Approach Milestones'!B198=2,"ERROR 1","N/A")))</f>
        <v>N/A</v>
      </c>
      <c r="X197" s="121" t="str">
        <f>IF(AND('Prioritized Approach Milestones'!C198="Yes",'Prioritized Approach Milestones'!F198=""),"CORRECT",IF('Prioritized Approach Milestones'!C198="No","CORRECT",IF('Prioritized Approach Milestones'!B198=3,"ERROR 1","N/A")))</f>
        <v>N/A</v>
      </c>
      <c r="Y197" s="121" t="str">
        <f>IF(AND('Prioritized Approach Milestones'!C198="Yes",'Prioritized Approach Milestones'!F198=""),"CORRECT",IF('Prioritized Approach Milestones'!C198="No","CORRECT",IF('Prioritized Approach Milestones'!B198=4,"ERROR 1","N/A")))</f>
        <v>N/A</v>
      </c>
      <c r="Z197" s="121" t="str">
        <f>IF(AND('Prioritized Approach Milestones'!C198="Yes",'Prioritized Approach Milestones'!F198=""),"CORRECT",IF('Prioritized Approach Milestones'!C198="No","CORRECT",IF('Prioritized Approach Milestones'!B198=5,"ERROR 1","N/A")))</f>
        <v>ERROR 1</v>
      </c>
      <c r="AA197" s="121" t="str">
        <f>IF(AND('Prioritized Approach Milestones'!C198="Yes",'Prioritized Approach Milestones'!F198=""),"CORRECT",IF('Prioritized Approach Milestones'!C198="No","CORRECT",IF('Prioritized Approach Milestones'!B198=6,"ERROR 1","N/A")))</f>
        <v>N/A</v>
      </c>
      <c r="AB197" s="122" t="str">
        <f>IF(AND('Prioritized Approach Milestones'!C198="No",'Prioritized Approach Milestones'!F198=""),IF('Prioritized Approach Milestones'!B198=1,"ERROR 2","N/A"),"CORRECT")</f>
        <v>CORRECT</v>
      </c>
      <c r="AC197" s="122" t="str">
        <f>IF(AND('Prioritized Approach Milestones'!C198="No",'Prioritized Approach Milestones'!F198=""),IF('Prioritized Approach Milestones'!B198=2,"ERROR 2","N/A"),"CORRECT")</f>
        <v>CORRECT</v>
      </c>
      <c r="AD197" s="122" t="str">
        <f>IF(AND('Prioritized Approach Milestones'!C198="No",'Prioritized Approach Milestones'!F198=""),IF('Prioritized Approach Milestones'!B198=3,"ERROR 2","N/A"),"CORRECT")</f>
        <v>CORRECT</v>
      </c>
      <c r="AE197" s="122" t="str">
        <f>IF(AND('Prioritized Approach Milestones'!C198="No",'Prioritized Approach Milestones'!F198=""),IF('Prioritized Approach Milestones'!B198=4,"ERROR 2","N/A"),"CORRECT")</f>
        <v>CORRECT</v>
      </c>
      <c r="AF197" s="122" t="str">
        <f>IF(AND('Prioritized Approach Milestones'!C198="No",'Prioritized Approach Milestones'!F198=""),IF('Prioritized Approach Milestones'!B198=5,"ERROR 2","N/A"),"CORRECT")</f>
        <v>CORRECT</v>
      </c>
      <c r="AG197" s="123" t="str">
        <f>IF(AND('Prioritized Approach Milestones'!C198="No",'Prioritized Approach Milestones'!F198=""),IF('Prioritized Approach Milestones'!B198=6,"ERROR 2","N/A"),"CORRECT")</f>
        <v>CORRECT</v>
      </c>
    </row>
    <row r="198" spans="1:33" x14ac:dyDescent="0.2">
      <c r="A198" s="27">
        <f>COUNTIFS('Prioritized Approach Milestones'!B199,"1",'Prioritized Approach Milestones'!C199,"yes")</f>
        <v>0</v>
      </c>
      <c r="B198" s="32">
        <f>COUNTIFS('Prioritized Approach Milestones'!B199,"2",'Prioritized Approach Milestones'!C199,"yes")</f>
        <v>0</v>
      </c>
      <c r="C198" s="28">
        <f>COUNTIFS('Prioritized Approach Milestones'!B199,"3",'Prioritized Approach Milestones'!C199,"yes")</f>
        <v>0</v>
      </c>
      <c r="D198" s="29">
        <f>COUNTIFS('Prioritized Approach Milestones'!B199,"4",'Prioritized Approach Milestones'!C199,"yes")</f>
        <v>0</v>
      </c>
      <c r="E198" s="30">
        <f>COUNTIFS('Prioritized Approach Milestones'!B199,"5",'Prioritized Approach Milestones'!C199,"yes")</f>
        <v>0</v>
      </c>
      <c r="F198" s="31">
        <f>COUNTIFS('Prioritized Approach Milestones'!B199,"6",'Prioritized Approach Milestones'!C199,"yes")</f>
        <v>0</v>
      </c>
      <c r="G198" s="59">
        <f t="shared" si="8"/>
        <v>0</v>
      </c>
      <c r="H198" s="53">
        <f>COUNTIFS('Prioritized Approach Milestones'!B199,"1",'Prioritized Approach Milestones'!C199,"N/A")</f>
        <v>0</v>
      </c>
      <c r="I198" s="53">
        <f>COUNTIFS('Prioritized Approach Milestones'!B199,"2",'Prioritized Approach Milestones'!C199,"N/A")</f>
        <v>0</v>
      </c>
      <c r="J198" s="53">
        <f>COUNTIFS('Prioritized Approach Milestones'!B199,"3",'Prioritized Approach Milestones'!C199,"N/A")</f>
        <v>0</v>
      </c>
      <c r="K198" s="53">
        <f>COUNTIFS('Prioritized Approach Milestones'!B199,"4",'Prioritized Approach Milestones'!C199,"N/A")</f>
        <v>0</v>
      </c>
      <c r="L198" s="53">
        <f>COUNTIFS('Prioritized Approach Milestones'!B199,"5",'Prioritized Approach Milestones'!C199,"N/A")</f>
        <v>0</v>
      </c>
      <c r="M198" s="53">
        <f>COUNTIFS('Prioritized Approach Milestones'!B199,"6",'Prioritized Approach Milestones'!C199,"N/A")</f>
        <v>0</v>
      </c>
      <c r="N198">
        <f t="shared" si="9"/>
        <v>0</v>
      </c>
      <c r="O198" s="119"/>
      <c r="P198" s="120" t="str">
        <f>IF('Prioritized Approach Milestones'!$B199=1,'Prioritized Approach Milestones'!$F199,"")</f>
        <v/>
      </c>
      <c r="Q198" s="120" t="str">
        <f>IF('Prioritized Approach Milestones'!$B199=2,'Prioritized Approach Milestones'!$F199,"")</f>
        <v/>
      </c>
      <c r="R198" s="120" t="str">
        <f>IF('Prioritized Approach Milestones'!$B199=3,'Prioritized Approach Milestones'!$F199,"")</f>
        <v/>
      </c>
      <c r="S198" s="120" t="str">
        <f>IF('Prioritized Approach Milestones'!$B199=4,'Prioritized Approach Milestones'!$F199,"")</f>
        <v/>
      </c>
      <c r="T198" s="120">
        <f>IF('Prioritized Approach Milestones'!$B199=5,'Prioritized Approach Milestones'!$F199,"")</f>
        <v>0</v>
      </c>
      <c r="U198" s="120" t="str">
        <f>IF('Prioritized Approach Milestones'!$B199=6,'Prioritized Approach Milestones'!$F199,"")</f>
        <v/>
      </c>
      <c r="V198" s="121" t="str">
        <f>IF(AND('Prioritized Approach Milestones'!C199="Yes",'Prioritized Approach Milestones'!F199=""),"CORRECT",IF('Prioritized Approach Milestones'!C199="No","CORRECT",IF('Prioritized Approach Milestones'!B199=1,"ERROR 1","N/A")))</f>
        <v>N/A</v>
      </c>
      <c r="W198" s="121" t="str">
        <f>IF(AND('Prioritized Approach Milestones'!C199="Yes",'Prioritized Approach Milestones'!F199=""),"CORRECT",IF('Prioritized Approach Milestones'!C199="No","CORRECT",IF('Prioritized Approach Milestones'!B199=2,"ERROR 1","N/A")))</f>
        <v>N/A</v>
      </c>
      <c r="X198" s="121" t="str">
        <f>IF(AND('Prioritized Approach Milestones'!C199="Yes",'Prioritized Approach Milestones'!F199=""),"CORRECT",IF('Prioritized Approach Milestones'!C199="No","CORRECT",IF('Prioritized Approach Milestones'!B199=3,"ERROR 1","N/A")))</f>
        <v>N/A</v>
      </c>
      <c r="Y198" s="121" t="str">
        <f>IF(AND('Prioritized Approach Milestones'!C199="Yes",'Prioritized Approach Milestones'!F199=""),"CORRECT",IF('Prioritized Approach Milestones'!C199="No","CORRECT",IF('Prioritized Approach Milestones'!B199=4,"ERROR 1","N/A")))</f>
        <v>N/A</v>
      </c>
      <c r="Z198" s="121" t="str">
        <f>IF(AND('Prioritized Approach Milestones'!C199="Yes",'Prioritized Approach Milestones'!F199=""),"CORRECT",IF('Prioritized Approach Milestones'!C199="No","CORRECT",IF('Prioritized Approach Milestones'!B199=5,"ERROR 1","N/A")))</f>
        <v>ERROR 1</v>
      </c>
      <c r="AA198" s="121" t="str">
        <f>IF(AND('Prioritized Approach Milestones'!C199="Yes",'Prioritized Approach Milestones'!F199=""),"CORRECT",IF('Prioritized Approach Milestones'!C199="No","CORRECT",IF('Prioritized Approach Milestones'!B199=6,"ERROR 1","N/A")))</f>
        <v>N/A</v>
      </c>
      <c r="AB198" s="122" t="str">
        <f>IF(AND('Prioritized Approach Milestones'!C199="No",'Prioritized Approach Milestones'!F199=""),IF('Prioritized Approach Milestones'!B199=1,"ERROR 2","N/A"),"CORRECT")</f>
        <v>CORRECT</v>
      </c>
      <c r="AC198" s="122" t="str">
        <f>IF(AND('Prioritized Approach Milestones'!C199="No",'Prioritized Approach Milestones'!F199=""),IF('Prioritized Approach Milestones'!B199=2,"ERROR 2","N/A"),"CORRECT")</f>
        <v>CORRECT</v>
      </c>
      <c r="AD198" s="122" t="str">
        <f>IF(AND('Prioritized Approach Milestones'!C199="No",'Prioritized Approach Milestones'!F199=""),IF('Prioritized Approach Milestones'!B199=3,"ERROR 2","N/A"),"CORRECT")</f>
        <v>CORRECT</v>
      </c>
      <c r="AE198" s="122" t="str">
        <f>IF(AND('Prioritized Approach Milestones'!C199="No",'Prioritized Approach Milestones'!F199=""),IF('Prioritized Approach Milestones'!B199=4,"ERROR 2","N/A"),"CORRECT")</f>
        <v>CORRECT</v>
      </c>
      <c r="AF198" s="122" t="str">
        <f>IF(AND('Prioritized Approach Milestones'!C199="No",'Prioritized Approach Milestones'!F199=""),IF('Prioritized Approach Milestones'!B199=5,"ERROR 2","N/A"),"CORRECT")</f>
        <v>CORRECT</v>
      </c>
      <c r="AG198" s="123" t="str">
        <f>IF(AND('Prioritized Approach Milestones'!C199="No",'Prioritized Approach Milestones'!F199=""),IF('Prioritized Approach Milestones'!B199=6,"ERROR 2","N/A"),"CORRECT")</f>
        <v>CORRECT</v>
      </c>
    </row>
    <row r="199" spans="1:33" x14ac:dyDescent="0.2">
      <c r="A199" s="27">
        <f>COUNTIFS('Prioritized Approach Milestones'!B200,"1",'Prioritized Approach Milestones'!C200,"yes")</f>
        <v>0</v>
      </c>
      <c r="B199" s="32">
        <f>COUNTIFS('Prioritized Approach Milestones'!B200,"2",'Prioritized Approach Milestones'!C200,"yes")</f>
        <v>0</v>
      </c>
      <c r="C199" s="28">
        <f>COUNTIFS('Prioritized Approach Milestones'!B200,"3",'Prioritized Approach Milestones'!C200,"yes")</f>
        <v>0</v>
      </c>
      <c r="D199" s="29">
        <f>COUNTIFS('Prioritized Approach Milestones'!B200,"4",'Prioritized Approach Milestones'!C200,"yes")</f>
        <v>0</v>
      </c>
      <c r="E199" s="30">
        <f>COUNTIFS('Prioritized Approach Milestones'!B200,"5",'Prioritized Approach Milestones'!C200,"yes")</f>
        <v>0</v>
      </c>
      <c r="F199" s="31">
        <f>COUNTIFS('Prioritized Approach Milestones'!B200,"6",'Prioritized Approach Milestones'!C200,"yes")</f>
        <v>0</v>
      </c>
      <c r="G199" s="59">
        <f t="shared" si="8"/>
        <v>0</v>
      </c>
      <c r="H199" s="53">
        <f>COUNTIFS('Prioritized Approach Milestones'!B200,"1",'Prioritized Approach Milestones'!C200,"N/A")</f>
        <v>0</v>
      </c>
      <c r="I199" s="53">
        <f>COUNTIFS('Prioritized Approach Milestones'!B200,"2",'Prioritized Approach Milestones'!C200,"N/A")</f>
        <v>0</v>
      </c>
      <c r="J199" s="53">
        <f>COUNTIFS('Prioritized Approach Milestones'!B200,"3",'Prioritized Approach Milestones'!C200,"N/A")</f>
        <v>0</v>
      </c>
      <c r="K199" s="53">
        <f>COUNTIFS('Prioritized Approach Milestones'!B200,"4",'Prioritized Approach Milestones'!C200,"N/A")</f>
        <v>0</v>
      </c>
      <c r="L199" s="53">
        <f>COUNTIFS('Prioritized Approach Milestones'!B200,"5",'Prioritized Approach Milestones'!C200,"N/A")</f>
        <v>0</v>
      </c>
      <c r="M199" s="53">
        <f>COUNTIFS('Prioritized Approach Milestones'!B200,"6",'Prioritized Approach Milestones'!C200,"N/A")</f>
        <v>0</v>
      </c>
      <c r="N199">
        <f t="shared" si="9"/>
        <v>0</v>
      </c>
      <c r="O199" s="119"/>
      <c r="P199" s="120" t="str">
        <f>IF('Prioritized Approach Milestones'!$B200=1,'Prioritized Approach Milestones'!$F200,"")</f>
        <v/>
      </c>
      <c r="Q199" s="120" t="str">
        <f>IF('Prioritized Approach Milestones'!$B200=2,'Prioritized Approach Milestones'!$F200,"")</f>
        <v/>
      </c>
      <c r="R199" s="120" t="str">
        <f>IF('Prioritized Approach Milestones'!$B200=3,'Prioritized Approach Milestones'!$F200,"")</f>
        <v/>
      </c>
      <c r="S199" s="120" t="str">
        <f>IF('Prioritized Approach Milestones'!$B200=4,'Prioritized Approach Milestones'!$F200,"")</f>
        <v/>
      </c>
      <c r="T199" s="120" t="str">
        <f>IF('Prioritized Approach Milestones'!$B200=5,'Prioritized Approach Milestones'!$F200,"")</f>
        <v/>
      </c>
      <c r="U199" s="120" t="str">
        <f>IF('Prioritized Approach Milestones'!$B200=6,'Prioritized Approach Milestones'!$F200,"")</f>
        <v/>
      </c>
      <c r="V199" s="121" t="str">
        <f>IF(AND('Prioritized Approach Milestones'!C200="Yes",'Prioritized Approach Milestones'!F200=""),"CORRECT",IF('Prioritized Approach Milestones'!C200="No","CORRECT",IF('Prioritized Approach Milestones'!B200=1,"ERROR 1","N/A")))</f>
        <v>N/A</v>
      </c>
      <c r="W199" s="121" t="str">
        <f>IF(AND('Prioritized Approach Milestones'!C200="Yes",'Prioritized Approach Milestones'!F200=""),"CORRECT",IF('Prioritized Approach Milestones'!C200="No","CORRECT",IF('Prioritized Approach Milestones'!B200=2,"ERROR 1","N/A")))</f>
        <v>N/A</v>
      </c>
      <c r="X199" s="121" t="str">
        <f>IF(AND('Prioritized Approach Milestones'!C200="Yes",'Prioritized Approach Milestones'!F200=""),"CORRECT",IF('Prioritized Approach Milestones'!C200="No","CORRECT",IF('Prioritized Approach Milestones'!B200=3,"ERROR 1","N/A")))</f>
        <v>N/A</v>
      </c>
      <c r="Y199" s="121" t="str">
        <f>IF(AND('Prioritized Approach Milestones'!C200="Yes",'Prioritized Approach Milestones'!F200=""),"CORRECT",IF('Prioritized Approach Milestones'!C200="No","CORRECT",IF('Prioritized Approach Milestones'!B200=4,"ERROR 1","N/A")))</f>
        <v>N/A</v>
      </c>
      <c r="Z199" s="121" t="str">
        <f>IF(AND('Prioritized Approach Milestones'!C200="Yes",'Prioritized Approach Milestones'!F200=""),"CORRECT",IF('Prioritized Approach Milestones'!C200="No","CORRECT",IF('Prioritized Approach Milestones'!B200=5,"ERROR 1","N/A")))</f>
        <v>N/A</v>
      </c>
      <c r="AA199" s="121" t="str">
        <f>IF(AND('Prioritized Approach Milestones'!C200="Yes",'Prioritized Approach Milestones'!F200=""),"CORRECT",IF('Prioritized Approach Milestones'!C200="No","CORRECT",IF('Prioritized Approach Milestones'!B200=6,"ERROR 1","N/A")))</f>
        <v>N/A</v>
      </c>
      <c r="AB199" s="122" t="str">
        <f>IF(AND('Prioritized Approach Milestones'!C200="No",'Prioritized Approach Milestones'!F200=""),IF('Prioritized Approach Milestones'!B200=1,"ERROR 2","N/A"),"CORRECT")</f>
        <v>CORRECT</v>
      </c>
      <c r="AC199" s="122" t="str">
        <f>IF(AND('Prioritized Approach Milestones'!C200="No",'Prioritized Approach Milestones'!F200=""),IF('Prioritized Approach Milestones'!B200=2,"ERROR 2","N/A"),"CORRECT")</f>
        <v>CORRECT</v>
      </c>
      <c r="AD199" s="122" t="str">
        <f>IF(AND('Prioritized Approach Milestones'!C200="No",'Prioritized Approach Milestones'!F200=""),IF('Prioritized Approach Milestones'!B200=3,"ERROR 2","N/A"),"CORRECT")</f>
        <v>CORRECT</v>
      </c>
      <c r="AE199" s="122" t="str">
        <f>IF(AND('Prioritized Approach Milestones'!C200="No",'Prioritized Approach Milestones'!F200=""),IF('Prioritized Approach Milestones'!B200=4,"ERROR 2","N/A"),"CORRECT")</f>
        <v>CORRECT</v>
      </c>
      <c r="AF199" s="122" t="str">
        <f>IF(AND('Prioritized Approach Milestones'!C200="No",'Prioritized Approach Milestones'!F200=""),IF('Prioritized Approach Milestones'!B200=5,"ERROR 2","N/A"),"CORRECT")</f>
        <v>CORRECT</v>
      </c>
      <c r="AG199" s="123" t="str">
        <f>IF(AND('Prioritized Approach Milestones'!C200="No",'Prioritized Approach Milestones'!F200=""),IF('Prioritized Approach Milestones'!B200=6,"ERROR 2","N/A"),"CORRECT")</f>
        <v>CORRECT</v>
      </c>
    </row>
    <row r="200" spans="1:33" x14ac:dyDescent="0.2">
      <c r="A200" s="27">
        <f>COUNTIFS('Prioritized Approach Milestones'!B201,"1",'Prioritized Approach Milestones'!C201,"yes")</f>
        <v>0</v>
      </c>
      <c r="B200" s="32">
        <f>COUNTIFS('Prioritized Approach Milestones'!B201,"2",'Prioritized Approach Milestones'!C201,"yes")</f>
        <v>0</v>
      </c>
      <c r="C200" s="28">
        <f>COUNTIFS('Prioritized Approach Milestones'!B201,"3",'Prioritized Approach Milestones'!C201,"yes")</f>
        <v>0</v>
      </c>
      <c r="D200" s="29">
        <f>COUNTIFS('Prioritized Approach Milestones'!B201,"4",'Prioritized Approach Milestones'!C201,"yes")</f>
        <v>0</v>
      </c>
      <c r="E200" s="30">
        <f>COUNTIFS('Prioritized Approach Milestones'!B201,"5",'Prioritized Approach Milestones'!C201,"yes")</f>
        <v>0</v>
      </c>
      <c r="F200" s="31">
        <f>COUNTIFS('Prioritized Approach Milestones'!B201,"6",'Prioritized Approach Milestones'!C201,"yes")</f>
        <v>0</v>
      </c>
      <c r="G200" s="59">
        <f t="shared" si="8"/>
        <v>0</v>
      </c>
      <c r="H200" s="53">
        <f>COUNTIFS('Prioritized Approach Milestones'!B201,"1",'Prioritized Approach Milestones'!C201,"N/A")</f>
        <v>0</v>
      </c>
      <c r="I200" s="53">
        <f>COUNTIFS('Prioritized Approach Milestones'!B201,"2",'Prioritized Approach Milestones'!C201,"N/A")</f>
        <v>0</v>
      </c>
      <c r="J200" s="53">
        <f>COUNTIFS('Prioritized Approach Milestones'!B201,"3",'Prioritized Approach Milestones'!C201,"N/A")</f>
        <v>0</v>
      </c>
      <c r="K200" s="53">
        <f>COUNTIFS('Prioritized Approach Milestones'!B201,"4",'Prioritized Approach Milestones'!C201,"N/A")</f>
        <v>0</v>
      </c>
      <c r="L200" s="53">
        <f>COUNTIFS('Prioritized Approach Milestones'!B201,"5",'Prioritized Approach Milestones'!C201,"N/A")</f>
        <v>0</v>
      </c>
      <c r="M200" s="53">
        <f>COUNTIFS('Prioritized Approach Milestones'!B201,"6",'Prioritized Approach Milestones'!C201,"N/A")</f>
        <v>0</v>
      </c>
      <c r="N200">
        <f t="shared" si="9"/>
        <v>0</v>
      </c>
      <c r="O200" s="119"/>
      <c r="P200" s="120" t="str">
        <f>IF('Prioritized Approach Milestones'!$B201=1,'Prioritized Approach Milestones'!$F201,"")</f>
        <v/>
      </c>
      <c r="Q200" s="120" t="str">
        <f>IF('Prioritized Approach Milestones'!$B201=2,'Prioritized Approach Milestones'!$F201,"")</f>
        <v/>
      </c>
      <c r="R200" s="120" t="str">
        <f>IF('Prioritized Approach Milestones'!$B201=3,'Prioritized Approach Milestones'!$F201,"")</f>
        <v/>
      </c>
      <c r="S200" s="120" t="str">
        <f>IF('Prioritized Approach Milestones'!$B201=4,'Prioritized Approach Milestones'!$F201,"")</f>
        <v/>
      </c>
      <c r="T200" s="120">
        <f>IF('Prioritized Approach Milestones'!$B201=5,'Prioritized Approach Milestones'!$F201,"")</f>
        <v>0</v>
      </c>
      <c r="U200" s="120" t="str">
        <f>IF('Prioritized Approach Milestones'!$B201=6,'Prioritized Approach Milestones'!$F201,"")</f>
        <v/>
      </c>
      <c r="V200" s="121" t="str">
        <f>IF(AND('Prioritized Approach Milestones'!C201="Yes",'Prioritized Approach Milestones'!F201=""),"CORRECT",IF('Prioritized Approach Milestones'!C201="No","CORRECT",IF('Prioritized Approach Milestones'!B201=1,"ERROR 1","N/A")))</f>
        <v>N/A</v>
      </c>
      <c r="W200" s="121" t="str">
        <f>IF(AND('Prioritized Approach Milestones'!C201="Yes",'Prioritized Approach Milestones'!F201=""),"CORRECT",IF('Prioritized Approach Milestones'!C201="No","CORRECT",IF('Prioritized Approach Milestones'!B201=2,"ERROR 1","N/A")))</f>
        <v>N/A</v>
      </c>
      <c r="X200" s="121" t="str">
        <f>IF(AND('Prioritized Approach Milestones'!C201="Yes",'Prioritized Approach Milestones'!F201=""),"CORRECT",IF('Prioritized Approach Milestones'!C201="No","CORRECT",IF('Prioritized Approach Milestones'!B201=3,"ERROR 1","N/A")))</f>
        <v>N/A</v>
      </c>
      <c r="Y200" s="121" t="str">
        <f>IF(AND('Prioritized Approach Milestones'!C201="Yes",'Prioritized Approach Milestones'!F201=""),"CORRECT",IF('Prioritized Approach Milestones'!C201="No","CORRECT",IF('Prioritized Approach Milestones'!B201=4,"ERROR 1","N/A")))</f>
        <v>N/A</v>
      </c>
      <c r="Z200" s="121" t="str">
        <f>IF(AND('Prioritized Approach Milestones'!C201="Yes",'Prioritized Approach Milestones'!F201=""),"CORRECT",IF('Prioritized Approach Milestones'!C201="No","CORRECT",IF('Prioritized Approach Milestones'!B201=5,"ERROR 1","N/A")))</f>
        <v>ERROR 1</v>
      </c>
      <c r="AA200" s="121" t="str">
        <f>IF(AND('Prioritized Approach Milestones'!C201="Yes",'Prioritized Approach Milestones'!F201=""),"CORRECT",IF('Prioritized Approach Milestones'!C201="No","CORRECT",IF('Prioritized Approach Milestones'!B201=6,"ERROR 1","N/A")))</f>
        <v>N/A</v>
      </c>
      <c r="AB200" s="122" t="str">
        <f>IF(AND('Prioritized Approach Milestones'!C201="No",'Prioritized Approach Milestones'!F201=""),IF('Prioritized Approach Milestones'!B201=1,"ERROR 2","N/A"),"CORRECT")</f>
        <v>CORRECT</v>
      </c>
      <c r="AC200" s="122" t="str">
        <f>IF(AND('Prioritized Approach Milestones'!C201="No",'Prioritized Approach Milestones'!F201=""),IF('Prioritized Approach Milestones'!B201=2,"ERROR 2","N/A"),"CORRECT")</f>
        <v>CORRECT</v>
      </c>
      <c r="AD200" s="122" t="str">
        <f>IF(AND('Prioritized Approach Milestones'!C201="No",'Prioritized Approach Milestones'!F201=""),IF('Prioritized Approach Milestones'!B201=3,"ERROR 2","N/A"),"CORRECT")</f>
        <v>CORRECT</v>
      </c>
      <c r="AE200" s="122" t="str">
        <f>IF(AND('Prioritized Approach Milestones'!C201="No",'Prioritized Approach Milestones'!F201=""),IF('Prioritized Approach Milestones'!B201=4,"ERROR 2","N/A"),"CORRECT")</f>
        <v>CORRECT</v>
      </c>
      <c r="AF200" s="122" t="str">
        <f>IF(AND('Prioritized Approach Milestones'!C201="No",'Prioritized Approach Milestones'!F201=""),IF('Prioritized Approach Milestones'!B201=5,"ERROR 2","N/A"),"CORRECT")</f>
        <v>CORRECT</v>
      </c>
      <c r="AG200" s="123" t="str">
        <f>IF(AND('Prioritized Approach Milestones'!C201="No",'Prioritized Approach Milestones'!F201=""),IF('Prioritized Approach Milestones'!B201=6,"ERROR 2","N/A"),"CORRECT")</f>
        <v>CORRECT</v>
      </c>
    </row>
    <row r="201" spans="1:33" x14ac:dyDescent="0.2">
      <c r="A201" s="27">
        <f>COUNTIFS('Prioritized Approach Milestones'!B202,"1",'Prioritized Approach Milestones'!C202,"yes")</f>
        <v>0</v>
      </c>
      <c r="B201" s="32">
        <f>COUNTIFS('Prioritized Approach Milestones'!B202,"2",'Prioritized Approach Milestones'!C202,"yes")</f>
        <v>0</v>
      </c>
      <c r="C201" s="28">
        <f>COUNTIFS('Prioritized Approach Milestones'!B202,"3",'Prioritized Approach Milestones'!C202,"yes")</f>
        <v>0</v>
      </c>
      <c r="D201" s="29">
        <f>COUNTIFS('Prioritized Approach Milestones'!B202,"4",'Prioritized Approach Milestones'!C202,"yes")</f>
        <v>0</v>
      </c>
      <c r="E201" s="30">
        <f>COUNTIFS('Prioritized Approach Milestones'!B202,"5",'Prioritized Approach Milestones'!C202,"yes")</f>
        <v>0</v>
      </c>
      <c r="F201" s="31">
        <f>COUNTIFS('Prioritized Approach Milestones'!B202,"6",'Prioritized Approach Milestones'!C202,"yes")</f>
        <v>0</v>
      </c>
      <c r="G201" s="59">
        <f t="shared" si="8"/>
        <v>0</v>
      </c>
      <c r="H201" s="53">
        <f>COUNTIFS('Prioritized Approach Milestones'!B202,"1",'Prioritized Approach Milestones'!C202,"N/A")</f>
        <v>0</v>
      </c>
      <c r="I201" s="53">
        <f>COUNTIFS('Prioritized Approach Milestones'!B202,"2",'Prioritized Approach Milestones'!C202,"N/A")</f>
        <v>0</v>
      </c>
      <c r="J201" s="53">
        <f>COUNTIFS('Prioritized Approach Milestones'!B202,"3",'Prioritized Approach Milestones'!C202,"N/A")</f>
        <v>0</v>
      </c>
      <c r="K201" s="53">
        <f>COUNTIFS('Prioritized Approach Milestones'!B202,"4",'Prioritized Approach Milestones'!C202,"N/A")</f>
        <v>0</v>
      </c>
      <c r="L201" s="53">
        <f>COUNTIFS('Prioritized Approach Milestones'!B202,"5",'Prioritized Approach Milestones'!C202,"N/A")</f>
        <v>0</v>
      </c>
      <c r="M201" s="53">
        <f>COUNTIFS('Prioritized Approach Milestones'!B202,"6",'Prioritized Approach Milestones'!C202,"N/A")</f>
        <v>0</v>
      </c>
      <c r="N201">
        <f t="shared" si="9"/>
        <v>0</v>
      </c>
      <c r="O201" s="119"/>
      <c r="P201" s="120" t="str">
        <f>IF('Prioritized Approach Milestones'!$B202=1,'Prioritized Approach Milestones'!$F202,"")</f>
        <v/>
      </c>
      <c r="Q201" s="120" t="str">
        <f>IF('Prioritized Approach Milestones'!$B202=2,'Prioritized Approach Milestones'!$F202,"")</f>
        <v/>
      </c>
      <c r="R201" s="120" t="str">
        <f>IF('Prioritized Approach Milestones'!$B202=3,'Prioritized Approach Milestones'!$F202,"")</f>
        <v/>
      </c>
      <c r="S201" s="120" t="str">
        <f>IF('Prioritized Approach Milestones'!$B202=4,'Prioritized Approach Milestones'!$F202,"")</f>
        <v/>
      </c>
      <c r="T201" s="120">
        <f>IF('Prioritized Approach Milestones'!$B202=5,'Prioritized Approach Milestones'!$F202,"")</f>
        <v>0</v>
      </c>
      <c r="U201" s="120" t="str">
        <f>IF('Prioritized Approach Milestones'!$B202=6,'Prioritized Approach Milestones'!$F202,"")</f>
        <v/>
      </c>
      <c r="V201" s="121" t="str">
        <f>IF(AND('Prioritized Approach Milestones'!C202="Yes",'Prioritized Approach Milestones'!F202=""),"CORRECT",IF('Prioritized Approach Milestones'!C202="No","CORRECT",IF('Prioritized Approach Milestones'!B202=1,"ERROR 1","N/A")))</f>
        <v>N/A</v>
      </c>
      <c r="W201" s="121" t="str">
        <f>IF(AND('Prioritized Approach Milestones'!C202="Yes",'Prioritized Approach Milestones'!F202=""),"CORRECT",IF('Prioritized Approach Milestones'!C202="No","CORRECT",IF('Prioritized Approach Milestones'!B202=2,"ERROR 1","N/A")))</f>
        <v>N/A</v>
      </c>
      <c r="X201" s="121" t="str">
        <f>IF(AND('Prioritized Approach Milestones'!C202="Yes",'Prioritized Approach Milestones'!F202=""),"CORRECT",IF('Prioritized Approach Milestones'!C202="No","CORRECT",IF('Prioritized Approach Milestones'!B202=3,"ERROR 1","N/A")))</f>
        <v>N/A</v>
      </c>
      <c r="Y201" s="121" t="str">
        <f>IF(AND('Prioritized Approach Milestones'!C202="Yes",'Prioritized Approach Milestones'!F202=""),"CORRECT",IF('Prioritized Approach Milestones'!C202="No","CORRECT",IF('Prioritized Approach Milestones'!B202=4,"ERROR 1","N/A")))</f>
        <v>N/A</v>
      </c>
      <c r="Z201" s="121" t="str">
        <f>IF(AND('Prioritized Approach Milestones'!C202="Yes",'Prioritized Approach Milestones'!F202=""),"CORRECT",IF('Prioritized Approach Milestones'!C202="No","CORRECT",IF('Prioritized Approach Milestones'!B202=5,"ERROR 1","N/A")))</f>
        <v>ERROR 1</v>
      </c>
      <c r="AA201" s="121" t="str">
        <f>IF(AND('Prioritized Approach Milestones'!C202="Yes",'Prioritized Approach Milestones'!F202=""),"CORRECT",IF('Prioritized Approach Milestones'!C202="No","CORRECT",IF('Prioritized Approach Milestones'!B202=6,"ERROR 1","N/A")))</f>
        <v>N/A</v>
      </c>
      <c r="AB201" s="122" t="str">
        <f>IF(AND('Prioritized Approach Milestones'!C202="No",'Prioritized Approach Milestones'!F202=""),IF('Prioritized Approach Milestones'!B202=1,"ERROR 2","N/A"),"CORRECT")</f>
        <v>CORRECT</v>
      </c>
      <c r="AC201" s="122" t="str">
        <f>IF(AND('Prioritized Approach Milestones'!C202="No",'Prioritized Approach Milestones'!F202=""),IF('Prioritized Approach Milestones'!B202=2,"ERROR 2","N/A"),"CORRECT")</f>
        <v>CORRECT</v>
      </c>
      <c r="AD201" s="122" t="str">
        <f>IF(AND('Prioritized Approach Milestones'!C202="No",'Prioritized Approach Milestones'!F202=""),IF('Prioritized Approach Milestones'!B202=3,"ERROR 2","N/A"),"CORRECT")</f>
        <v>CORRECT</v>
      </c>
      <c r="AE201" s="122" t="str">
        <f>IF(AND('Prioritized Approach Milestones'!C202="No",'Prioritized Approach Milestones'!F202=""),IF('Prioritized Approach Milestones'!B202=4,"ERROR 2","N/A"),"CORRECT")</f>
        <v>CORRECT</v>
      </c>
      <c r="AF201" s="122" t="str">
        <f>IF(AND('Prioritized Approach Milestones'!C202="No",'Prioritized Approach Milestones'!F202=""),IF('Prioritized Approach Milestones'!B202=5,"ERROR 2","N/A"),"CORRECT")</f>
        <v>CORRECT</v>
      </c>
      <c r="AG201" s="123" t="str">
        <f>IF(AND('Prioritized Approach Milestones'!C202="No",'Prioritized Approach Milestones'!F202=""),IF('Prioritized Approach Milestones'!B202=6,"ERROR 2","N/A"),"CORRECT")</f>
        <v>CORRECT</v>
      </c>
    </row>
    <row r="202" spans="1:33" x14ac:dyDescent="0.2">
      <c r="A202" s="27">
        <f>COUNTIFS('Prioritized Approach Milestones'!B203,"1",'Prioritized Approach Milestones'!C203,"yes")</f>
        <v>0</v>
      </c>
      <c r="B202" s="32">
        <f>COUNTIFS('Prioritized Approach Milestones'!B203,"2",'Prioritized Approach Milestones'!C203,"yes")</f>
        <v>0</v>
      </c>
      <c r="C202" s="28">
        <f>COUNTIFS('Prioritized Approach Milestones'!B203,"3",'Prioritized Approach Milestones'!C203,"yes")</f>
        <v>0</v>
      </c>
      <c r="D202" s="29">
        <f>COUNTIFS('Prioritized Approach Milestones'!B203,"4",'Prioritized Approach Milestones'!C203,"yes")</f>
        <v>0</v>
      </c>
      <c r="E202" s="30">
        <f>COUNTIFS('Prioritized Approach Milestones'!B203,"5",'Prioritized Approach Milestones'!C203,"yes")</f>
        <v>0</v>
      </c>
      <c r="F202" s="31">
        <f>COUNTIFS('Prioritized Approach Milestones'!B203,"6",'Prioritized Approach Milestones'!C203,"yes")</f>
        <v>0</v>
      </c>
      <c r="G202" s="59">
        <f t="shared" si="8"/>
        <v>0</v>
      </c>
      <c r="H202" s="53">
        <f>COUNTIFS('Prioritized Approach Milestones'!B203,"1",'Prioritized Approach Milestones'!C203,"N/A")</f>
        <v>0</v>
      </c>
      <c r="I202" s="53">
        <f>COUNTIFS('Prioritized Approach Milestones'!B203,"2",'Prioritized Approach Milestones'!C203,"N/A")</f>
        <v>0</v>
      </c>
      <c r="J202" s="53">
        <f>COUNTIFS('Prioritized Approach Milestones'!B203,"3",'Prioritized Approach Milestones'!C203,"N/A")</f>
        <v>0</v>
      </c>
      <c r="K202" s="53">
        <f>COUNTIFS('Prioritized Approach Milestones'!B203,"4",'Prioritized Approach Milestones'!C203,"N/A")</f>
        <v>0</v>
      </c>
      <c r="L202" s="53">
        <f>COUNTIFS('Prioritized Approach Milestones'!B203,"5",'Prioritized Approach Milestones'!C203,"N/A")</f>
        <v>0</v>
      </c>
      <c r="M202" s="53">
        <f>COUNTIFS('Prioritized Approach Milestones'!B203,"6",'Prioritized Approach Milestones'!C203,"N/A")</f>
        <v>0</v>
      </c>
      <c r="N202">
        <f t="shared" si="9"/>
        <v>0</v>
      </c>
      <c r="O202" s="119"/>
      <c r="P202" s="120" t="str">
        <f>IF('Prioritized Approach Milestones'!$B203=1,'Prioritized Approach Milestones'!$F203,"")</f>
        <v/>
      </c>
      <c r="Q202" s="120" t="str">
        <f>IF('Prioritized Approach Milestones'!$B203=2,'Prioritized Approach Milestones'!$F203,"")</f>
        <v/>
      </c>
      <c r="R202" s="120" t="str">
        <f>IF('Prioritized Approach Milestones'!$B203=3,'Prioritized Approach Milestones'!$F203,"")</f>
        <v/>
      </c>
      <c r="S202" s="120" t="str">
        <f>IF('Prioritized Approach Milestones'!$B203=4,'Prioritized Approach Milestones'!$F203,"")</f>
        <v/>
      </c>
      <c r="T202" s="120">
        <f>IF('Prioritized Approach Milestones'!$B203=5,'Prioritized Approach Milestones'!$F203,"")</f>
        <v>0</v>
      </c>
      <c r="U202" s="120" t="str">
        <f>IF('Prioritized Approach Milestones'!$B203=6,'Prioritized Approach Milestones'!$F203,"")</f>
        <v/>
      </c>
      <c r="V202" s="121" t="str">
        <f>IF(AND('Prioritized Approach Milestones'!C203="Yes",'Prioritized Approach Milestones'!F203=""),"CORRECT",IF('Prioritized Approach Milestones'!C203="No","CORRECT",IF('Prioritized Approach Milestones'!B203=1,"ERROR 1","N/A")))</f>
        <v>N/A</v>
      </c>
      <c r="W202" s="121" t="str">
        <f>IF(AND('Prioritized Approach Milestones'!C203="Yes",'Prioritized Approach Milestones'!F203=""),"CORRECT",IF('Prioritized Approach Milestones'!C203="No","CORRECT",IF('Prioritized Approach Milestones'!B203=2,"ERROR 1","N/A")))</f>
        <v>N/A</v>
      </c>
      <c r="X202" s="121" t="str">
        <f>IF(AND('Prioritized Approach Milestones'!C203="Yes",'Prioritized Approach Milestones'!F203=""),"CORRECT",IF('Prioritized Approach Milestones'!C203="No","CORRECT",IF('Prioritized Approach Milestones'!B203=3,"ERROR 1","N/A")))</f>
        <v>N/A</v>
      </c>
      <c r="Y202" s="121" t="str">
        <f>IF(AND('Prioritized Approach Milestones'!C203="Yes",'Prioritized Approach Milestones'!F203=""),"CORRECT",IF('Prioritized Approach Milestones'!C203="No","CORRECT",IF('Prioritized Approach Milestones'!B203=4,"ERROR 1","N/A")))</f>
        <v>N/A</v>
      </c>
      <c r="Z202" s="121" t="str">
        <f>IF(AND('Prioritized Approach Milestones'!C203="Yes",'Prioritized Approach Milestones'!F203=""),"CORRECT",IF('Prioritized Approach Milestones'!C203="No","CORRECT",IF('Prioritized Approach Milestones'!B203=5,"ERROR 1","N/A")))</f>
        <v>ERROR 1</v>
      </c>
      <c r="AA202" s="121" t="str">
        <f>IF(AND('Prioritized Approach Milestones'!C203="Yes",'Prioritized Approach Milestones'!F203=""),"CORRECT",IF('Prioritized Approach Milestones'!C203="No","CORRECT",IF('Prioritized Approach Milestones'!B203=6,"ERROR 1","N/A")))</f>
        <v>N/A</v>
      </c>
      <c r="AB202" s="122" t="str">
        <f>IF(AND('Prioritized Approach Milestones'!C203="No",'Prioritized Approach Milestones'!F203=""),IF('Prioritized Approach Milestones'!B203=1,"ERROR 2","N/A"),"CORRECT")</f>
        <v>CORRECT</v>
      </c>
      <c r="AC202" s="122" t="str">
        <f>IF(AND('Prioritized Approach Milestones'!C203="No",'Prioritized Approach Milestones'!F203=""),IF('Prioritized Approach Milestones'!B203=2,"ERROR 2","N/A"),"CORRECT")</f>
        <v>CORRECT</v>
      </c>
      <c r="AD202" s="122" t="str">
        <f>IF(AND('Prioritized Approach Milestones'!C203="No",'Prioritized Approach Milestones'!F203=""),IF('Prioritized Approach Milestones'!B203=3,"ERROR 2","N/A"),"CORRECT")</f>
        <v>CORRECT</v>
      </c>
      <c r="AE202" s="122" t="str">
        <f>IF(AND('Prioritized Approach Milestones'!C203="No",'Prioritized Approach Milestones'!F203=""),IF('Prioritized Approach Milestones'!B203=4,"ERROR 2","N/A"),"CORRECT")</f>
        <v>CORRECT</v>
      </c>
      <c r="AF202" s="122" t="str">
        <f>IF(AND('Prioritized Approach Milestones'!C203="No",'Prioritized Approach Milestones'!F203=""),IF('Prioritized Approach Milestones'!B203=5,"ERROR 2","N/A"),"CORRECT")</f>
        <v>CORRECT</v>
      </c>
      <c r="AG202" s="123" t="str">
        <f>IF(AND('Prioritized Approach Milestones'!C203="No",'Prioritized Approach Milestones'!F203=""),IF('Prioritized Approach Milestones'!B203=6,"ERROR 2","N/A"),"CORRECT")</f>
        <v>CORRECT</v>
      </c>
    </row>
    <row r="203" spans="1:33" x14ac:dyDescent="0.2">
      <c r="A203" s="27">
        <f>COUNTIFS('Prioritized Approach Milestones'!B204,"1",'Prioritized Approach Milestones'!C204,"yes")</f>
        <v>0</v>
      </c>
      <c r="B203" s="32">
        <f>COUNTIFS('Prioritized Approach Milestones'!B204,"2",'Prioritized Approach Milestones'!C204,"yes")</f>
        <v>0</v>
      </c>
      <c r="C203" s="28">
        <f>COUNTIFS('Prioritized Approach Milestones'!B204,"3",'Prioritized Approach Milestones'!C204,"yes")</f>
        <v>0</v>
      </c>
      <c r="D203" s="29">
        <f>COUNTIFS('Prioritized Approach Milestones'!B204,"4",'Prioritized Approach Milestones'!C204,"yes")</f>
        <v>0</v>
      </c>
      <c r="E203" s="30">
        <f>COUNTIFS('Prioritized Approach Milestones'!B204,"5",'Prioritized Approach Milestones'!C204,"yes")</f>
        <v>0</v>
      </c>
      <c r="F203" s="31">
        <f>COUNTIFS('Prioritized Approach Milestones'!B204,"6",'Prioritized Approach Milestones'!C204,"yes")</f>
        <v>0</v>
      </c>
      <c r="G203" s="59">
        <f t="shared" si="8"/>
        <v>0</v>
      </c>
      <c r="H203" s="53">
        <f>COUNTIFS('Prioritized Approach Milestones'!B204,"1",'Prioritized Approach Milestones'!C204,"N/A")</f>
        <v>0</v>
      </c>
      <c r="I203" s="53">
        <f>COUNTIFS('Prioritized Approach Milestones'!B204,"2",'Prioritized Approach Milestones'!C204,"N/A")</f>
        <v>0</v>
      </c>
      <c r="J203" s="53">
        <f>COUNTIFS('Prioritized Approach Milestones'!B204,"3",'Prioritized Approach Milestones'!C204,"N/A")</f>
        <v>0</v>
      </c>
      <c r="K203" s="53">
        <f>COUNTIFS('Prioritized Approach Milestones'!B204,"4",'Prioritized Approach Milestones'!C204,"N/A")</f>
        <v>0</v>
      </c>
      <c r="L203" s="53">
        <f>COUNTIFS('Prioritized Approach Milestones'!B204,"5",'Prioritized Approach Milestones'!C204,"N/A")</f>
        <v>0</v>
      </c>
      <c r="M203" s="53">
        <f>COUNTIFS('Prioritized Approach Milestones'!B204,"6",'Prioritized Approach Milestones'!C204,"N/A")</f>
        <v>0</v>
      </c>
      <c r="N203">
        <f t="shared" si="9"/>
        <v>0</v>
      </c>
      <c r="O203" s="119"/>
      <c r="P203" s="120" t="str">
        <f>IF('Prioritized Approach Milestones'!$B204=1,'Prioritized Approach Milestones'!$F204,"")</f>
        <v/>
      </c>
      <c r="Q203" s="120" t="str">
        <f>IF('Prioritized Approach Milestones'!$B204=2,'Prioritized Approach Milestones'!$F204,"")</f>
        <v/>
      </c>
      <c r="R203" s="120" t="str">
        <f>IF('Prioritized Approach Milestones'!$B204=3,'Prioritized Approach Milestones'!$F204,"")</f>
        <v/>
      </c>
      <c r="S203" s="120" t="str">
        <f>IF('Prioritized Approach Milestones'!$B204=4,'Prioritized Approach Milestones'!$F204,"")</f>
        <v/>
      </c>
      <c r="T203" s="120">
        <f>IF('Prioritized Approach Milestones'!$B204=5,'Prioritized Approach Milestones'!$F204,"")</f>
        <v>0</v>
      </c>
      <c r="U203" s="120" t="str">
        <f>IF('Prioritized Approach Milestones'!$B204=6,'Prioritized Approach Milestones'!$F204,"")</f>
        <v/>
      </c>
      <c r="V203" s="121" t="str">
        <f>IF(AND('Prioritized Approach Milestones'!C204="Yes",'Prioritized Approach Milestones'!F204=""),"CORRECT",IF('Prioritized Approach Milestones'!C204="No","CORRECT",IF('Prioritized Approach Milestones'!B204=1,"ERROR 1","N/A")))</f>
        <v>N/A</v>
      </c>
      <c r="W203" s="121" t="str">
        <f>IF(AND('Prioritized Approach Milestones'!C204="Yes",'Prioritized Approach Milestones'!F204=""),"CORRECT",IF('Prioritized Approach Milestones'!C204="No","CORRECT",IF('Prioritized Approach Milestones'!B204=2,"ERROR 1","N/A")))</f>
        <v>N/A</v>
      </c>
      <c r="X203" s="121" t="str">
        <f>IF(AND('Prioritized Approach Milestones'!C204="Yes",'Prioritized Approach Milestones'!F204=""),"CORRECT",IF('Prioritized Approach Milestones'!C204="No","CORRECT",IF('Prioritized Approach Milestones'!B204=3,"ERROR 1","N/A")))</f>
        <v>N/A</v>
      </c>
      <c r="Y203" s="121" t="str">
        <f>IF(AND('Prioritized Approach Milestones'!C204="Yes",'Prioritized Approach Milestones'!F204=""),"CORRECT",IF('Prioritized Approach Milestones'!C204="No","CORRECT",IF('Prioritized Approach Milestones'!B204=4,"ERROR 1","N/A")))</f>
        <v>N/A</v>
      </c>
      <c r="Z203" s="121" t="str">
        <f>IF(AND('Prioritized Approach Milestones'!C204="Yes",'Prioritized Approach Milestones'!F204=""),"CORRECT",IF('Prioritized Approach Milestones'!C204="No","CORRECT",IF('Prioritized Approach Milestones'!B204=5,"ERROR 1","N/A")))</f>
        <v>ERROR 1</v>
      </c>
      <c r="AA203" s="121" t="str">
        <f>IF(AND('Prioritized Approach Milestones'!C204="Yes",'Prioritized Approach Milestones'!F204=""),"CORRECT",IF('Prioritized Approach Milestones'!C204="No","CORRECT",IF('Prioritized Approach Milestones'!B204=6,"ERROR 1","N/A")))</f>
        <v>N/A</v>
      </c>
      <c r="AB203" s="122" t="str">
        <f>IF(AND('Prioritized Approach Milestones'!C204="No",'Prioritized Approach Milestones'!F204=""),IF('Prioritized Approach Milestones'!B204=1,"ERROR 2","N/A"),"CORRECT")</f>
        <v>CORRECT</v>
      </c>
      <c r="AC203" s="122" t="str">
        <f>IF(AND('Prioritized Approach Milestones'!C204="No",'Prioritized Approach Milestones'!F204=""),IF('Prioritized Approach Milestones'!B204=2,"ERROR 2","N/A"),"CORRECT")</f>
        <v>CORRECT</v>
      </c>
      <c r="AD203" s="122" t="str">
        <f>IF(AND('Prioritized Approach Milestones'!C204="No",'Prioritized Approach Milestones'!F204=""),IF('Prioritized Approach Milestones'!B204=3,"ERROR 2","N/A"),"CORRECT")</f>
        <v>CORRECT</v>
      </c>
      <c r="AE203" s="122" t="str">
        <f>IF(AND('Prioritized Approach Milestones'!C204="No",'Prioritized Approach Milestones'!F204=""),IF('Prioritized Approach Milestones'!B204=4,"ERROR 2","N/A"),"CORRECT")</f>
        <v>CORRECT</v>
      </c>
      <c r="AF203" s="122" t="str">
        <f>IF(AND('Prioritized Approach Milestones'!C204="No",'Prioritized Approach Milestones'!F204=""),IF('Prioritized Approach Milestones'!B204=5,"ERROR 2","N/A"),"CORRECT")</f>
        <v>CORRECT</v>
      </c>
      <c r="AG203" s="123" t="str">
        <f>IF(AND('Prioritized Approach Milestones'!C204="No",'Prioritized Approach Milestones'!F204=""),IF('Prioritized Approach Milestones'!B204=6,"ERROR 2","N/A"),"CORRECT")</f>
        <v>CORRECT</v>
      </c>
    </row>
    <row r="204" spans="1:33" x14ac:dyDescent="0.2">
      <c r="A204" s="27">
        <f>COUNTIFS('Prioritized Approach Milestones'!B205,"1",'Prioritized Approach Milestones'!C205,"yes")</f>
        <v>0</v>
      </c>
      <c r="B204" s="32">
        <f>COUNTIFS('Prioritized Approach Milestones'!B205,"2",'Prioritized Approach Milestones'!C205,"yes")</f>
        <v>0</v>
      </c>
      <c r="C204" s="28">
        <f>COUNTIFS('Prioritized Approach Milestones'!B205,"3",'Prioritized Approach Milestones'!C205,"yes")</f>
        <v>0</v>
      </c>
      <c r="D204" s="29">
        <f>COUNTIFS('Prioritized Approach Milestones'!B205,"4",'Prioritized Approach Milestones'!C205,"yes")</f>
        <v>0</v>
      </c>
      <c r="E204" s="30">
        <f>COUNTIFS('Prioritized Approach Milestones'!B205,"5",'Prioritized Approach Milestones'!C205,"yes")</f>
        <v>0</v>
      </c>
      <c r="F204" s="31">
        <f>COUNTIFS('Prioritized Approach Milestones'!B205,"6",'Prioritized Approach Milestones'!C205,"yes")</f>
        <v>0</v>
      </c>
      <c r="G204" s="59">
        <f t="shared" si="8"/>
        <v>0</v>
      </c>
      <c r="H204" s="53">
        <f>COUNTIFS('Prioritized Approach Milestones'!B205,"1",'Prioritized Approach Milestones'!C205,"N/A")</f>
        <v>0</v>
      </c>
      <c r="I204" s="53">
        <f>COUNTIFS('Prioritized Approach Milestones'!B205,"2",'Prioritized Approach Milestones'!C205,"N/A")</f>
        <v>0</v>
      </c>
      <c r="J204" s="53">
        <f>COUNTIFS('Prioritized Approach Milestones'!B205,"3",'Prioritized Approach Milestones'!C205,"N/A")</f>
        <v>0</v>
      </c>
      <c r="K204" s="53">
        <f>COUNTIFS('Prioritized Approach Milestones'!B205,"4",'Prioritized Approach Milestones'!C205,"N/A")</f>
        <v>0</v>
      </c>
      <c r="L204" s="53">
        <f>COUNTIFS('Prioritized Approach Milestones'!B205,"5",'Prioritized Approach Milestones'!C205,"N/A")</f>
        <v>0</v>
      </c>
      <c r="M204" s="53">
        <f>COUNTIFS('Prioritized Approach Milestones'!B205,"6",'Prioritized Approach Milestones'!C205,"N/A")</f>
        <v>0</v>
      </c>
      <c r="N204">
        <f t="shared" si="9"/>
        <v>0</v>
      </c>
      <c r="O204" s="124"/>
      <c r="P204" s="120" t="str">
        <f>IF('Prioritized Approach Milestones'!$B205=1,'Prioritized Approach Milestones'!$F205,"")</f>
        <v/>
      </c>
      <c r="Q204" s="120" t="str">
        <f>IF('Prioritized Approach Milestones'!$B205=2,'Prioritized Approach Milestones'!$F205,"")</f>
        <v/>
      </c>
      <c r="R204" s="120" t="str">
        <f>IF('Prioritized Approach Milestones'!$B205=3,'Prioritized Approach Milestones'!$F205,"")</f>
        <v/>
      </c>
      <c r="S204" s="120" t="str">
        <f>IF('Prioritized Approach Milestones'!$B205=4,'Prioritized Approach Milestones'!$F205,"")</f>
        <v/>
      </c>
      <c r="T204" s="120">
        <f>IF('Prioritized Approach Milestones'!$B205=5,'Prioritized Approach Milestones'!$F205,"")</f>
        <v>0</v>
      </c>
      <c r="U204" s="120" t="str">
        <f>IF('Prioritized Approach Milestones'!$B205=6,'Prioritized Approach Milestones'!$F205,"")</f>
        <v/>
      </c>
      <c r="V204" s="121" t="str">
        <f>IF(AND('Prioritized Approach Milestones'!C205="Yes",'Prioritized Approach Milestones'!F205=""),"CORRECT",IF('Prioritized Approach Milestones'!C205="No","CORRECT",IF('Prioritized Approach Milestones'!B205=1,"ERROR 1","N/A")))</f>
        <v>N/A</v>
      </c>
      <c r="W204" s="121" t="str">
        <f>IF(AND('Prioritized Approach Milestones'!C205="Yes",'Prioritized Approach Milestones'!F205=""),"CORRECT",IF('Prioritized Approach Milestones'!C205="No","CORRECT",IF('Prioritized Approach Milestones'!B205=2,"ERROR 1","N/A")))</f>
        <v>N/A</v>
      </c>
      <c r="X204" s="121" t="str">
        <f>IF(AND('Prioritized Approach Milestones'!C205="Yes",'Prioritized Approach Milestones'!F205=""),"CORRECT",IF('Prioritized Approach Milestones'!C205="No","CORRECT",IF('Prioritized Approach Milestones'!B205=3,"ERROR 1","N/A")))</f>
        <v>N/A</v>
      </c>
      <c r="Y204" s="121" t="str">
        <f>IF(AND('Prioritized Approach Milestones'!C205="Yes",'Prioritized Approach Milestones'!F205=""),"CORRECT",IF('Prioritized Approach Milestones'!C205="No","CORRECT",IF('Prioritized Approach Milestones'!B205=4,"ERROR 1","N/A")))</f>
        <v>N/A</v>
      </c>
      <c r="Z204" s="121" t="str">
        <f>IF(AND('Prioritized Approach Milestones'!C205="Yes",'Prioritized Approach Milestones'!F205=""),"CORRECT",IF('Prioritized Approach Milestones'!C205="No","CORRECT",IF('Prioritized Approach Milestones'!B205=5,"ERROR 1","N/A")))</f>
        <v>ERROR 1</v>
      </c>
      <c r="AA204" s="121" t="str">
        <f>IF(AND('Prioritized Approach Milestones'!C205="Yes",'Prioritized Approach Milestones'!F205=""),"CORRECT",IF('Prioritized Approach Milestones'!C205="No","CORRECT",IF('Prioritized Approach Milestones'!B205=6,"ERROR 1","N/A")))</f>
        <v>N/A</v>
      </c>
      <c r="AB204" s="122" t="str">
        <f>IF(AND('Prioritized Approach Milestones'!C205="No",'Prioritized Approach Milestones'!F205=""),IF('Prioritized Approach Milestones'!B205=1,"ERROR 2","N/A"),"CORRECT")</f>
        <v>CORRECT</v>
      </c>
      <c r="AC204" s="122" t="str">
        <f>IF(AND('Prioritized Approach Milestones'!C205="No",'Prioritized Approach Milestones'!F205=""),IF('Prioritized Approach Milestones'!B205=2,"ERROR 2","N/A"),"CORRECT")</f>
        <v>CORRECT</v>
      </c>
      <c r="AD204" s="122" t="str">
        <f>IF(AND('Prioritized Approach Milestones'!C205="No",'Prioritized Approach Milestones'!F205=""),IF('Prioritized Approach Milestones'!B205=3,"ERROR 2","N/A"),"CORRECT")</f>
        <v>CORRECT</v>
      </c>
      <c r="AE204" s="122" t="str">
        <f>IF(AND('Prioritized Approach Milestones'!C205="No",'Prioritized Approach Milestones'!F205=""),IF('Prioritized Approach Milestones'!B205=4,"ERROR 2","N/A"),"CORRECT")</f>
        <v>CORRECT</v>
      </c>
      <c r="AF204" s="122" t="str">
        <f>IF(AND('Prioritized Approach Milestones'!C205="No",'Prioritized Approach Milestones'!F205=""),IF('Prioritized Approach Milestones'!B205=5,"ERROR 2","N/A"),"CORRECT")</f>
        <v>CORRECT</v>
      </c>
      <c r="AG204" s="123" t="str">
        <f>IF(AND('Prioritized Approach Milestones'!C205="No",'Prioritized Approach Milestones'!F205=""),IF('Prioritized Approach Milestones'!B205=6,"ERROR 2","N/A"),"CORRECT")</f>
        <v>CORRECT</v>
      </c>
    </row>
    <row r="205" spans="1:33" x14ac:dyDescent="0.2">
      <c r="A205" s="27">
        <f>COUNTIFS('Prioritized Approach Milestones'!B206,"1",'Prioritized Approach Milestones'!C206,"yes")</f>
        <v>0</v>
      </c>
      <c r="B205" s="32">
        <f>COUNTIFS('Prioritized Approach Milestones'!B206,"2",'Prioritized Approach Milestones'!C206,"yes")</f>
        <v>0</v>
      </c>
      <c r="C205" s="28">
        <f>COUNTIFS('Prioritized Approach Milestones'!B206,"3",'Prioritized Approach Milestones'!C206,"yes")</f>
        <v>0</v>
      </c>
      <c r="D205" s="29">
        <f>COUNTIFS('Prioritized Approach Milestones'!B206,"4",'Prioritized Approach Milestones'!C206,"yes")</f>
        <v>0</v>
      </c>
      <c r="E205" s="30">
        <f>COUNTIFS('Prioritized Approach Milestones'!B206,"5",'Prioritized Approach Milestones'!C206,"yes")</f>
        <v>0</v>
      </c>
      <c r="F205" s="31">
        <f>COUNTIFS('Prioritized Approach Milestones'!B206,"6",'Prioritized Approach Milestones'!C206,"yes")</f>
        <v>0</v>
      </c>
      <c r="G205" s="59">
        <f t="shared" si="8"/>
        <v>0</v>
      </c>
      <c r="H205" s="53">
        <f>COUNTIFS('Prioritized Approach Milestones'!B206,"1",'Prioritized Approach Milestones'!C206,"N/A")</f>
        <v>0</v>
      </c>
      <c r="I205" s="53">
        <f>COUNTIFS('Prioritized Approach Milestones'!B206,"2",'Prioritized Approach Milestones'!C206,"N/A")</f>
        <v>0</v>
      </c>
      <c r="J205" s="53">
        <f>COUNTIFS('Prioritized Approach Milestones'!B206,"3",'Prioritized Approach Milestones'!C206,"N/A")</f>
        <v>0</v>
      </c>
      <c r="K205" s="53">
        <f>COUNTIFS('Prioritized Approach Milestones'!B206,"4",'Prioritized Approach Milestones'!C206,"N/A")</f>
        <v>0</v>
      </c>
      <c r="L205" s="53">
        <f>COUNTIFS('Prioritized Approach Milestones'!B206,"5",'Prioritized Approach Milestones'!C206,"N/A")</f>
        <v>0</v>
      </c>
      <c r="M205" s="53">
        <f>COUNTIFS('Prioritized Approach Milestones'!B206,"6",'Prioritized Approach Milestones'!C206,"N/A")</f>
        <v>0</v>
      </c>
      <c r="N205">
        <f t="shared" si="9"/>
        <v>0</v>
      </c>
      <c r="O205" s="124"/>
      <c r="P205" s="120" t="str">
        <f>IF('Prioritized Approach Milestones'!$B206=1,'Prioritized Approach Milestones'!$F206,"")</f>
        <v/>
      </c>
      <c r="Q205" s="120" t="str">
        <f>IF('Prioritized Approach Milestones'!$B206=2,'Prioritized Approach Milestones'!$F206,"")</f>
        <v/>
      </c>
      <c r="R205" s="120" t="str">
        <f>IF('Prioritized Approach Milestones'!$B206=3,'Prioritized Approach Milestones'!$F206,"")</f>
        <v/>
      </c>
      <c r="S205" s="120" t="str">
        <f>IF('Prioritized Approach Milestones'!$B206=4,'Prioritized Approach Milestones'!$F206,"")</f>
        <v/>
      </c>
      <c r="T205" s="120">
        <f>IF('Prioritized Approach Milestones'!$B206=5,'Prioritized Approach Milestones'!$F206,"")</f>
        <v>0</v>
      </c>
      <c r="U205" s="120" t="str">
        <f>IF('Prioritized Approach Milestones'!$B206=6,'Prioritized Approach Milestones'!$F206,"")</f>
        <v/>
      </c>
      <c r="V205" s="121" t="str">
        <f>IF(AND('Prioritized Approach Milestones'!C206="Yes",'Prioritized Approach Milestones'!F206=""),"CORRECT",IF('Prioritized Approach Milestones'!C206="No","CORRECT",IF('Prioritized Approach Milestones'!B206=1,"ERROR 1","N/A")))</f>
        <v>N/A</v>
      </c>
      <c r="W205" s="121" t="str">
        <f>IF(AND('Prioritized Approach Milestones'!C206="Yes",'Prioritized Approach Milestones'!F206=""),"CORRECT",IF('Prioritized Approach Milestones'!C206="No","CORRECT",IF('Prioritized Approach Milestones'!B206=2,"ERROR 1","N/A")))</f>
        <v>N/A</v>
      </c>
      <c r="X205" s="121" t="str">
        <f>IF(AND('Prioritized Approach Milestones'!C206="Yes",'Prioritized Approach Milestones'!F206=""),"CORRECT",IF('Prioritized Approach Milestones'!C206="No","CORRECT",IF('Prioritized Approach Milestones'!B206=3,"ERROR 1","N/A")))</f>
        <v>N/A</v>
      </c>
      <c r="Y205" s="121" t="str">
        <f>IF(AND('Prioritized Approach Milestones'!C206="Yes",'Prioritized Approach Milestones'!F206=""),"CORRECT",IF('Prioritized Approach Milestones'!C206="No","CORRECT",IF('Prioritized Approach Milestones'!B206=4,"ERROR 1","N/A")))</f>
        <v>N/A</v>
      </c>
      <c r="Z205" s="121" t="str">
        <f>IF(AND('Prioritized Approach Milestones'!C206="Yes",'Prioritized Approach Milestones'!F206=""),"CORRECT",IF('Prioritized Approach Milestones'!C206="No","CORRECT",IF('Prioritized Approach Milestones'!B206=5,"ERROR 1","N/A")))</f>
        <v>ERROR 1</v>
      </c>
      <c r="AA205" s="121" t="str">
        <f>IF(AND('Prioritized Approach Milestones'!C206="Yes",'Prioritized Approach Milestones'!F206=""),"CORRECT",IF('Prioritized Approach Milestones'!C206="No","CORRECT",IF('Prioritized Approach Milestones'!B206=6,"ERROR 1","N/A")))</f>
        <v>N/A</v>
      </c>
      <c r="AB205" s="122" t="str">
        <f>IF(AND('Prioritized Approach Milestones'!C206="No",'Prioritized Approach Milestones'!F206=""),IF('Prioritized Approach Milestones'!B206=1,"ERROR 2","N/A"),"CORRECT")</f>
        <v>CORRECT</v>
      </c>
      <c r="AC205" s="122" t="str">
        <f>IF(AND('Prioritized Approach Milestones'!C206="No",'Prioritized Approach Milestones'!F206=""),IF('Prioritized Approach Milestones'!B206=2,"ERROR 2","N/A"),"CORRECT")</f>
        <v>CORRECT</v>
      </c>
      <c r="AD205" s="122" t="str">
        <f>IF(AND('Prioritized Approach Milestones'!C206="No",'Prioritized Approach Milestones'!F206=""),IF('Prioritized Approach Milestones'!B206=3,"ERROR 2","N/A"),"CORRECT")</f>
        <v>CORRECT</v>
      </c>
      <c r="AE205" s="122" t="str">
        <f>IF(AND('Prioritized Approach Milestones'!C206="No",'Prioritized Approach Milestones'!F206=""),IF('Prioritized Approach Milestones'!B206=4,"ERROR 2","N/A"),"CORRECT")</f>
        <v>CORRECT</v>
      </c>
      <c r="AF205" s="122" t="str">
        <f>IF(AND('Prioritized Approach Milestones'!C206="No",'Prioritized Approach Milestones'!F206=""),IF('Prioritized Approach Milestones'!B206=5,"ERROR 2","N/A"),"CORRECT")</f>
        <v>CORRECT</v>
      </c>
      <c r="AG205" s="123" t="str">
        <f>IF(AND('Prioritized Approach Milestones'!C206="No",'Prioritized Approach Milestones'!F206=""),IF('Prioritized Approach Milestones'!B206=6,"ERROR 2","N/A"),"CORRECT")</f>
        <v>CORRECT</v>
      </c>
    </row>
    <row r="206" spans="1:33" x14ac:dyDescent="0.2">
      <c r="A206" s="27">
        <f>COUNTIFS('Prioritized Approach Milestones'!B207,"1",'Prioritized Approach Milestones'!C207,"yes")</f>
        <v>0</v>
      </c>
      <c r="B206" s="32">
        <f>COUNTIFS('Prioritized Approach Milestones'!B207,"2",'Prioritized Approach Milestones'!C207,"yes")</f>
        <v>0</v>
      </c>
      <c r="C206" s="28">
        <f>COUNTIFS('Prioritized Approach Milestones'!B207,"3",'Prioritized Approach Milestones'!C207,"yes")</f>
        <v>0</v>
      </c>
      <c r="D206" s="29">
        <f>COUNTIFS('Prioritized Approach Milestones'!B207,"4",'Prioritized Approach Milestones'!C207,"yes")</f>
        <v>0</v>
      </c>
      <c r="E206" s="30">
        <f>COUNTIFS('Prioritized Approach Milestones'!B207,"5",'Prioritized Approach Milestones'!C207,"yes")</f>
        <v>0</v>
      </c>
      <c r="F206" s="31">
        <f>COUNTIFS('Prioritized Approach Milestones'!B207,"6",'Prioritized Approach Milestones'!C207,"yes")</f>
        <v>0</v>
      </c>
      <c r="G206" s="59">
        <f t="shared" si="8"/>
        <v>0</v>
      </c>
      <c r="H206" s="53">
        <f>COUNTIFS('Prioritized Approach Milestones'!B207,"1",'Prioritized Approach Milestones'!C207,"N/A")</f>
        <v>0</v>
      </c>
      <c r="I206" s="53">
        <f>COUNTIFS('Prioritized Approach Milestones'!B207,"2",'Prioritized Approach Milestones'!C207,"N/A")</f>
        <v>0</v>
      </c>
      <c r="J206" s="53">
        <f>COUNTIFS('Prioritized Approach Milestones'!B207,"3",'Prioritized Approach Milestones'!C207,"N/A")</f>
        <v>0</v>
      </c>
      <c r="K206" s="53">
        <f>COUNTIFS('Prioritized Approach Milestones'!B207,"4",'Prioritized Approach Milestones'!C207,"N/A")</f>
        <v>0</v>
      </c>
      <c r="L206" s="53">
        <f>COUNTIFS('Prioritized Approach Milestones'!B207,"5",'Prioritized Approach Milestones'!C207,"N/A")</f>
        <v>0</v>
      </c>
      <c r="M206" s="53">
        <f>COUNTIFS('Prioritized Approach Milestones'!B207,"6",'Prioritized Approach Milestones'!C207,"N/A")</f>
        <v>0</v>
      </c>
      <c r="N206">
        <f t="shared" si="9"/>
        <v>0</v>
      </c>
      <c r="O206" s="124"/>
      <c r="P206" s="120" t="str">
        <f>IF('Prioritized Approach Milestones'!$B207=1,'Prioritized Approach Milestones'!$F207,"")</f>
        <v/>
      </c>
      <c r="Q206" s="120" t="str">
        <f>IF('Prioritized Approach Milestones'!$B207=2,'Prioritized Approach Milestones'!$F207,"")</f>
        <v/>
      </c>
      <c r="R206" s="120" t="str">
        <f>IF('Prioritized Approach Milestones'!$B207=3,'Prioritized Approach Milestones'!$F207,"")</f>
        <v/>
      </c>
      <c r="S206" s="120" t="str">
        <f>IF('Prioritized Approach Milestones'!$B207=4,'Prioritized Approach Milestones'!$F207,"")</f>
        <v/>
      </c>
      <c r="T206" s="120">
        <f>IF('Prioritized Approach Milestones'!$B207=5,'Prioritized Approach Milestones'!$F207,"")</f>
        <v>0</v>
      </c>
      <c r="U206" s="120" t="str">
        <f>IF('Prioritized Approach Milestones'!$B207=6,'Prioritized Approach Milestones'!$F207,"")</f>
        <v/>
      </c>
      <c r="V206" s="121" t="str">
        <f>IF(AND('Prioritized Approach Milestones'!C207="Yes",'Prioritized Approach Milestones'!F207=""),"CORRECT",IF('Prioritized Approach Milestones'!C207="No","CORRECT",IF('Prioritized Approach Milestones'!B207=1,"ERROR 1","N/A")))</f>
        <v>N/A</v>
      </c>
      <c r="W206" s="121" t="str">
        <f>IF(AND('Prioritized Approach Milestones'!C207="Yes",'Prioritized Approach Milestones'!F207=""),"CORRECT",IF('Prioritized Approach Milestones'!C207="No","CORRECT",IF('Prioritized Approach Milestones'!B207=2,"ERROR 1","N/A")))</f>
        <v>N/A</v>
      </c>
      <c r="X206" s="121" t="str">
        <f>IF(AND('Prioritized Approach Milestones'!C207="Yes",'Prioritized Approach Milestones'!F207=""),"CORRECT",IF('Prioritized Approach Milestones'!C207="No","CORRECT",IF('Prioritized Approach Milestones'!B207=3,"ERROR 1","N/A")))</f>
        <v>N/A</v>
      </c>
      <c r="Y206" s="121" t="str">
        <f>IF(AND('Prioritized Approach Milestones'!C207="Yes",'Prioritized Approach Milestones'!F207=""),"CORRECT",IF('Prioritized Approach Milestones'!C207="No","CORRECT",IF('Prioritized Approach Milestones'!B207=4,"ERROR 1","N/A")))</f>
        <v>N/A</v>
      </c>
      <c r="Z206" s="121" t="str">
        <f>IF(AND('Prioritized Approach Milestones'!C207="Yes",'Prioritized Approach Milestones'!F207=""),"CORRECT",IF('Prioritized Approach Milestones'!C207="No","CORRECT",IF('Prioritized Approach Milestones'!B207=5,"ERROR 1","N/A")))</f>
        <v>ERROR 1</v>
      </c>
      <c r="AA206" s="121" t="str">
        <f>IF(AND('Prioritized Approach Milestones'!C207="Yes",'Prioritized Approach Milestones'!F207=""),"CORRECT",IF('Prioritized Approach Milestones'!C207="No","CORRECT",IF('Prioritized Approach Milestones'!B207=6,"ERROR 1","N/A")))</f>
        <v>N/A</v>
      </c>
      <c r="AB206" s="122" t="str">
        <f>IF(AND('Prioritized Approach Milestones'!C207="No",'Prioritized Approach Milestones'!F207=""),IF('Prioritized Approach Milestones'!B207=1,"ERROR 2","N/A"),"CORRECT")</f>
        <v>CORRECT</v>
      </c>
      <c r="AC206" s="122" t="str">
        <f>IF(AND('Prioritized Approach Milestones'!C207="No",'Prioritized Approach Milestones'!F207=""),IF('Prioritized Approach Milestones'!B207=2,"ERROR 2","N/A"),"CORRECT")</f>
        <v>CORRECT</v>
      </c>
      <c r="AD206" s="122" t="str">
        <f>IF(AND('Prioritized Approach Milestones'!C207="No",'Prioritized Approach Milestones'!F207=""),IF('Prioritized Approach Milestones'!B207=3,"ERROR 2","N/A"),"CORRECT")</f>
        <v>CORRECT</v>
      </c>
      <c r="AE206" s="122" t="str">
        <f>IF(AND('Prioritized Approach Milestones'!C207="No",'Prioritized Approach Milestones'!F207=""),IF('Prioritized Approach Milestones'!B207=4,"ERROR 2","N/A"),"CORRECT")</f>
        <v>CORRECT</v>
      </c>
      <c r="AF206" s="122" t="str">
        <f>IF(AND('Prioritized Approach Milestones'!C207="No",'Prioritized Approach Milestones'!F207=""),IF('Prioritized Approach Milestones'!B207=5,"ERROR 2","N/A"),"CORRECT")</f>
        <v>CORRECT</v>
      </c>
      <c r="AG206" s="123" t="str">
        <f>IF(AND('Prioritized Approach Milestones'!C207="No",'Prioritized Approach Milestones'!F207=""),IF('Prioritized Approach Milestones'!B207=6,"ERROR 2","N/A"),"CORRECT")</f>
        <v>CORRECT</v>
      </c>
    </row>
    <row r="207" spans="1:33" x14ac:dyDescent="0.2">
      <c r="A207" s="27">
        <f>COUNTIFS('Prioritized Approach Milestones'!B208,"1",'Prioritized Approach Milestones'!C208,"yes")</f>
        <v>0</v>
      </c>
      <c r="B207" s="32">
        <f>COUNTIFS('Prioritized Approach Milestones'!B208,"2",'Prioritized Approach Milestones'!C208,"yes")</f>
        <v>0</v>
      </c>
      <c r="C207" s="28">
        <f>COUNTIFS('Prioritized Approach Milestones'!B208,"3",'Prioritized Approach Milestones'!C208,"yes")</f>
        <v>0</v>
      </c>
      <c r="D207" s="29">
        <f>COUNTIFS('Prioritized Approach Milestones'!B208,"4",'Prioritized Approach Milestones'!C208,"yes")</f>
        <v>0</v>
      </c>
      <c r="E207" s="30">
        <f>COUNTIFS('Prioritized Approach Milestones'!B208,"5",'Prioritized Approach Milestones'!C208,"yes")</f>
        <v>0</v>
      </c>
      <c r="F207" s="31">
        <f>COUNTIFS('Prioritized Approach Milestones'!B208,"6",'Prioritized Approach Milestones'!C208,"yes")</f>
        <v>0</v>
      </c>
      <c r="G207" s="59">
        <f t="shared" si="8"/>
        <v>0</v>
      </c>
      <c r="H207" s="53">
        <f>COUNTIFS('Prioritized Approach Milestones'!B208,"1",'Prioritized Approach Milestones'!C208,"N/A")</f>
        <v>0</v>
      </c>
      <c r="I207" s="53">
        <f>COUNTIFS('Prioritized Approach Milestones'!B208,"2",'Prioritized Approach Milestones'!C208,"N/A")</f>
        <v>0</v>
      </c>
      <c r="J207" s="53">
        <f>COUNTIFS('Prioritized Approach Milestones'!B208,"3",'Prioritized Approach Milestones'!C208,"N/A")</f>
        <v>0</v>
      </c>
      <c r="K207" s="53">
        <f>COUNTIFS('Prioritized Approach Milestones'!B208,"4",'Prioritized Approach Milestones'!C208,"N/A")</f>
        <v>0</v>
      </c>
      <c r="L207" s="53">
        <f>COUNTIFS('Prioritized Approach Milestones'!B208,"5",'Prioritized Approach Milestones'!C208,"N/A")</f>
        <v>0</v>
      </c>
      <c r="M207" s="53">
        <f>COUNTIFS('Prioritized Approach Milestones'!B208,"6",'Prioritized Approach Milestones'!C208,"N/A")</f>
        <v>0</v>
      </c>
      <c r="N207">
        <f t="shared" si="9"/>
        <v>0</v>
      </c>
      <c r="O207" s="124"/>
      <c r="P207" s="120" t="str">
        <f>IF('Prioritized Approach Milestones'!$B208=1,'Prioritized Approach Milestones'!$F208,"")</f>
        <v/>
      </c>
      <c r="Q207" s="120" t="str">
        <f>IF('Prioritized Approach Milestones'!$B208=2,'Prioritized Approach Milestones'!$F208,"")</f>
        <v/>
      </c>
      <c r="R207" s="120" t="str">
        <f>IF('Prioritized Approach Milestones'!$B208=3,'Prioritized Approach Milestones'!$F208,"")</f>
        <v/>
      </c>
      <c r="S207" s="120" t="str">
        <f>IF('Prioritized Approach Milestones'!$B208=4,'Prioritized Approach Milestones'!$F208,"")</f>
        <v/>
      </c>
      <c r="T207" s="120">
        <f>IF('Prioritized Approach Milestones'!$B208=5,'Prioritized Approach Milestones'!$F208,"")</f>
        <v>0</v>
      </c>
      <c r="U207" s="120" t="str">
        <f>IF('Prioritized Approach Milestones'!$B208=6,'Prioritized Approach Milestones'!$F208,"")</f>
        <v/>
      </c>
      <c r="V207" s="121" t="str">
        <f>IF(AND('Prioritized Approach Milestones'!C208="Yes",'Prioritized Approach Milestones'!F208=""),"CORRECT",IF('Prioritized Approach Milestones'!C208="No","CORRECT",IF('Prioritized Approach Milestones'!B208=1,"ERROR 1","N/A")))</f>
        <v>N/A</v>
      </c>
      <c r="W207" s="121" t="str">
        <f>IF(AND('Prioritized Approach Milestones'!C208="Yes",'Prioritized Approach Milestones'!F208=""),"CORRECT",IF('Prioritized Approach Milestones'!C208="No","CORRECT",IF('Prioritized Approach Milestones'!B208=2,"ERROR 1","N/A")))</f>
        <v>N/A</v>
      </c>
      <c r="X207" s="121" t="str">
        <f>IF(AND('Prioritized Approach Milestones'!C208="Yes",'Prioritized Approach Milestones'!F208=""),"CORRECT",IF('Prioritized Approach Milestones'!C208="No","CORRECT",IF('Prioritized Approach Milestones'!B208=3,"ERROR 1","N/A")))</f>
        <v>N/A</v>
      </c>
      <c r="Y207" s="121" t="str">
        <f>IF(AND('Prioritized Approach Milestones'!C208="Yes",'Prioritized Approach Milestones'!F208=""),"CORRECT",IF('Prioritized Approach Milestones'!C208="No","CORRECT",IF('Prioritized Approach Milestones'!B208=4,"ERROR 1","N/A")))</f>
        <v>N/A</v>
      </c>
      <c r="Z207" s="121" t="str">
        <f>IF(AND('Prioritized Approach Milestones'!C208="Yes",'Prioritized Approach Milestones'!F208=""),"CORRECT",IF('Prioritized Approach Milestones'!C208="No","CORRECT",IF('Prioritized Approach Milestones'!B208=5,"ERROR 1","N/A")))</f>
        <v>ERROR 1</v>
      </c>
      <c r="AA207" s="121" t="str">
        <f>IF(AND('Prioritized Approach Milestones'!C208="Yes",'Prioritized Approach Milestones'!F208=""),"CORRECT",IF('Prioritized Approach Milestones'!C208="No","CORRECT",IF('Prioritized Approach Milestones'!B208=6,"ERROR 1","N/A")))</f>
        <v>N/A</v>
      </c>
      <c r="AB207" s="122" t="str">
        <f>IF(AND('Prioritized Approach Milestones'!C208="No",'Prioritized Approach Milestones'!F208=""),IF('Prioritized Approach Milestones'!B208=1,"ERROR 2","N/A"),"CORRECT")</f>
        <v>CORRECT</v>
      </c>
      <c r="AC207" s="122" t="str">
        <f>IF(AND('Prioritized Approach Milestones'!C208="No",'Prioritized Approach Milestones'!F208=""),IF('Prioritized Approach Milestones'!B208=2,"ERROR 2","N/A"),"CORRECT")</f>
        <v>CORRECT</v>
      </c>
      <c r="AD207" s="122" t="str">
        <f>IF(AND('Prioritized Approach Milestones'!C208="No",'Prioritized Approach Milestones'!F208=""),IF('Prioritized Approach Milestones'!B208=3,"ERROR 2","N/A"),"CORRECT")</f>
        <v>CORRECT</v>
      </c>
      <c r="AE207" s="122" t="str">
        <f>IF(AND('Prioritized Approach Milestones'!C208="No",'Prioritized Approach Milestones'!F208=""),IF('Prioritized Approach Milestones'!B208=4,"ERROR 2","N/A"),"CORRECT")</f>
        <v>CORRECT</v>
      </c>
      <c r="AF207" s="122" t="str">
        <f>IF(AND('Prioritized Approach Milestones'!C208="No",'Prioritized Approach Milestones'!F208=""),IF('Prioritized Approach Milestones'!B208=5,"ERROR 2","N/A"),"CORRECT")</f>
        <v>CORRECT</v>
      </c>
      <c r="AG207" s="123" t="str">
        <f>IF(AND('Prioritized Approach Milestones'!C208="No",'Prioritized Approach Milestones'!F208=""),IF('Prioritized Approach Milestones'!B208=6,"ERROR 2","N/A"),"CORRECT")</f>
        <v>CORRECT</v>
      </c>
    </row>
    <row r="208" spans="1:33" x14ac:dyDescent="0.2">
      <c r="A208" s="27">
        <f>COUNTIFS('Prioritized Approach Milestones'!B209,"1",'Prioritized Approach Milestones'!C209,"yes")</f>
        <v>0</v>
      </c>
      <c r="B208" s="32">
        <f>COUNTIFS('Prioritized Approach Milestones'!B209,"2",'Prioritized Approach Milestones'!C209,"yes")</f>
        <v>0</v>
      </c>
      <c r="C208" s="28">
        <f>COUNTIFS('Prioritized Approach Milestones'!B209,"3",'Prioritized Approach Milestones'!C209,"yes")</f>
        <v>0</v>
      </c>
      <c r="D208" s="29">
        <f>COUNTIFS('Prioritized Approach Milestones'!B209,"4",'Prioritized Approach Milestones'!C209,"yes")</f>
        <v>0</v>
      </c>
      <c r="E208" s="30">
        <f>COUNTIFS('Prioritized Approach Milestones'!B209,"5",'Prioritized Approach Milestones'!C209,"yes")</f>
        <v>0</v>
      </c>
      <c r="F208" s="31">
        <f>COUNTIFS('Prioritized Approach Milestones'!B209,"6",'Prioritized Approach Milestones'!C209,"yes")</f>
        <v>0</v>
      </c>
      <c r="G208" s="59">
        <f t="shared" si="8"/>
        <v>0</v>
      </c>
      <c r="H208" s="53">
        <f>COUNTIFS('Prioritized Approach Milestones'!B209,"1",'Prioritized Approach Milestones'!C209,"N/A")</f>
        <v>0</v>
      </c>
      <c r="I208" s="53">
        <f>COUNTIFS('Prioritized Approach Milestones'!B209,"2",'Prioritized Approach Milestones'!C209,"N/A")</f>
        <v>0</v>
      </c>
      <c r="J208" s="53">
        <f>COUNTIFS('Prioritized Approach Milestones'!B209,"3",'Prioritized Approach Milestones'!C209,"N/A")</f>
        <v>0</v>
      </c>
      <c r="K208" s="53">
        <f>COUNTIFS('Prioritized Approach Milestones'!B209,"4",'Prioritized Approach Milestones'!C209,"N/A")</f>
        <v>0</v>
      </c>
      <c r="L208" s="53">
        <f>COUNTIFS('Prioritized Approach Milestones'!B209,"5",'Prioritized Approach Milestones'!C209,"N/A")</f>
        <v>0</v>
      </c>
      <c r="M208" s="53">
        <f>COUNTIFS('Prioritized Approach Milestones'!B209,"6",'Prioritized Approach Milestones'!C209,"N/A")</f>
        <v>0</v>
      </c>
      <c r="N208">
        <f t="shared" si="9"/>
        <v>0</v>
      </c>
      <c r="O208" s="119"/>
      <c r="P208" s="120">
        <f>IF('Prioritized Approach Milestones'!$B209=1,'Prioritized Approach Milestones'!$F209,"")</f>
        <v>0</v>
      </c>
      <c r="Q208" s="120" t="str">
        <f>IF('Prioritized Approach Milestones'!$B209=2,'Prioritized Approach Milestones'!$F209,"")</f>
        <v/>
      </c>
      <c r="R208" s="120" t="str">
        <f>IF('Prioritized Approach Milestones'!$B209=3,'Prioritized Approach Milestones'!$F209,"")</f>
        <v/>
      </c>
      <c r="S208" s="120" t="str">
        <f>IF('Prioritized Approach Milestones'!$B209=4,'Prioritized Approach Milestones'!$F209,"")</f>
        <v/>
      </c>
      <c r="T208" s="120" t="str">
        <f>IF('Prioritized Approach Milestones'!$B209=5,'Prioritized Approach Milestones'!$F209,"")</f>
        <v/>
      </c>
      <c r="U208" s="120" t="str">
        <f>IF('Prioritized Approach Milestones'!$B209=6,'Prioritized Approach Milestones'!$F209,"")</f>
        <v/>
      </c>
      <c r="V208" s="121" t="str">
        <f>IF(AND('Prioritized Approach Milestones'!C209="Yes",'Prioritized Approach Milestones'!F209=""),"CORRECT",IF('Prioritized Approach Milestones'!C209="No","CORRECT",IF('Prioritized Approach Milestones'!B209=1,"ERROR 1","N/A")))</f>
        <v>ERROR 1</v>
      </c>
      <c r="W208" s="121" t="str">
        <f>IF(AND('Prioritized Approach Milestones'!C209="Yes",'Prioritized Approach Milestones'!F209=""),"CORRECT",IF('Prioritized Approach Milestones'!C209="No","CORRECT",IF('Prioritized Approach Milestones'!B209=2,"ERROR 1","N/A")))</f>
        <v>N/A</v>
      </c>
      <c r="X208" s="121" t="str">
        <f>IF(AND('Prioritized Approach Milestones'!C209="Yes",'Prioritized Approach Milestones'!F209=""),"CORRECT",IF('Prioritized Approach Milestones'!C209="No","CORRECT",IF('Prioritized Approach Milestones'!B209=3,"ERROR 1","N/A")))</f>
        <v>N/A</v>
      </c>
      <c r="Y208" s="121" t="str">
        <f>IF(AND('Prioritized Approach Milestones'!C209="Yes",'Prioritized Approach Milestones'!F209=""),"CORRECT",IF('Prioritized Approach Milestones'!C209="No","CORRECT",IF('Prioritized Approach Milestones'!B209=4,"ERROR 1","N/A")))</f>
        <v>N/A</v>
      </c>
      <c r="Z208" s="121" t="str">
        <f>IF(AND('Prioritized Approach Milestones'!C209="Yes",'Prioritized Approach Milestones'!F209=""),"CORRECT",IF('Prioritized Approach Milestones'!C209="No","CORRECT",IF('Prioritized Approach Milestones'!B209=5,"ERROR 1","N/A")))</f>
        <v>N/A</v>
      </c>
      <c r="AA208" s="121" t="str">
        <f>IF(AND('Prioritized Approach Milestones'!C209="Yes",'Prioritized Approach Milestones'!F209=""),"CORRECT",IF('Prioritized Approach Milestones'!C209="No","CORRECT",IF('Prioritized Approach Milestones'!B209=6,"ERROR 1","N/A")))</f>
        <v>N/A</v>
      </c>
      <c r="AB208" s="122" t="str">
        <f>IF(AND('Prioritized Approach Milestones'!C209="No",'Prioritized Approach Milestones'!F209=""),IF('Prioritized Approach Milestones'!B209=1,"ERROR 2","N/A"),"CORRECT")</f>
        <v>CORRECT</v>
      </c>
      <c r="AC208" s="122" t="str">
        <f>IF(AND('Prioritized Approach Milestones'!C209="No",'Prioritized Approach Milestones'!F209=""),IF('Prioritized Approach Milestones'!B209=2,"ERROR 2","N/A"),"CORRECT")</f>
        <v>CORRECT</v>
      </c>
      <c r="AD208" s="122" t="str">
        <f>IF(AND('Prioritized Approach Milestones'!C209="No",'Prioritized Approach Milestones'!F209=""),IF('Prioritized Approach Milestones'!B209=3,"ERROR 2","N/A"),"CORRECT")</f>
        <v>CORRECT</v>
      </c>
      <c r="AE208" s="122" t="str">
        <f>IF(AND('Prioritized Approach Milestones'!C209="No",'Prioritized Approach Milestones'!F209=""),IF('Prioritized Approach Milestones'!B209=4,"ERROR 2","N/A"),"CORRECT")</f>
        <v>CORRECT</v>
      </c>
      <c r="AF208" s="122" t="str">
        <f>IF(AND('Prioritized Approach Milestones'!C209="No",'Prioritized Approach Milestones'!F209=""),IF('Prioritized Approach Milestones'!B209=5,"ERROR 2","N/A"),"CORRECT")</f>
        <v>CORRECT</v>
      </c>
      <c r="AG208" s="123" t="str">
        <f>IF(AND('Prioritized Approach Milestones'!C209="No",'Prioritized Approach Milestones'!F209=""),IF('Prioritized Approach Milestones'!B209=6,"ERROR 2","N/A"),"CORRECT")</f>
        <v>CORRECT</v>
      </c>
    </row>
    <row r="209" spans="1:33" x14ac:dyDescent="0.2">
      <c r="A209" s="27">
        <f>COUNTIFS('Prioritized Approach Milestones'!B210,"1",'Prioritized Approach Milestones'!C210,"yes")</f>
        <v>0</v>
      </c>
      <c r="B209" s="32">
        <f>COUNTIFS('Prioritized Approach Milestones'!B210,"2",'Prioritized Approach Milestones'!C210,"yes")</f>
        <v>0</v>
      </c>
      <c r="C209" s="28">
        <f>COUNTIFS('Prioritized Approach Milestones'!B210,"3",'Prioritized Approach Milestones'!C210,"yes")</f>
        <v>0</v>
      </c>
      <c r="D209" s="29">
        <f>COUNTIFS('Prioritized Approach Milestones'!B210,"4",'Prioritized Approach Milestones'!C210,"yes")</f>
        <v>0</v>
      </c>
      <c r="E209" s="30">
        <f>COUNTIFS('Prioritized Approach Milestones'!B210,"5",'Prioritized Approach Milestones'!C210,"yes")</f>
        <v>0</v>
      </c>
      <c r="F209" s="31">
        <f>COUNTIFS('Prioritized Approach Milestones'!B210,"6",'Prioritized Approach Milestones'!C210,"yes")</f>
        <v>0</v>
      </c>
      <c r="G209" s="59">
        <f t="shared" si="8"/>
        <v>0</v>
      </c>
      <c r="H209" s="53">
        <f>COUNTIFS('Prioritized Approach Milestones'!B210,"1",'Prioritized Approach Milestones'!C210,"N/A")</f>
        <v>0</v>
      </c>
      <c r="I209" s="53">
        <f>COUNTIFS('Prioritized Approach Milestones'!B210,"2",'Prioritized Approach Milestones'!C210,"N/A")</f>
        <v>0</v>
      </c>
      <c r="J209" s="53">
        <f>COUNTIFS('Prioritized Approach Milestones'!B210,"3",'Prioritized Approach Milestones'!C210,"N/A")</f>
        <v>0</v>
      </c>
      <c r="K209" s="53">
        <f>COUNTIFS('Prioritized Approach Milestones'!B210,"4",'Prioritized Approach Milestones'!C210,"N/A")</f>
        <v>0</v>
      </c>
      <c r="L209" s="53">
        <f>COUNTIFS('Prioritized Approach Milestones'!B210,"5",'Prioritized Approach Milestones'!C210,"N/A")</f>
        <v>0</v>
      </c>
      <c r="M209" s="53">
        <f>COUNTIFS('Prioritized Approach Milestones'!B210,"6",'Prioritized Approach Milestones'!C210,"N/A")</f>
        <v>0</v>
      </c>
      <c r="N209">
        <f t="shared" si="9"/>
        <v>0</v>
      </c>
      <c r="O209" s="119"/>
      <c r="P209" s="120">
        <f>IF('Prioritized Approach Milestones'!$B210=1,'Prioritized Approach Milestones'!$F210,"")</f>
        <v>0</v>
      </c>
      <c r="Q209" s="120" t="str">
        <f>IF('Prioritized Approach Milestones'!$B210=2,'Prioritized Approach Milestones'!$F210,"")</f>
        <v/>
      </c>
      <c r="R209" s="120" t="str">
        <f>IF('Prioritized Approach Milestones'!$B210=3,'Prioritized Approach Milestones'!$F210,"")</f>
        <v/>
      </c>
      <c r="S209" s="120" t="str">
        <f>IF('Prioritized Approach Milestones'!$B210=4,'Prioritized Approach Milestones'!$F210,"")</f>
        <v/>
      </c>
      <c r="T209" s="120" t="str">
        <f>IF('Prioritized Approach Milestones'!$B210=5,'Prioritized Approach Milestones'!$F210,"")</f>
        <v/>
      </c>
      <c r="U209" s="120" t="str">
        <f>IF('Prioritized Approach Milestones'!$B210=6,'Prioritized Approach Milestones'!$F210,"")</f>
        <v/>
      </c>
      <c r="V209" s="121" t="str">
        <f>IF(AND('Prioritized Approach Milestones'!C210="Yes",'Prioritized Approach Milestones'!F210=""),"CORRECT",IF('Prioritized Approach Milestones'!C210="No","CORRECT",IF('Prioritized Approach Milestones'!B210=1,"ERROR 1","N/A")))</f>
        <v>ERROR 1</v>
      </c>
      <c r="W209" s="121" t="str">
        <f>IF(AND('Prioritized Approach Milestones'!C210="Yes",'Prioritized Approach Milestones'!F210=""),"CORRECT",IF('Prioritized Approach Milestones'!C210="No","CORRECT",IF('Prioritized Approach Milestones'!B210=2,"ERROR 1","N/A")))</f>
        <v>N/A</v>
      </c>
      <c r="X209" s="121" t="str">
        <f>IF(AND('Prioritized Approach Milestones'!C210="Yes",'Prioritized Approach Milestones'!F210=""),"CORRECT",IF('Prioritized Approach Milestones'!C210="No","CORRECT",IF('Prioritized Approach Milestones'!B210=3,"ERROR 1","N/A")))</f>
        <v>N/A</v>
      </c>
      <c r="Y209" s="121" t="str">
        <f>IF(AND('Prioritized Approach Milestones'!C210="Yes",'Prioritized Approach Milestones'!F210=""),"CORRECT",IF('Prioritized Approach Milestones'!C210="No","CORRECT",IF('Prioritized Approach Milestones'!B210=4,"ERROR 1","N/A")))</f>
        <v>N/A</v>
      </c>
      <c r="Z209" s="121" t="str">
        <f>IF(AND('Prioritized Approach Milestones'!C210="Yes",'Prioritized Approach Milestones'!F210=""),"CORRECT",IF('Prioritized Approach Milestones'!C210="No","CORRECT",IF('Prioritized Approach Milestones'!B210=5,"ERROR 1","N/A")))</f>
        <v>N/A</v>
      </c>
      <c r="AA209" s="121" t="str">
        <f>IF(AND('Prioritized Approach Milestones'!C210="Yes",'Prioritized Approach Milestones'!F210=""),"CORRECT",IF('Prioritized Approach Milestones'!C210="No","CORRECT",IF('Prioritized Approach Milestones'!B210=6,"ERROR 1","N/A")))</f>
        <v>N/A</v>
      </c>
      <c r="AB209" s="122" t="str">
        <f>IF(AND('Prioritized Approach Milestones'!C210="No",'Prioritized Approach Milestones'!F210=""),IF('Prioritized Approach Milestones'!B210=1,"ERROR 2","N/A"),"CORRECT")</f>
        <v>CORRECT</v>
      </c>
      <c r="AC209" s="122" t="str">
        <f>IF(AND('Prioritized Approach Milestones'!C210="No",'Prioritized Approach Milestones'!F210=""),IF('Prioritized Approach Milestones'!B210=2,"ERROR 2","N/A"),"CORRECT")</f>
        <v>CORRECT</v>
      </c>
      <c r="AD209" s="122" t="str">
        <f>IF(AND('Prioritized Approach Milestones'!C210="No",'Prioritized Approach Milestones'!F210=""),IF('Prioritized Approach Milestones'!B210=3,"ERROR 2","N/A"),"CORRECT")</f>
        <v>CORRECT</v>
      </c>
      <c r="AE209" s="122" t="str">
        <f>IF(AND('Prioritized Approach Milestones'!C210="No",'Prioritized Approach Milestones'!F210=""),IF('Prioritized Approach Milestones'!B210=4,"ERROR 2","N/A"),"CORRECT")</f>
        <v>CORRECT</v>
      </c>
      <c r="AF209" s="122" t="str">
        <f>IF(AND('Prioritized Approach Milestones'!C210="No",'Prioritized Approach Milestones'!F210=""),IF('Prioritized Approach Milestones'!B210=5,"ERROR 2","N/A"),"CORRECT")</f>
        <v>CORRECT</v>
      </c>
      <c r="AG209" s="123" t="str">
        <f>IF(AND('Prioritized Approach Milestones'!C210="No",'Prioritized Approach Milestones'!F210=""),IF('Prioritized Approach Milestones'!B210=6,"ERROR 2","N/A"),"CORRECT")</f>
        <v>CORRECT</v>
      </c>
    </row>
    <row r="210" spans="1:33" x14ac:dyDescent="0.2">
      <c r="A210" s="27">
        <f>COUNTIFS('Prioritized Approach Milestones'!B211,"1",'Prioritized Approach Milestones'!C211,"yes")</f>
        <v>0</v>
      </c>
      <c r="B210" s="32">
        <f>COUNTIFS('Prioritized Approach Milestones'!B211,"2",'Prioritized Approach Milestones'!C211,"yes")</f>
        <v>0</v>
      </c>
      <c r="C210" s="28">
        <f>COUNTIFS('Prioritized Approach Milestones'!B211,"3",'Prioritized Approach Milestones'!C211,"yes")</f>
        <v>0</v>
      </c>
      <c r="D210" s="29">
        <f>COUNTIFS('Prioritized Approach Milestones'!B211,"4",'Prioritized Approach Milestones'!C211,"yes")</f>
        <v>0</v>
      </c>
      <c r="E210" s="30">
        <f>COUNTIFS('Prioritized Approach Milestones'!B211,"5",'Prioritized Approach Milestones'!C211,"yes")</f>
        <v>0</v>
      </c>
      <c r="F210" s="31">
        <f>COUNTIFS('Prioritized Approach Milestones'!B211,"6",'Prioritized Approach Milestones'!C211,"yes")</f>
        <v>0</v>
      </c>
      <c r="G210" s="59">
        <f t="shared" si="8"/>
        <v>0</v>
      </c>
      <c r="H210" s="53">
        <f>COUNTIFS('Prioritized Approach Milestones'!B211,"1",'Prioritized Approach Milestones'!C211,"N/A")</f>
        <v>0</v>
      </c>
      <c r="I210" s="53">
        <f>COUNTIFS('Prioritized Approach Milestones'!B211,"2",'Prioritized Approach Milestones'!C211,"N/A")</f>
        <v>0</v>
      </c>
      <c r="J210" s="53">
        <f>COUNTIFS('Prioritized Approach Milestones'!B211,"3",'Prioritized Approach Milestones'!C211,"N/A")</f>
        <v>0</v>
      </c>
      <c r="K210" s="53">
        <f>COUNTIFS('Prioritized Approach Milestones'!B211,"4",'Prioritized Approach Milestones'!C211,"N/A")</f>
        <v>0</v>
      </c>
      <c r="L210" s="53">
        <f>COUNTIFS('Prioritized Approach Milestones'!B211,"5",'Prioritized Approach Milestones'!C211,"N/A")</f>
        <v>0</v>
      </c>
      <c r="M210" s="53">
        <f>COUNTIFS('Prioritized Approach Milestones'!B211,"6",'Prioritized Approach Milestones'!C211,"N/A")</f>
        <v>0</v>
      </c>
      <c r="N210">
        <f t="shared" si="9"/>
        <v>0</v>
      </c>
      <c r="O210" s="119"/>
      <c r="P210" s="120" t="str">
        <f>IF('Prioritized Approach Milestones'!$B211=1,'Prioritized Approach Milestones'!$F211,"")</f>
        <v/>
      </c>
      <c r="Q210" s="120" t="str">
        <f>IF('Prioritized Approach Milestones'!$B211=2,'Prioritized Approach Milestones'!$F211,"")</f>
        <v/>
      </c>
      <c r="R210" s="120" t="str">
        <f>IF('Prioritized Approach Milestones'!$B211=3,'Prioritized Approach Milestones'!$F211,"")</f>
        <v/>
      </c>
      <c r="S210" s="120" t="str">
        <f>IF('Prioritized Approach Milestones'!$B211=4,'Prioritized Approach Milestones'!$F211,"")</f>
        <v/>
      </c>
      <c r="T210" s="120" t="str">
        <f>IF('Prioritized Approach Milestones'!$B211=5,'Prioritized Approach Milestones'!$F211,"")</f>
        <v/>
      </c>
      <c r="U210" s="120" t="str">
        <f>IF('Prioritized Approach Milestones'!$B211=6,'Prioritized Approach Milestones'!$F211,"")</f>
        <v/>
      </c>
      <c r="V210" s="121" t="str">
        <f>IF(AND('Prioritized Approach Milestones'!C211="Yes",'Prioritized Approach Milestones'!F211=""),"CORRECT",IF('Prioritized Approach Milestones'!C211="No","CORRECT",IF('Prioritized Approach Milestones'!B211=1,"ERROR 1","N/A")))</f>
        <v>N/A</v>
      </c>
      <c r="W210" s="121" t="str">
        <f>IF(AND('Prioritized Approach Milestones'!C211="Yes",'Prioritized Approach Milestones'!F211=""),"CORRECT",IF('Prioritized Approach Milestones'!C211="No","CORRECT",IF('Prioritized Approach Milestones'!B211=2,"ERROR 1","N/A")))</f>
        <v>N/A</v>
      </c>
      <c r="X210" s="121" t="str">
        <f>IF(AND('Prioritized Approach Milestones'!C211="Yes",'Prioritized Approach Milestones'!F211=""),"CORRECT",IF('Prioritized Approach Milestones'!C211="No","CORRECT",IF('Prioritized Approach Milestones'!B211=3,"ERROR 1","N/A")))</f>
        <v>N/A</v>
      </c>
      <c r="Y210" s="121" t="str">
        <f>IF(AND('Prioritized Approach Milestones'!C211="Yes",'Prioritized Approach Milestones'!F211=""),"CORRECT",IF('Prioritized Approach Milestones'!C211="No","CORRECT",IF('Prioritized Approach Milestones'!B211=4,"ERROR 1","N/A")))</f>
        <v>N/A</v>
      </c>
      <c r="Z210" s="121" t="str">
        <f>IF(AND('Prioritized Approach Milestones'!C211="Yes",'Prioritized Approach Milestones'!F211=""),"CORRECT",IF('Prioritized Approach Milestones'!C211="No","CORRECT",IF('Prioritized Approach Milestones'!B211=5,"ERROR 1","N/A")))</f>
        <v>N/A</v>
      </c>
      <c r="AA210" s="121" t="str">
        <f>IF(AND('Prioritized Approach Milestones'!C211="Yes",'Prioritized Approach Milestones'!F211=""),"CORRECT",IF('Prioritized Approach Milestones'!C211="No","CORRECT",IF('Prioritized Approach Milestones'!B211=6,"ERROR 1","N/A")))</f>
        <v>N/A</v>
      </c>
      <c r="AB210" s="122" t="str">
        <f>IF(AND('Prioritized Approach Milestones'!C211="No",'Prioritized Approach Milestones'!F211=""),IF('Prioritized Approach Milestones'!B211=1,"ERROR 2","N/A"),"CORRECT")</f>
        <v>CORRECT</v>
      </c>
      <c r="AC210" s="122" t="str">
        <f>IF(AND('Prioritized Approach Milestones'!C211="No",'Prioritized Approach Milestones'!F211=""),IF('Prioritized Approach Milestones'!B211=2,"ERROR 2","N/A"),"CORRECT")</f>
        <v>CORRECT</v>
      </c>
      <c r="AD210" s="122" t="str">
        <f>IF(AND('Prioritized Approach Milestones'!C211="No",'Prioritized Approach Milestones'!F211=""),IF('Prioritized Approach Milestones'!B211=3,"ERROR 2","N/A"),"CORRECT")</f>
        <v>CORRECT</v>
      </c>
      <c r="AE210" s="122" t="str">
        <f>IF(AND('Prioritized Approach Milestones'!C211="No",'Prioritized Approach Milestones'!F211=""),IF('Prioritized Approach Milestones'!B211=4,"ERROR 2","N/A"),"CORRECT")</f>
        <v>CORRECT</v>
      </c>
      <c r="AF210" s="122" t="str">
        <f>IF(AND('Prioritized Approach Milestones'!C211="No",'Prioritized Approach Milestones'!F211=""),IF('Prioritized Approach Milestones'!B211=5,"ERROR 2","N/A"),"CORRECT")</f>
        <v>CORRECT</v>
      </c>
      <c r="AG210" s="123" t="str">
        <f>IF(AND('Prioritized Approach Milestones'!C211="No",'Prioritized Approach Milestones'!F211=""),IF('Prioritized Approach Milestones'!B211=6,"ERROR 2","N/A"),"CORRECT")</f>
        <v>CORRECT</v>
      </c>
    </row>
    <row r="211" spans="1:33" x14ac:dyDescent="0.2">
      <c r="A211" s="27">
        <f>COUNTIFS('Prioritized Approach Milestones'!B212,"1",'Prioritized Approach Milestones'!C212,"yes")</f>
        <v>0</v>
      </c>
      <c r="B211" s="32">
        <f>COUNTIFS('Prioritized Approach Milestones'!B212,"2",'Prioritized Approach Milestones'!C212,"yes")</f>
        <v>0</v>
      </c>
      <c r="C211" s="28">
        <f>COUNTIFS('Prioritized Approach Milestones'!B212,"3",'Prioritized Approach Milestones'!C212,"yes")</f>
        <v>0</v>
      </c>
      <c r="D211" s="29">
        <f>COUNTIFS('Prioritized Approach Milestones'!B212,"4",'Prioritized Approach Milestones'!C212,"yes")</f>
        <v>0</v>
      </c>
      <c r="E211" s="30">
        <f>COUNTIFS('Prioritized Approach Milestones'!B212,"5",'Prioritized Approach Milestones'!C212,"yes")</f>
        <v>0</v>
      </c>
      <c r="F211" s="31">
        <f>COUNTIFS('Prioritized Approach Milestones'!B212,"6",'Prioritized Approach Milestones'!C212,"yes")</f>
        <v>0</v>
      </c>
      <c r="G211" s="59">
        <f t="shared" si="8"/>
        <v>0</v>
      </c>
      <c r="H211" s="53">
        <f>COUNTIFS('Prioritized Approach Milestones'!B212,"1",'Prioritized Approach Milestones'!C212,"N/A")</f>
        <v>0</v>
      </c>
      <c r="I211" s="53">
        <f>COUNTIFS('Prioritized Approach Milestones'!B212,"2",'Prioritized Approach Milestones'!C212,"N/A")</f>
        <v>0</v>
      </c>
      <c r="J211" s="53">
        <f>COUNTIFS('Prioritized Approach Milestones'!B212,"3",'Prioritized Approach Milestones'!C212,"N/A")</f>
        <v>0</v>
      </c>
      <c r="K211" s="53">
        <f>COUNTIFS('Prioritized Approach Milestones'!B212,"4",'Prioritized Approach Milestones'!C212,"N/A")</f>
        <v>0</v>
      </c>
      <c r="L211" s="53">
        <f>COUNTIFS('Prioritized Approach Milestones'!B212,"5",'Prioritized Approach Milestones'!C212,"N/A")</f>
        <v>0</v>
      </c>
      <c r="M211" s="53">
        <f>COUNTIFS('Prioritized Approach Milestones'!B212,"6",'Prioritized Approach Milestones'!C212,"N/A")</f>
        <v>0</v>
      </c>
      <c r="N211">
        <f t="shared" si="9"/>
        <v>0</v>
      </c>
      <c r="O211" s="119"/>
      <c r="P211" s="120" t="str">
        <f>IF('Prioritized Approach Milestones'!$B212=1,'Prioritized Approach Milestones'!$F212,"")</f>
        <v/>
      </c>
      <c r="Q211" s="120">
        <f>IF('Prioritized Approach Milestones'!$B212=2,'Prioritized Approach Milestones'!$F212,"")</f>
        <v>0</v>
      </c>
      <c r="R211" s="120" t="str">
        <f>IF('Prioritized Approach Milestones'!$B212=3,'Prioritized Approach Milestones'!$F212,"")</f>
        <v/>
      </c>
      <c r="S211" s="120" t="str">
        <f>IF('Prioritized Approach Milestones'!$B212=4,'Prioritized Approach Milestones'!$F212,"")</f>
        <v/>
      </c>
      <c r="T211" s="120" t="str">
        <f>IF('Prioritized Approach Milestones'!$B212=5,'Prioritized Approach Milestones'!$F212,"")</f>
        <v/>
      </c>
      <c r="U211" s="120" t="str">
        <f>IF('Prioritized Approach Milestones'!$B212=6,'Prioritized Approach Milestones'!$F212,"")</f>
        <v/>
      </c>
      <c r="V211" s="121" t="str">
        <f>IF(AND('Prioritized Approach Milestones'!C212="Yes",'Prioritized Approach Milestones'!F212=""),"CORRECT",IF('Prioritized Approach Milestones'!C212="No","CORRECT",IF('Prioritized Approach Milestones'!B212=1,"ERROR 1","N/A")))</f>
        <v>N/A</v>
      </c>
      <c r="W211" s="121" t="str">
        <f>IF(AND('Prioritized Approach Milestones'!C212="Yes",'Prioritized Approach Milestones'!F212=""),"CORRECT",IF('Prioritized Approach Milestones'!C212="No","CORRECT",IF('Prioritized Approach Milestones'!B212=2,"ERROR 1","N/A")))</f>
        <v>ERROR 1</v>
      </c>
      <c r="X211" s="121" t="str">
        <f>IF(AND('Prioritized Approach Milestones'!C212="Yes",'Prioritized Approach Milestones'!F212=""),"CORRECT",IF('Prioritized Approach Milestones'!C212="No","CORRECT",IF('Prioritized Approach Milestones'!B212=3,"ERROR 1","N/A")))</f>
        <v>N/A</v>
      </c>
      <c r="Y211" s="121" t="str">
        <f>IF(AND('Prioritized Approach Milestones'!C212="Yes",'Prioritized Approach Milestones'!F212=""),"CORRECT",IF('Prioritized Approach Milestones'!C212="No","CORRECT",IF('Prioritized Approach Milestones'!B212=4,"ERROR 1","N/A")))</f>
        <v>N/A</v>
      </c>
      <c r="Z211" s="121" t="str">
        <f>IF(AND('Prioritized Approach Milestones'!C212="Yes",'Prioritized Approach Milestones'!F212=""),"CORRECT",IF('Prioritized Approach Milestones'!C212="No","CORRECT",IF('Prioritized Approach Milestones'!B212=5,"ERROR 1","N/A")))</f>
        <v>N/A</v>
      </c>
      <c r="AA211" s="121" t="str">
        <f>IF(AND('Prioritized Approach Milestones'!C212="Yes",'Prioritized Approach Milestones'!F212=""),"CORRECT",IF('Prioritized Approach Milestones'!C212="No","CORRECT",IF('Prioritized Approach Milestones'!B212=6,"ERROR 1","N/A")))</f>
        <v>N/A</v>
      </c>
      <c r="AB211" s="122" t="str">
        <f>IF(AND('Prioritized Approach Milestones'!C212="No",'Prioritized Approach Milestones'!F212=""),IF('Prioritized Approach Milestones'!B212=1,"ERROR 2","N/A"),"CORRECT")</f>
        <v>CORRECT</v>
      </c>
      <c r="AC211" s="122" t="str">
        <f>IF(AND('Prioritized Approach Milestones'!C212="No",'Prioritized Approach Milestones'!F212=""),IF('Prioritized Approach Milestones'!B212=2,"ERROR 2","N/A"),"CORRECT")</f>
        <v>CORRECT</v>
      </c>
      <c r="AD211" s="122" t="str">
        <f>IF(AND('Prioritized Approach Milestones'!C212="No",'Prioritized Approach Milestones'!F212=""),IF('Prioritized Approach Milestones'!B212=3,"ERROR 2","N/A"),"CORRECT")</f>
        <v>CORRECT</v>
      </c>
      <c r="AE211" s="122" t="str">
        <f>IF(AND('Prioritized Approach Milestones'!C212="No",'Prioritized Approach Milestones'!F212=""),IF('Prioritized Approach Milestones'!B212=4,"ERROR 2","N/A"),"CORRECT")</f>
        <v>CORRECT</v>
      </c>
      <c r="AF211" s="122" t="str">
        <f>IF(AND('Prioritized Approach Milestones'!C212="No",'Prioritized Approach Milestones'!F212=""),IF('Prioritized Approach Milestones'!B212=5,"ERROR 2","N/A"),"CORRECT")</f>
        <v>CORRECT</v>
      </c>
      <c r="AG211" s="123" t="str">
        <f>IF(AND('Prioritized Approach Milestones'!C212="No",'Prioritized Approach Milestones'!F212=""),IF('Prioritized Approach Milestones'!B212=6,"ERROR 2","N/A"),"CORRECT")</f>
        <v>CORRECT</v>
      </c>
    </row>
    <row r="212" spans="1:33" x14ac:dyDescent="0.2">
      <c r="A212" s="27">
        <f>COUNTIFS('Prioritized Approach Milestones'!B213,"1",'Prioritized Approach Milestones'!C213,"yes")</f>
        <v>0</v>
      </c>
      <c r="B212" s="32">
        <f>COUNTIFS('Prioritized Approach Milestones'!B213,"2",'Prioritized Approach Milestones'!C213,"yes")</f>
        <v>0</v>
      </c>
      <c r="C212" s="28">
        <f>COUNTIFS('Prioritized Approach Milestones'!B213,"3",'Prioritized Approach Milestones'!C213,"yes")</f>
        <v>0</v>
      </c>
      <c r="D212" s="29">
        <f>COUNTIFS('Prioritized Approach Milestones'!B213,"4",'Prioritized Approach Milestones'!C213,"yes")</f>
        <v>0</v>
      </c>
      <c r="E212" s="30">
        <f>COUNTIFS('Prioritized Approach Milestones'!B213,"5",'Prioritized Approach Milestones'!C213,"yes")</f>
        <v>0</v>
      </c>
      <c r="F212" s="31">
        <f>COUNTIFS('Prioritized Approach Milestones'!B213,"6",'Prioritized Approach Milestones'!C213,"yes")</f>
        <v>0</v>
      </c>
      <c r="G212" s="59">
        <f t="shared" si="8"/>
        <v>0</v>
      </c>
      <c r="H212" s="53">
        <f>COUNTIFS('Prioritized Approach Milestones'!B213,"1",'Prioritized Approach Milestones'!C213,"N/A")</f>
        <v>0</v>
      </c>
      <c r="I212" s="53">
        <f>COUNTIFS('Prioritized Approach Milestones'!B213,"2",'Prioritized Approach Milestones'!C213,"N/A")</f>
        <v>0</v>
      </c>
      <c r="J212" s="53">
        <f>COUNTIFS('Prioritized Approach Milestones'!B213,"3",'Prioritized Approach Milestones'!C213,"N/A")</f>
        <v>0</v>
      </c>
      <c r="K212" s="53">
        <f>COUNTIFS('Prioritized Approach Milestones'!B213,"4",'Prioritized Approach Milestones'!C213,"N/A")</f>
        <v>0</v>
      </c>
      <c r="L212" s="53">
        <f>COUNTIFS('Prioritized Approach Milestones'!B213,"5",'Prioritized Approach Milestones'!C213,"N/A")</f>
        <v>0</v>
      </c>
      <c r="M212" s="53">
        <f>COUNTIFS('Prioritized Approach Milestones'!B213,"6",'Prioritized Approach Milestones'!C213,"N/A")</f>
        <v>0</v>
      </c>
      <c r="N212">
        <f t="shared" si="9"/>
        <v>0</v>
      </c>
      <c r="O212" s="119"/>
      <c r="P212" s="120" t="str">
        <f>IF('Prioritized Approach Milestones'!$B213=1,'Prioritized Approach Milestones'!$F213,"")</f>
        <v/>
      </c>
      <c r="Q212" s="120">
        <f>IF('Prioritized Approach Milestones'!$B213=2,'Prioritized Approach Milestones'!$F213,"")</f>
        <v>0</v>
      </c>
      <c r="R212" s="120" t="str">
        <f>IF('Prioritized Approach Milestones'!$B213=3,'Prioritized Approach Milestones'!$F213,"")</f>
        <v/>
      </c>
      <c r="S212" s="120" t="str">
        <f>IF('Prioritized Approach Milestones'!$B213=4,'Prioritized Approach Milestones'!$F213,"")</f>
        <v/>
      </c>
      <c r="T212" s="120" t="str">
        <f>IF('Prioritized Approach Milestones'!$B213=5,'Prioritized Approach Milestones'!$F213,"")</f>
        <v/>
      </c>
      <c r="U212" s="120" t="str">
        <f>IF('Prioritized Approach Milestones'!$B213=6,'Prioritized Approach Milestones'!$F213,"")</f>
        <v/>
      </c>
      <c r="V212" s="121" t="str">
        <f>IF(AND('Prioritized Approach Milestones'!C213="Yes",'Prioritized Approach Milestones'!F213=""),"CORRECT",IF('Prioritized Approach Milestones'!C213="No","CORRECT",IF('Prioritized Approach Milestones'!B213=1,"ERROR 1","N/A")))</f>
        <v>N/A</v>
      </c>
      <c r="W212" s="121" t="str">
        <f>IF(AND('Prioritized Approach Milestones'!C213="Yes",'Prioritized Approach Milestones'!F213=""),"CORRECT",IF('Prioritized Approach Milestones'!C213="No","CORRECT",IF('Prioritized Approach Milestones'!B213=2,"ERROR 1","N/A")))</f>
        <v>ERROR 1</v>
      </c>
      <c r="X212" s="121" t="str">
        <f>IF(AND('Prioritized Approach Milestones'!C213="Yes",'Prioritized Approach Milestones'!F213=""),"CORRECT",IF('Prioritized Approach Milestones'!C213="No","CORRECT",IF('Prioritized Approach Milestones'!B213=3,"ERROR 1","N/A")))</f>
        <v>N/A</v>
      </c>
      <c r="Y212" s="121" t="str">
        <f>IF(AND('Prioritized Approach Milestones'!C213="Yes",'Prioritized Approach Milestones'!F213=""),"CORRECT",IF('Prioritized Approach Milestones'!C213="No","CORRECT",IF('Prioritized Approach Milestones'!B213=4,"ERROR 1","N/A")))</f>
        <v>N/A</v>
      </c>
      <c r="Z212" s="121" t="str">
        <f>IF(AND('Prioritized Approach Milestones'!C213="Yes",'Prioritized Approach Milestones'!F213=""),"CORRECT",IF('Prioritized Approach Milestones'!C213="No","CORRECT",IF('Prioritized Approach Milestones'!B213=5,"ERROR 1","N/A")))</f>
        <v>N/A</v>
      </c>
      <c r="AA212" s="121" t="str">
        <f>IF(AND('Prioritized Approach Milestones'!C213="Yes",'Prioritized Approach Milestones'!F213=""),"CORRECT",IF('Prioritized Approach Milestones'!C213="No","CORRECT",IF('Prioritized Approach Milestones'!B213=6,"ERROR 1","N/A")))</f>
        <v>N/A</v>
      </c>
      <c r="AB212" s="122" t="str">
        <f>IF(AND('Prioritized Approach Milestones'!C213="No",'Prioritized Approach Milestones'!F213=""),IF('Prioritized Approach Milestones'!B213=1,"ERROR 2","N/A"),"CORRECT")</f>
        <v>CORRECT</v>
      </c>
      <c r="AC212" s="122" t="str">
        <f>IF(AND('Prioritized Approach Milestones'!C213="No",'Prioritized Approach Milestones'!F213=""),IF('Prioritized Approach Milestones'!B213=2,"ERROR 2","N/A"),"CORRECT")</f>
        <v>CORRECT</v>
      </c>
      <c r="AD212" s="122" t="str">
        <f>IF(AND('Prioritized Approach Milestones'!C213="No",'Prioritized Approach Milestones'!F213=""),IF('Prioritized Approach Milestones'!B213=3,"ERROR 2","N/A"),"CORRECT")</f>
        <v>CORRECT</v>
      </c>
      <c r="AE212" s="122" t="str">
        <f>IF(AND('Prioritized Approach Milestones'!C213="No",'Prioritized Approach Milestones'!F213=""),IF('Prioritized Approach Milestones'!B213=4,"ERROR 2","N/A"),"CORRECT")</f>
        <v>CORRECT</v>
      </c>
      <c r="AF212" s="122" t="str">
        <f>IF(AND('Prioritized Approach Milestones'!C213="No",'Prioritized Approach Milestones'!F213=""),IF('Prioritized Approach Milestones'!B213=5,"ERROR 2","N/A"),"CORRECT")</f>
        <v>CORRECT</v>
      </c>
      <c r="AG212" s="123" t="str">
        <f>IF(AND('Prioritized Approach Milestones'!C213="No",'Prioritized Approach Milestones'!F213=""),IF('Prioritized Approach Milestones'!B213=6,"ERROR 2","N/A"),"CORRECT")</f>
        <v>CORRECT</v>
      </c>
    </row>
    <row r="213" spans="1:33" x14ac:dyDescent="0.2">
      <c r="A213" s="27">
        <f>COUNTIFS('Prioritized Approach Milestones'!B214,"1",'Prioritized Approach Milestones'!C214,"yes")</f>
        <v>0</v>
      </c>
      <c r="B213" s="32">
        <f>COUNTIFS('Prioritized Approach Milestones'!B214,"2",'Prioritized Approach Milestones'!C214,"yes")</f>
        <v>0</v>
      </c>
      <c r="C213" s="28">
        <f>COUNTIFS('Prioritized Approach Milestones'!B214,"3",'Prioritized Approach Milestones'!C214,"yes")</f>
        <v>0</v>
      </c>
      <c r="D213" s="29">
        <f>COUNTIFS('Prioritized Approach Milestones'!B214,"4",'Prioritized Approach Milestones'!C214,"yes")</f>
        <v>0</v>
      </c>
      <c r="E213" s="30">
        <f>COUNTIFS('Prioritized Approach Milestones'!B214,"5",'Prioritized Approach Milestones'!C214,"yes")</f>
        <v>0</v>
      </c>
      <c r="F213" s="31">
        <f>COUNTIFS('Prioritized Approach Milestones'!B214,"6",'Prioritized Approach Milestones'!C214,"yes")</f>
        <v>0</v>
      </c>
      <c r="G213" s="59">
        <f t="shared" si="8"/>
        <v>0</v>
      </c>
      <c r="H213" s="53">
        <f>COUNTIFS('Prioritized Approach Milestones'!B214,"1",'Prioritized Approach Milestones'!C214,"N/A")</f>
        <v>0</v>
      </c>
      <c r="I213" s="53">
        <f>COUNTIFS('Prioritized Approach Milestones'!B214,"2",'Prioritized Approach Milestones'!C214,"N/A")</f>
        <v>0</v>
      </c>
      <c r="J213" s="53">
        <f>COUNTIFS('Prioritized Approach Milestones'!B214,"3",'Prioritized Approach Milestones'!C214,"N/A")</f>
        <v>0</v>
      </c>
      <c r="K213" s="53">
        <f>COUNTIFS('Prioritized Approach Milestones'!B214,"4",'Prioritized Approach Milestones'!C214,"N/A")</f>
        <v>0</v>
      </c>
      <c r="L213" s="53">
        <f>COUNTIFS('Prioritized Approach Milestones'!B214,"5",'Prioritized Approach Milestones'!C214,"N/A")</f>
        <v>0</v>
      </c>
      <c r="M213" s="53">
        <f>COUNTIFS('Prioritized Approach Milestones'!B214,"6",'Prioritized Approach Milestones'!C214,"N/A")</f>
        <v>0</v>
      </c>
      <c r="N213">
        <f t="shared" si="9"/>
        <v>0</v>
      </c>
      <c r="O213" s="119"/>
      <c r="P213" s="120" t="str">
        <f>IF('Prioritized Approach Milestones'!$B214=1,'Prioritized Approach Milestones'!$F214,"")</f>
        <v/>
      </c>
      <c r="Q213" s="120">
        <f>IF('Prioritized Approach Milestones'!$B214=2,'Prioritized Approach Milestones'!$F214,"")</f>
        <v>0</v>
      </c>
      <c r="R213" s="120" t="str">
        <f>IF('Prioritized Approach Milestones'!$B214=3,'Prioritized Approach Milestones'!$F214,"")</f>
        <v/>
      </c>
      <c r="S213" s="120" t="str">
        <f>IF('Prioritized Approach Milestones'!$B214=4,'Prioritized Approach Milestones'!$F214,"")</f>
        <v/>
      </c>
      <c r="T213" s="120" t="str">
        <f>IF('Prioritized Approach Milestones'!$B214=5,'Prioritized Approach Milestones'!$F214,"")</f>
        <v/>
      </c>
      <c r="U213" s="120" t="str">
        <f>IF('Prioritized Approach Milestones'!$B214=6,'Prioritized Approach Milestones'!$F214,"")</f>
        <v/>
      </c>
      <c r="V213" s="121" t="str">
        <f>IF(AND('Prioritized Approach Milestones'!C214="Yes",'Prioritized Approach Milestones'!F214=""),"CORRECT",IF('Prioritized Approach Milestones'!C214="No","CORRECT",IF('Prioritized Approach Milestones'!B214=1,"ERROR 1","N/A")))</f>
        <v>N/A</v>
      </c>
      <c r="W213" s="121" t="str">
        <f>IF(AND('Prioritized Approach Milestones'!C214="Yes",'Prioritized Approach Milestones'!F214=""),"CORRECT",IF('Prioritized Approach Milestones'!C214="No","CORRECT",IF('Prioritized Approach Milestones'!B214=2,"ERROR 1","N/A")))</f>
        <v>ERROR 1</v>
      </c>
      <c r="X213" s="121" t="str">
        <f>IF(AND('Prioritized Approach Milestones'!C214="Yes",'Prioritized Approach Milestones'!F214=""),"CORRECT",IF('Prioritized Approach Milestones'!C214="No","CORRECT",IF('Prioritized Approach Milestones'!B214=3,"ERROR 1","N/A")))</f>
        <v>N/A</v>
      </c>
      <c r="Y213" s="121" t="str">
        <f>IF(AND('Prioritized Approach Milestones'!C214="Yes",'Prioritized Approach Milestones'!F214=""),"CORRECT",IF('Prioritized Approach Milestones'!C214="No","CORRECT",IF('Prioritized Approach Milestones'!B214=4,"ERROR 1","N/A")))</f>
        <v>N/A</v>
      </c>
      <c r="Z213" s="121" t="str">
        <f>IF(AND('Prioritized Approach Milestones'!C214="Yes",'Prioritized Approach Milestones'!F214=""),"CORRECT",IF('Prioritized Approach Milestones'!C214="No","CORRECT",IF('Prioritized Approach Milestones'!B214=5,"ERROR 1","N/A")))</f>
        <v>N/A</v>
      </c>
      <c r="AA213" s="121" t="str">
        <f>IF(AND('Prioritized Approach Milestones'!C214="Yes",'Prioritized Approach Milestones'!F214=""),"CORRECT",IF('Prioritized Approach Milestones'!C214="No","CORRECT",IF('Prioritized Approach Milestones'!B214=6,"ERROR 1","N/A")))</f>
        <v>N/A</v>
      </c>
      <c r="AB213" s="122" t="str">
        <f>IF(AND('Prioritized Approach Milestones'!C214="No",'Prioritized Approach Milestones'!F214=""),IF('Prioritized Approach Milestones'!B214=1,"ERROR 2","N/A"),"CORRECT")</f>
        <v>CORRECT</v>
      </c>
      <c r="AC213" s="122" t="str">
        <f>IF(AND('Prioritized Approach Milestones'!C214="No",'Prioritized Approach Milestones'!F214=""),IF('Prioritized Approach Milestones'!B214=2,"ERROR 2","N/A"),"CORRECT")</f>
        <v>CORRECT</v>
      </c>
      <c r="AD213" s="122" t="str">
        <f>IF(AND('Prioritized Approach Milestones'!C214="No",'Prioritized Approach Milestones'!F214=""),IF('Prioritized Approach Milestones'!B214=3,"ERROR 2","N/A"),"CORRECT")</f>
        <v>CORRECT</v>
      </c>
      <c r="AE213" s="122" t="str">
        <f>IF(AND('Prioritized Approach Milestones'!C214="No",'Prioritized Approach Milestones'!F214=""),IF('Prioritized Approach Milestones'!B214=4,"ERROR 2","N/A"),"CORRECT")</f>
        <v>CORRECT</v>
      </c>
      <c r="AF213" s="122" t="str">
        <f>IF(AND('Prioritized Approach Milestones'!C214="No",'Prioritized Approach Milestones'!F214=""),IF('Prioritized Approach Milestones'!B214=5,"ERROR 2","N/A"),"CORRECT")</f>
        <v>CORRECT</v>
      </c>
      <c r="AG213" s="123" t="str">
        <f>IF(AND('Prioritized Approach Milestones'!C214="No",'Prioritized Approach Milestones'!F214=""),IF('Prioritized Approach Milestones'!B214=6,"ERROR 2","N/A"),"CORRECT")</f>
        <v>CORRECT</v>
      </c>
    </row>
    <row r="214" spans="1:33" x14ac:dyDescent="0.2">
      <c r="A214" s="27">
        <f>COUNTIFS('Prioritized Approach Milestones'!B215,"1",'Prioritized Approach Milestones'!C215,"yes")</f>
        <v>0</v>
      </c>
      <c r="B214" s="32">
        <f>COUNTIFS('Prioritized Approach Milestones'!B215,"2",'Prioritized Approach Milestones'!C215,"yes")</f>
        <v>0</v>
      </c>
      <c r="C214" s="28">
        <f>COUNTIFS('Prioritized Approach Milestones'!B215,"3",'Prioritized Approach Milestones'!C215,"yes")</f>
        <v>0</v>
      </c>
      <c r="D214" s="29">
        <f>COUNTIFS('Prioritized Approach Milestones'!B215,"4",'Prioritized Approach Milestones'!C215,"yes")</f>
        <v>0</v>
      </c>
      <c r="E214" s="30">
        <f>COUNTIFS('Prioritized Approach Milestones'!B215,"5",'Prioritized Approach Milestones'!C215,"yes")</f>
        <v>0</v>
      </c>
      <c r="F214" s="31">
        <f>COUNTIFS('Prioritized Approach Milestones'!B215,"6",'Prioritized Approach Milestones'!C215,"yes")</f>
        <v>0</v>
      </c>
      <c r="G214" s="59">
        <f t="shared" si="8"/>
        <v>0</v>
      </c>
      <c r="H214" s="53">
        <f>COUNTIFS('Prioritized Approach Milestones'!B215,"1",'Prioritized Approach Milestones'!C215,"N/A")</f>
        <v>0</v>
      </c>
      <c r="I214" s="53">
        <f>COUNTIFS('Prioritized Approach Milestones'!B215,"2",'Prioritized Approach Milestones'!C215,"N/A")</f>
        <v>0</v>
      </c>
      <c r="J214" s="53">
        <f>COUNTIFS('Prioritized Approach Milestones'!B215,"3",'Prioritized Approach Milestones'!C215,"N/A")</f>
        <v>0</v>
      </c>
      <c r="K214" s="53">
        <f>COUNTIFS('Prioritized Approach Milestones'!B215,"4",'Prioritized Approach Milestones'!C215,"N/A")</f>
        <v>0</v>
      </c>
      <c r="L214" s="53">
        <f>COUNTIFS('Prioritized Approach Milestones'!B215,"5",'Prioritized Approach Milestones'!C215,"N/A")</f>
        <v>0</v>
      </c>
      <c r="M214" s="53">
        <f>COUNTIFS('Prioritized Approach Milestones'!B215,"6",'Prioritized Approach Milestones'!C215,"N/A")</f>
        <v>0</v>
      </c>
      <c r="N214">
        <f t="shared" si="9"/>
        <v>0</v>
      </c>
      <c r="O214" s="119"/>
      <c r="P214" s="120" t="str">
        <f>IF('Prioritized Approach Milestones'!$B215=1,'Prioritized Approach Milestones'!$F215,"")</f>
        <v/>
      </c>
      <c r="Q214" s="120">
        <f>IF('Prioritized Approach Milestones'!$B215=2,'Prioritized Approach Milestones'!$F215,"")</f>
        <v>0</v>
      </c>
      <c r="R214" s="120" t="str">
        <f>IF('Prioritized Approach Milestones'!$B215=3,'Prioritized Approach Milestones'!$F215,"")</f>
        <v/>
      </c>
      <c r="S214" s="120" t="str">
        <f>IF('Prioritized Approach Milestones'!$B215=4,'Prioritized Approach Milestones'!$F215,"")</f>
        <v/>
      </c>
      <c r="T214" s="120" t="str">
        <f>IF('Prioritized Approach Milestones'!$B215=5,'Prioritized Approach Milestones'!$F215,"")</f>
        <v/>
      </c>
      <c r="U214" s="120" t="str">
        <f>IF('Prioritized Approach Milestones'!$B215=6,'Prioritized Approach Milestones'!$F215,"")</f>
        <v/>
      </c>
      <c r="V214" s="121" t="str">
        <f>IF(AND('Prioritized Approach Milestones'!C215="Yes",'Prioritized Approach Milestones'!F215=""),"CORRECT",IF('Prioritized Approach Milestones'!C215="No","CORRECT",IF('Prioritized Approach Milestones'!B215=1,"ERROR 1","N/A")))</f>
        <v>N/A</v>
      </c>
      <c r="W214" s="121" t="str">
        <f>IF(AND('Prioritized Approach Milestones'!C215="Yes",'Prioritized Approach Milestones'!F215=""),"CORRECT",IF('Prioritized Approach Milestones'!C215="No","CORRECT",IF('Prioritized Approach Milestones'!B215=2,"ERROR 1","N/A")))</f>
        <v>ERROR 1</v>
      </c>
      <c r="X214" s="121" t="str">
        <f>IF(AND('Prioritized Approach Milestones'!C215="Yes",'Prioritized Approach Milestones'!F215=""),"CORRECT",IF('Prioritized Approach Milestones'!C215="No","CORRECT",IF('Prioritized Approach Milestones'!B215=3,"ERROR 1","N/A")))</f>
        <v>N/A</v>
      </c>
      <c r="Y214" s="121" t="str">
        <f>IF(AND('Prioritized Approach Milestones'!C215="Yes",'Prioritized Approach Milestones'!F215=""),"CORRECT",IF('Prioritized Approach Milestones'!C215="No","CORRECT",IF('Prioritized Approach Milestones'!B215=4,"ERROR 1","N/A")))</f>
        <v>N/A</v>
      </c>
      <c r="Z214" s="121" t="str">
        <f>IF(AND('Prioritized Approach Milestones'!C215="Yes",'Prioritized Approach Milestones'!F215=""),"CORRECT",IF('Prioritized Approach Milestones'!C215="No","CORRECT",IF('Prioritized Approach Milestones'!B215=5,"ERROR 1","N/A")))</f>
        <v>N/A</v>
      </c>
      <c r="AA214" s="121" t="str">
        <f>IF(AND('Prioritized Approach Milestones'!C215="Yes",'Prioritized Approach Milestones'!F215=""),"CORRECT",IF('Prioritized Approach Milestones'!C215="No","CORRECT",IF('Prioritized Approach Milestones'!B215=6,"ERROR 1","N/A")))</f>
        <v>N/A</v>
      </c>
      <c r="AB214" s="122" t="str">
        <f>IF(AND('Prioritized Approach Milestones'!C215="No",'Prioritized Approach Milestones'!F215=""),IF('Prioritized Approach Milestones'!B215=1,"ERROR 2","N/A"),"CORRECT")</f>
        <v>CORRECT</v>
      </c>
      <c r="AC214" s="122" t="str">
        <f>IF(AND('Prioritized Approach Milestones'!C215="No",'Prioritized Approach Milestones'!F215=""),IF('Prioritized Approach Milestones'!B215=2,"ERROR 2","N/A"),"CORRECT")</f>
        <v>CORRECT</v>
      </c>
      <c r="AD214" s="122" t="str">
        <f>IF(AND('Prioritized Approach Milestones'!C215="No",'Prioritized Approach Milestones'!F215=""),IF('Prioritized Approach Milestones'!B215=3,"ERROR 2","N/A"),"CORRECT")</f>
        <v>CORRECT</v>
      </c>
      <c r="AE214" s="122" t="str">
        <f>IF(AND('Prioritized Approach Milestones'!C215="No",'Prioritized Approach Milestones'!F215=""),IF('Prioritized Approach Milestones'!B215=4,"ERROR 2","N/A"),"CORRECT")</f>
        <v>CORRECT</v>
      </c>
      <c r="AF214" s="122" t="str">
        <f>IF(AND('Prioritized Approach Milestones'!C215="No",'Prioritized Approach Milestones'!F215=""),IF('Prioritized Approach Milestones'!B215=5,"ERROR 2","N/A"),"CORRECT")</f>
        <v>CORRECT</v>
      </c>
      <c r="AG214" s="123" t="str">
        <f>IF(AND('Prioritized Approach Milestones'!C215="No",'Prioritized Approach Milestones'!F215=""),IF('Prioritized Approach Milestones'!B215=6,"ERROR 2","N/A"),"CORRECT")</f>
        <v>CORRECT</v>
      </c>
    </row>
    <row r="215" spans="1:33" x14ac:dyDescent="0.2">
      <c r="A215" s="27">
        <f>COUNTIFS('Prioritized Approach Milestones'!B216,"1",'Prioritized Approach Milestones'!C216,"yes")</f>
        <v>0</v>
      </c>
      <c r="B215" s="32">
        <f>COUNTIFS('Prioritized Approach Milestones'!B216,"2",'Prioritized Approach Milestones'!C216,"yes")</f>
        <v>0</v>
      </c>
      <c r="C215" s="28">
        <f>COUNTIFS('Prioritized Approach Milestones'!B216,"3",'Prioritized Approach Milestones'!C216,"yes")</f>
        <v>0</v>
      </c>
      <c r="D215" s="29">
        <f>COUNTIFS('Prioritized Approach Milestones'!B216,"4",'Prioritized Approach Milestones'!C216,"yes")</f>
        <v>0</v>
      </c>
      <c r="E215" s="30">
        <f>COUNTIFS('Prioritized Approach Milestones'!B216,"5",'Prioritized Approach Milestones'!C216,"yes")</f>
        <v>0</v>
      </c>
      <c r="F215" s="31">
        <f>COUNTIFS('Prioritized Approach Milestones'!B216,"6",'Prioritized Approach Milestones'!C216,"yes")</f>
        <v>0</v>
      </c>
      <c r="G215" s="59">
        <f t="shared" si="8"/>
        <v>0</v>
      </c>
      <c r="H215" s="53">
        <f>COUNTIFS('Prioritized Approach Milestones'!B216,"1",'Prioritized Approach Milestones'!C216,"N/A")</f>
        <v>0</v>
      </c>
      <c r="I215" s="53">
        <f>COUNTIFS('Prioritized Approach Milestones'!B216,"2",'Prioritized Approach Milestones'!C216,"N/A")</f>
        <v>0</v>
      </c>
      <c r="J215" s="53">
        <f>COUNTIFS('Prioritized Approach Milestones'!B216,"3",'Prioritized Approach Milestones'!C216,"N/A")</f>
        <v>0</v>
      </c>
      <c r="K215" s="53">
        <f>COUNTIFS('Prioritized Approach Milestones'!B216,"4",'Prioritized Approach Milestones'!C216,"N/A")</f>
        <v>0</v>
      </c>
      <c r="L215" s="53">
        <f>COUNTIFS('Prioritized Approach Milestones'!B216,"5",'Prioritized Approach Milestones'!C216,"N/A")</f>
        <v>0</v>
      </c>
      <c r="M215" s="53">
        <f>COUNTIFS('Prioritized Approach Milestones'!B216,"6",'Prioritized Approach Milestones'!C216,"N/A")</f>
        <v>0</v>
      </c>
      <c r="N215">
        <f t="shared" si="9"/>
        <v>0</v>
      </c>
      <c r="O215" s="119"/>
      <c r="P215" s="120" t="str">
        <f>IF('Prioritized Approach Milestones'!$B216=1,'Prioritized Approach Milestones'!$F216,"")</f>
        <v/>
      </c>
      <c r="Q215" s="120">
        <f>IF('Prioritized Approach Milestones'!$B216=2,'Prioritized Approach Milestones'!$F216,"")</f>
        <v>0</v>
      </c>
      <c r="R215" s="120" t="str">
        <f>IF('Prioritized Approach Milestones'!$B216=3,'Prioritized Approach Milestones'!$F216,"")</f>
        <v/>
      </c>
      <c r="S215" s="120" t="str">
        <f>IF('Prioritized Approach Milestones'!$B216=4,'Prioritized Approach Milestones'!$F216,"")</f>
        <v/>
      </c>
      <c r="T215" s="120" t="str">
        <f>IF('Prioritized Approach Milestones'!$B216=5,'Prioritized Approach Milestones'!$F216,"")</f>
        <v/>
      </c>
      <c r="U215" s="120" t="str">
        <f>IF('Prioritized Approach Milestones'!$B216=6,'Prioritized Approach Milestones'!$F216,"")</f>
        <v/>
      </c>
      <c r="V215" s="121" t="str">
        <f>IF(AND('Prioritized Approach Milestones'!C216="Yes",'Prioritized Approach Milestones'!F216=""),"CORRECT",IF('Prioritized Approach Milestones'!C216="No","CORRECT",IF('Prioritized Approach Milestones'!B216=1,"ERROR 1","N/A")))</f>
        <v>N/A</v>
      </c>
      <c r="W215" s="121" t="str">
        <f>IF(AND('Prioritized Approach Milestones'!C216="Yes",'Prioritized Approach Milestones'!F216=""),"CORRECT",IF('Prioritized Approach Milestones'!C216="No","CORRECT",IF('Prioritized Approach Milestones'!B216=2,"ERROR 1","N/A")))</f>
        <v>ERROR 1</v>
      </c>
      <c r="X215" s="121" t="str">
        <f>IF(AND('Prioritized Approach Milestones'!C216="Yes",'Prioritized Approach Milestones'!F216=""),"CORRECT",IF('Prioritized Approach Milestones'!C216="No","CORRECT",IF('Prioritized Approach Milestones'!B216=3,"ERROR 1","N/A")))</f>
        <v>N/A</v>
      </c>
      <c r="Y215" s="121" t="str">
        <f>IF(AND('Prioritized Approach Milestones'!C216="Yes",'Prioritized Approach Milestones'!F216=""),"CORRECT",IF('Prioritized Approach Milestones'!C216="No","CORRECT",IF('Prioritized Approach Milestones'!B216=4,"ERROR 1","N/A")))</f>
        <v>N/A</v>
      </c>
      <c r="Z215" s="121" t="str">
        <f>IF(AND('Prioritized Approach Milestones'!C216="Yes",'Prioritized Approach Milestones'!F216=""),"CORRECT",IF('Prioritized Approach Milestones'!C216="No","CORRECT",IF('Prioritized Approach Milestones'!B216=5,"ERROR 1","N/A")))</f>
        <v>N/A</v>
      </c>
      <c r="AA215" s="121" t="str">
        <f>IF(AND('Prioritized Approach Milestones'!C216="Yes",'Prioritized Approach Milestones'!F216=""),"CORRECT",IF('Prioritized Approach Milestones'!C216="No","CORRECT",IF('Prioritized Approach Milestones'!B216=6,"ERROR 1","N/A")))</f>
        <v>N/A</v>
      </c>
      <c r="AB215" s="122" t="str">
        <f>IF(AND('Prioritized Approach Milestones'!C216="No",'Prioritized Approach Milestones'!F216=""),IF('Prioritized Approach Milestones'!B216=1,"ERROR 2","N/A"),"CORRECT")</f>
        <v>CORRECT</v>
      </c>
      <c r="AC215" s="122" t="str">
        <f>IF(AND('Prioritized Approach Milestones'!C216="No",'Prioritized Approach Milestones'!F216=""),IF('Prioritized Approach Milestones'!B216=2,"ERROR 2","N/A"),"CORRECT")</f>
        <v>CORRECT</v>
      </c>
      <c r="AD215" s="122" t="str">
        <f>IF(AND('Prioritized Approach Milestones'!C216="No",'Prioritized Approach Milestones'!F216=""),IF('Prioritized Approach Milestones'!B216=3,"ERROR 2","N/A"),"CORRECT")</f>
        <v>CORRECT</v>
      </c>
      <c r="AE215" s="122" t="str">
        <f>IF(AND('Prioritized Approach Milestones'!C216="No",'Prioritized Approach Milestones'!F216=""),IF('Prioritized Approach Milestones'!B216=4,"ERROR 2","N/A"),"CORRECT")</f>
        <v>CORRECT</v>
      </c>
      <c r="AF215" s="122" t="str">
        <f>IF(AND('Prioritized Approach Milestones'!C216="No",'Prioritized Approach Milestones'!F216=""),IF('Prioritized Approach Milestones'!B216=5,"ERROR 2","N/A"),"CORRECT")</f>
        <v>CORRECT</v>
      </c>
      <c r="AG215" s="123" t="str">
        <f>IF(AND('Prioritized Approach Milestones'!C216="No",'Prioritized Approach Milestones'!F216=""),IF('Prioritized Approach Milestones'!B216=6,"ERROR 2","N/A"),"CORRECT")</f>
        <v>CORRECT</v>
      </c>
    </row>
    <row r="216" spans="1:33" x14ac:dyDescent="0.2">
      <c r="A216" s="27">
        <f>COUNTIFS('Prioritized Approach Milestones'!B217,"1",'Prioritized Approach Milestones'!C217,"yes")</f>
        <v>0</v>
      </c>
      <c r="B216" s="32">
        <f>COUNTIFS('Prioritized Approach Milestones'!B217,"2",'Prioritized Approach Milestones'!C217,"yes")</f>
        <v>0</v>
      </c>
      <c r="C216" s="28">
        <f>COUNTIFS('Prioritized Approach Milestones'!B217,"3",'Prioritized Approach Milestones'!C217,"yes")</f>
        <v>0</v>
      </c>
      <c r="D216" s="29">
        <f>COUNTIFS('Prioritized Approach Milestones'!B217,"4",'Prioritized Approach Milestones'!C217,"yes")</f>
        <v>0</v>
      </c>
      <c r="E216" s="30">
        <f>COUNTIFS('Prioritized Approach Milestones'!B217,"5",'Prioritized Approach Milestones'!C217,"yes")</f>
        <v>0</v>
      </c>
      <c r="F216" s="31">
        <f>COUNTIFS('Prioritized Approach Milestones'!B217,"6",'Prioritized Approach Milestones'!C217,"yes")</f>
        <v>0</v>
      </c>
      <c r="G216" s="59">
        <f t="shared" si="8"/>
        <v>0</v>
      </c>
      <c r="H216" s="53">
        <f>COUNTIFS('Prioritized Approach Milestones'!B217,"1",'Prioritized Approach Milestones'!C217,"N/A")</f>
        <v>0</v>
      </c>
      <c r="I216" s="53">
        <f>COUNTIFS('Prioritized Approach Milestones'!B217,"2",'Prioritized Approach Milestones'!C217,"N/A")</f>
        <v>0</v>
      </c>
      <c r="J216" s="53">
        <f>COUNTIFS('Prioritized Approach Milestones'!B217,"3",'Prioritized Approach Milestones'!C217,"N/A")</f>
        <v>0</v>
      </c>
      <c r="K216" s="53">
        <f>COUNTIFS('Prioritized Approach Milestones'!B217,"4",'Prioritized Approach Milestones'!C217,"N/A")</f>
        <v>0</v>
      </c>
      <c r="L216" s="53">
        <f>COUNTIFS('Prioritized Approach Milestones'!B217,"5",'Prioritized Approach Milestones'!C217,"N/A")</f>
        <v>0</v>
      </c>
      <c r="M216" s="53">
        <f>COUNTIFS('Prioritized Approach Milestones'!B217,"6",'Prioritized Approach Milestones'!C217,"N/A")</f>
        <v>0</v>
      </c>
      <c r="N216">
        <f t="shared" si="9"/>
        <v>0</v>
      </c>
      <c r="O216" s="119"/>
      <c r="P216" s="120" t="str">
        <f>IF('Prioritized Approach Milestones'!$B217=1,'Prioritized Approach Milestones'!$F217,"")</f>
        <v/>
      </c>
      <c r="Q216" s="120" t="str">
        <f>IF('Prioritized Approach Milestones'!$B217=2,'Prioritized Approach Milestones'!$F217,"")</f>
        <v/>
      </c>
      <c r="R216" s="120" t="str">
        <f>IF('Prioritized Approach Milestones'!$B217=3,'Prioritized Approach Milestones'!$F217,"")</f>
        <v/>
      </c>
      <c r="S216" s="120" t="str">
        <f>IF('Prioritized Approach Milestones'!$B217=4,'Prioritized Approach Milestones'!$F217,"")</f>
        <v/>
      </c>
      <c r="T216" s="120" t="str">
        <f>IF('Prioritized Approach Milestones'!$B217=5,'Prioritized Approach Milestones'!$F217,"")</f>
        <v/>
      </c>
      <c r="U216" s="120" t="str">
        <f>IF('Prioritized Approach Milestones'!$B217=6,'Prioritized Approach Milestones'!$F217,"")</f>
        <v/>
      </c>
      <c r="V216" s="121" t="str">
        <f>IF(AND('Prioritized Approach Milestones'!C217="Yes",'Prioritized Approach Milestones'!F217=""),"CORRECT",IF('Prioritized Approach Milestones'!C217="No","CORRECT",IF('Prioritized Approach Milestones'!B217=1,"ERROR 1","N/A")))</f>
        <v>N/A</v>
      </c>
      <c r="W216" s="121" t="str">
        <f>IF(AND('Prioritized Approach Milestones'!C217="Yes",'Prioritized Approach Milestones'!F217=""),"CORRECT",IF('Prioritized Approach Milestones'!C217="No","CORRECT",IF('Prioritized Approach Milestones'!B217=2,"ERROR 1","N/A")))</f>
        <v>N/A</v>
      </c>
      <c r="X216" s="121" t="str">
        <f>IF(AND('Prioritized Approach Milestones'!C217="Yes",'Prioritized Approach Milestones'!F217=""),"CORRECT",IF('Prioritized Approach Milestones'!C217="No","CORRECT",IF('Prioritized Approach Milestones'!B217=3,"ERROR 1","N/A")))</f>
        <v>N/A</v>
      </c>
      <c r="Y216" s="121" t="str">
        <f>IF(AND('Prioritized Approach Milestones'!C217="Yes",'Prioritized Approach Milestones'!F217=""),"CORRECT",IF('Prioritized Approach Milestones'!C217="No","CORRECT",IF('Prioritized Approach Milestones'!B217=4,"ERROR 1","N/A")))</f>
        <v>N/A</v>
      </c>
      <c r="Z216" s="121" t="str">
        <f>IF(AND('Prioritized Approach Milestones'!C217="Yes",'Prioritized Approach Milestones'!F217=""),"CORRECT",IF('Prioritized Approach Milestones'!C217="No","CORRECT",IF('Prioritized Approach Milestones'!B217=5,"ERROR 1","N/A")))</f>
        <v>N/A</v>
      </c>
      <c r="AA216" s="121" t="str">
        <f>IF(AND('Prioritized Approach Milestones'!C217="Yes",'Prioritized Approach Milestones'!F217=""),"CORRECT",IF('Prioritized Approach Milestones'!C217="No","CORRECT",IF('Prioritized Approach Milestones'!B217=6,"ERROR 1","N/A")))</f>
        <v>N/A</v>
      </c>
      <c r="AB216" s="122" t="str">
        <f>IF(AND('Prioritized Approach Milestones'!C217="No",'Prioritized Approach Milestones'!F217=""),IF('Prioritized Approach Milestones'!B217=1,"ERROR 2","N/A"),"CORRECT")</f>
        <v>CORRECT</v>
      </c>
      <c r="AC216" s="122" t="str">
        <f>IF(AND('Prioritized Approach Milestones'!C217="No",'Prioritized Approach Milestones'!F217=""),IF('Prioritized Approach Milestones'!B217=2,"ERROR 2","N/A"),"CORRECT")</f>
        <v>CORRECT</v>
      </c>
      <c r="AD216" s="122" t="str">
        <f>IF(AND('Prioritized Approach Milestones'!C217="No",'Prioritized Approach Milestones'!F217=""),IF('Prioritized Approach Milestones'!B217=3,"ERROR 2","N/A"),"CORRECT")</f>
        <v>CORRECT</v>
      </c>
      <c r="AE216" s="122" t="str">
        <f>IF(AND('Prioritized Approach Milestones'!C217="No",'Prioritized Approach Milestones'!F217=""),IF('Prioritized Approach Milestones'!B217=4,"ERROR 2","N/A"),"CORRECT")</f>
        <v>CORRECT</v>
      </c>
      <c r="AF216" s="122" t="str">
        <f>IF(AND('Prioritized Approach Milestones'!C217="No",'Prioritized Approach Milestones'!F217=""),IF('Prioritized Approach Milestones'!B217=5,"ERROR 2","N/A"),"CORRECT")</f>
        <v>CORRECT</v>
      </c>
      <c r="AG216" s="123" t="str">
        <f>IF(AND('Prioritized Approach Milestones'!C217="No",'Prioritized Approach Milestones'!F217=""),IF('Prioritized Approach Milestones'!B217=6,"ERROR 2","N/A"),"CORRECT")</f>
        <v>CORRECT</v>
      </c>
    </row>
    <row r="217" spans="1:33" x14ac:dyDescent="0.2">
      <c r="A217" s="27">
        <f>COUNTIFS('Prioritized Approach Milestones'!B218,"1",'Prioritized Approach Milestones'!C218,"yes")</f>
        <v>0</v>
      </c>
      <c r="B217" s="32">
        <f>COUNTIFS('Prioritized Approach Milestones'!B218,"2",'Prioritized Approach Milestones'!C218,"yes")</f>
        <v>0</v>
      </c>
      <c r="C217" s="28">
        <f>COUNTIFS('Prioritized Approach Milestones'!B218,"3",'Prioritized Approach Milestones'!C218,"yes")</f>
        <v>0</v>
      </c>
      <c r="D217" s="29">
        <f>COUNTIFS('Prioritized Approach Milestones'!B218,"4",'Prioritized Approach Milestones'!C218,"yes")</f>
        <v>0</v>
      </c>
      <c r="E217" s="30">
        <f>COUNTIFS('Prioritized Approach Milestones'!B218,"5",'Prioritized Approach Milestones'!C218,"yes")</f>
        <v>0</v>
      </c>
      <c r="F217" s="31">
        <f>COUNTIFS('Prioritized Approach Milestones'!B218,"6",'Prioritized Approach Milestones'!C218,"yes")</f>
        <v>0</v>
      </c>
      <c r="G217" s="59">
        <f t="shared" si="8"/>
        <v>0</v>
      </c>
      <c r="H217" s="53">
        <f>COUNTIFS('Prioritized Approach Milestones'!B218,"1",'Prioritized Approach Milestones'!C218,"N/A")</f>
        <v>0</v>
      </c>
      <c r="I217" s="53">
        <f>COUNTIFS('Prioritized Approach Milestones'!B218,"2",'Prioritized Approach Milestones'!C218,"N/A")</f>
        <v>0</v>
      </c>
      <c r="J217" s="53">
        <f>COUNTIFS('Prioritized Approach Milestones'!B218,"3",'Prioritized Approach Milestones'!C218,"N/A")</f>
        <v>0</v>
      </c>
      <c r="K217" s="53">
        <f>COUNTIFS('Prioritized Approach Milestones'!B218,"4",'Prioritized Approach Milestones'!C218,"N/A")</f>
        <v>0</v>
      </c>
      <c r="L217" s="53">
        <f>COUNTIFS('Prioritized Approach Milestones'!B218,"5",'Prioritized Approach Milestones'!C218,"N/A")</f>
        <v>0</v>
      </c>
      <c r="M217" s="53">
        <f>COUNTIFS('Prioritized Approach Milestones'!B218,"6",'Prioritized Approach Milestones'!C218,"N/A")</f>
        <v>0</v>
      </c>
      <c r="N217">
        <f t="shared" si="9"/>
        <v>0</v>
      </c>
      <c r="O217" s="119"/>
      <c r="P217" s="120" t="str">
        <f>IF('Prioritized Approach Milestones'!$B218=1,'Prioritized Approach Milestones'!$F218,"")</f>
        <v/>
      </c>
      <c r="Q217" s="120" t="str">
        <f>IF('Prioritized Approach Milestones'!$B218=2,'Prioritized Approach Milestones'!$F218,"")</f>
        <v/>
      </c>
      <c r="R217" s="120" t="str">
        <f>IF('Prioritized Approach Milestones'!$B218=3,'Prioritized Approach Milestones'!$F218,"")</f>
        <v/>
      </c>
      <c r="S217" s="120" t="str">
        <f>IF('Prioritized Approach Milestones'!$B218=4,'Prioritized Approach Milestones'!$F218,"")</f>
        <v/>
      </c>
      <c r="T217" s="120" t="str">
        <f>IF('Prioritized Approach Milestones'!$B218=5,'Prioritized Approach Milestones'!$F218,"")</f>
        <v/>
      </c>
      <c r="U217" s="120" t="str">
        <f>IF('Prioritized Approach Milestones'!$B218=6,'Prioritized Approach Milestones'!$F218,"")</f>
        <v/>
      </c>
      <c r="V217" s="121" t="str">
        <f>IF(AND('Prioritized Approach Milestones'!C218="Yes",'Prioritized Approach Milestones'!F218=""),"CORRECT",IF('Prioritized Approach Milestones'!C218="No","CORRECT",IF('Prioritized Approach Milestones'!B218=1,"ERROR 1","N/A")))</f>
        <v>N/A</v>
      </c>
      <c r="W217" s="121" t="str">
        <f>IF(AND('Prioritized Approach Milestones'!C218="Yes",'Prioritized Approach Milestones'!F218=""),"CORRECT",IF('Prioritized Approach Milestones'!C218="No","CORRECT",IF('Prioritized Approach Milestones'!B218=2,"ERROR 1","N/A")))</f>
        <v>N/A</v>
      </c>
      <c r="X217" s="121" t="str">
        <f>IF(AND('Prioritized Approach Milestones'!C218="Yes",'Prioritized Approach Milestones'!F218=""),"CORRECT",IF('Prioritized Approach Milestones'!C218="No","CORRECT",IF('Prioritized Approach Milestones'!B218=3,"ERROR 1","N/A")))</f>
        <v>N/A</v>
      </c>
      <c r="Y217" s="121" t="str">
        <f>IF(AND('Prioritized Approach Milestones'!C218="Yes",'Prioritized Approach Milestones'!F218=""),"CORRECT",IF('Prioritized Approach Milestones'!C218="No","CORRECT",IF('Prioritized Approach Milestones'!B218=4,"ERROR 1","N/A")))</f>
        <v>N/A</v>
      </c>
      <c r="Z217" s="121" t="str">
        <f>IF(AND('Prioritized Approach Milestones'!C218="Yes",'Prioritized Approach Milestones'!F218=""),"CORRECT",IF('Prioritized Approach Milestones'!C218="No","CORRECT",IF('Prioritized Approach Milestones'!B218=5,"ERROR 1","N/A")))</f>
        <v>N/A</v>
      </c>
      <c r="AA217" s="121" t="str">
        <f>IF(AND('Prioritized Approach Milestones'!C218="Yes",'Prioritized Approach Milestones'!F218=""),"CORRECT",IF('Prioritized Approach Milestones'!C218="No","CORRECT",IF('Prioritized Approach Milestones'!B218=6,"ERROR 1","N/A")))</f>
        <v>N/A</v>
      </c>
      <c r="AB217" s="122" t="str">
        <f>IF(AND('Prioritized Approach Milestones'!C218="No",'Prioritized Approach Milestones'!F218=""),IF('Prioritized Approach Milestones'!B218=1,"ERROR 2","N/A"),"CORRECT")</f>
        <v>CORRECT</v>
      </c>
      <c r="AC217" s="122" t="str">
        <f>IF(AND('Prioritized Approach Milestones'!C218="No",'Prioritized Approach Milestones'!F218=""),IF('Prioritized Approach Milestones'!B218=2,"ERROR 2","N/A"),"CORRECT")</f>
        <v>CORRECT</v>
      </c>
      <c r="AD217" s="122" t="str">
        <f>IF(AND('Prioritized Approach Milestones'!C218="No",'Prioritized Approach Milestones'!F218=""),IF('Prioritized Approach Milestones'!B218=3,"ERROR 2","N/A"),"CORRECT")</f>
        <v>CORRECT</v>
      </c>
      <c r="AE217" s="122" t="str">
        <f>IF(AND('Prioritized Approach Milestones'!C218="No",'Prioritized Approach Milestones'!F218=""),IF('Prioritized Approach Milestones'!B218=4,"ERROR 2","N/A"),"CORRECT")</f>
        <v>CORRECT</v>
      </c>
      <c r="AF217" s="122" t="str">
        <f>IF(AND('Prioritized Approach Milestones'!C218="No",'Prioritized Approach Milestones'!F218=""),IF('Prioritized Approach Milestones'!B218=5,"ERROR 2","N/A"),"CORRECT")</f>
        <v>CORRECT</v>
      </c>
      <c r="AG217" s="123" t="str">
        <f>IF(AND('Prioritized Approach Milestones'!C218="No",'Prioritized Approach Milestones'!F218=""),IF('Prioritized Approach Milestones'!B218=6,"ERROR 2","N/A"),"CORRECT")</f>
        <v>CORRECT</v>
      </c>
    </row>
    <row r="218" spans="1:33" x14ac:dyDescent="0.2">
      <c r="A218" s="27">
        <f>COUNTIFS('Prioritized Approach Milestones'!B219,"1",'Prioritized Approach Milestones'!C219,"yes")</f>
        <v>0</v>
      </c>
      <c r="B218" s="32">
        <f>COUNTIFS('Prioritized Approach Milestones'!B219,"2",'Prioritized Approach Milestones'!C219,"yes")</f>
        <v>0</v>
      </c>
      <c r="C218" s="28">
        <f>COUNTIFS('Prioritized Approach Milestones'!B219,"3",'Prioritized Approach Milestones'!C219,"yes")</f>
        <v>0</v>
      </c>
      <c r="D218" s="29">
        <f>COUNTIFS('Prioritized Approach Milestones'!B219,"4",'Prioritized Approach Milestones'!C219,"yes")</f>
        <v>0</v>
      </c>
      <c r="E218" s="30">
        <f>COUNTIFS('Prioritized Approach Milestones'!B219,"5",'Prioritized Approach Milestones'!C219,"yes")</f>
        <v>0</v>
      </c>
      <c r="F218" s="31">
        <f>COUNTIFS('Prioritized Approach Milestones'!B219,"6",'Prioritized Approach Milestones'!C219,"yes")</f>
        <v>0</v>
      </c>
      <c r="G218" s="59">
        <f t="shared" si="8"/>
        <v>0</v>
      </c>
      <c r="H218" s="53">
        <f>COUNTIFS('Prioritized Approach Milestones'!B219,"1",'Prioritized Approach Milestones'!C219,"N/A")</f>
        <v>0</v>
      </c>
      <c r="I218" s="53">
        <f>COUNTIFS('Prioritized Approach Milestones'!B219,"2",'Prioritized Approach Milestones'!C219,"N/A")</f>
        <v>0</v>
      </c>
      <c r="J218" s="53">
        <f>COUNTIFS('Prioritized Approach Milestones'!B219,"3",'Prioritized Approach Milestones'!C219,"N/A")</f>
        <v>0</v>
      </c>
      <c r="K218" s="53">
        <f>COUNTIFS('Prioritized Approach Milestones'!B219,"4",'Prioritized Approach Milestones'!C219,"N/A")</f>
        <v>0</v>
      </c>
      <c r="L218" s="53">
        <f>COUNTIFS('Prioritized Approach Milestones'!B219,"5",'Prioritized Approach Milestones'!C219,"N/A")</f>
        <v>0</v>
      </c>
      <c r="M218" s="53">
        <f>COUNTIFS('Prioritized Approach Milestones'!B219,"6",'Prioritized Approach Milestones'!C219,"N/A")</f>
        <v>0</v>
      </c>
      <c r="N218">
        <f t="shared" si="9"/>
        <v>0</v>
      </c>
      <c r="O218" s="119"/>
      <c r="P218" s="120" t="str">
        <f>IF('Prioritized Approach Milestones'!$B219=1,'Prioritized Approach Milestones'!$F219,"")</f>
        <v/>
      </c>
      <c r="Q218" s="120" t="str">
        <f>IF('Prioritized Approach Milestones'!$B219=2,'Prioritized Approach Milestones'!$F219,"")</f>
        <v/>
      </c>
      <c r="R218" s="120" t="str">
        <f>IF('Prioritized Approach Milestones'!$B219=3,'Prioritized Approach Milestones'!$F219,"")</f>
        <v/>
      </c>
      <c r="S218" s="120" t="str">
        <f>IF('Prioritized Approach Milestones'!$B219=4,'Prioritized Approach Milestones'!$F219,"")</f>
        <v/>
      </c>
      <c r="T218" s="120" t="str">
        <f>IF('Prioritized Approach Milestones'!$B219=5,'Prioritized Approach Milestones'!$F219,"")</f>
        <v/>
      </c>
      <c r="U218" s="120">
        <f>IF('Prioritized Approach Milestones'!$B219=6,'Prioritized Approach Milestones'!$F219,"")</f>
        <v>0</v>
      </c>
      <c r="V218" s="121" t="str">
        <f>IF(AND('Prioritized Approach Milestones'!C219="Yes",'Prioritized Approach Milestones'!F219=""),"CORRECT",IF('Prioritized Approach Milestones'!C219="No","CORRECT",IF('Prioritized Approach Milestones'!B219=1,"ERROR 1","N/A")))</f>
        <v>N/A</v>
      </c>
      <c r="W218" s="121" t="str">
        <f>IF(AND('Prioritized Approach Milestones'!C219="Yes",'Prioritized Approach Milestones'!F219=""),"CORRECT",IF('Prioritized Approach Milestones'!C219="No","CORRECT",IF('Prioritized Approach Milestones'!B219=2,"ERROR 1","N/A")))</f>
        <v>N/A</v>
      </c>
      <c r="X218" s="121" t="str">
        <f>IF(AND('Prioritized Approach Milestones'!C219="Yes",'Prioritized Approach Milestones'!F219=""),"CORRECT",IF('Prioritized Approach Milestones'!C219="No","CORRECT",IF('Prioritized Approach Milestones'!B219=3,"ERROR 1","N/A")))</f>
        <v>N/A</v>
      </c>
      <c r="Y218" s="121" t="str">
        <f>IF(AND('Prioritized Approach Milestones'!C219="Yes",'Prioritized Approach Milestones'!F219=""),"CORRECT",IF('Prioritized Approach Milestones'!C219="No","CORRECT",IF('Prioritized Approach Milestones'!B219=4,"ERROR 1","N/A")))</f>
        <v>N/A</v>
      </c>
      <c r="Z218" s="121" t="str">
        <f>IF(AND('Prioritized Approach Milestones'!C219="Yes",'Prioritized Approach Milestones'!F219=""),"CORRECT",IF('Prioritized Approach Milestones'!C219="No","CORRECT",IF('Prioritized Approach Milestones'!B219=5,"ERROR 1","N/A")))</f>
        <v>N/A</v>
      </c>
      <c r="AA218" s="121" t="str">
        <f>IF(AND('Prioritized Approach Milestones'!C219="Yes",'Prioritized Approach Milestones'!F219=""),"CORRECT",IF('Prioritized Approach Milestones'!C219="No","CORRECT",IF('Prioritized Approach Milestones'!B219=6,"ERROR 1","N/A")))</f>
        <v>ERROR 1</v>
      </c>
      <c r="AB218" s="122" t="str">
        <f>IF(AND('Prioritized Approach Milestones'!C219="No",'Prioritized Approach Milestones'!F219=""),IF('Prioritized Approach Milestones'!B219=1,"ERROR 2","N/A"),"CORRECT")</f>
        <v>CORRECT</v>
      </c>
      <c r="AC218" s="122" t="str">
        <f>IF(AND('Prioritized Approach Milestones'!C219="No",'Prioritized Approach Milestones'!F219=""),IF('Prioritized Approach Milestones'!B219=2,"ERROR 2","N/A"),"CORRECT")</f>
        <v>CORRECT</v>
      </c>
      <c r="AD218" s="122" t="str">
        <f>IF(AND('Prioritized Approach Milestones'!C219="No",'Prioritized Approach Milestones'!F219=""),IF('Prioritized Approach Milestones'!B219=3,"ERROR 2","N/A"),"CORRECT")</f>
        <v>CORRECT</v>
      </c>
      <c r="AE218" s="122" t="str">
        <f>IF(AND('Prioritized Approach Milestones'!C219="No",'Prioritized Approach Milestones'!F219=""),IF('Prioritized Approach Milestones'!B219=4,"ERROR 2","N/A"),"CORRECT")</f>
        <v>CORRECT</v>
      </c>
      <c r="AF218" s="122" t="str">
        <f>IF(AND('Prioritized Approach Milestones'!C219="No",'Prioritized Approach Milestones'!F219=""),IF('Prioritized Approach Milestones'!B219=5,"ERROR 2","N/A"),"CORRECT")</f>
        <v>CORRECT</v>
      </c>
      <c r="AG218" s="123" t="str">
        <f>IF(AND('Prioritized Approach Milestones'!C219="No",'Prioritized Approach Milestones'!F219=""),IF('Prioritized Approach Milestones'!B219=6,"ERROR 2","N/A"),"CORRECT")</f>
        <v>CORRECT</v>
      </c>
    </row>
    <row r="219" spans="1:33" x14ac:dyDescent="0.2">
      <c r="A219" s="27">
        <f>COUNTIFS('Prioritized Approach Milestones'!B220,"1",'Prioritized Approach Milestones'!C220,"yes")</f>
        <v>0</v>
      </c>
      <c r="B219" s="32">
        <f>COUNTIFS('Prioritized Approach Milestones'!B220,"2",'Prioritized Approach Milestones'!C220,"yes")</f>
        <v>0</v>
      </c>
      <c r="C219" s="28">
        <f>COUNTIFS('Prioritized Approach Milestones'!B220,"3",'Prioritized Approach Milestones'!C220,"yes")</f>
        <v>0</v>
      </c>
      <c r="D219" s="29">
        <f>COUNTIFS('Prioritized Approach Milestones'!B220,"4",'Prioritized Approach Milestones'!C220,"yes")</f>
        <v>0</v>
      </c>
      <c r="E219" s="30">
        <f>COUNTIFS('Prioritized Approach Milestones'!B220,"5",'Prioritized Approach Milestones'!C220,"yes")</f>
        <v>0</v>
      </c>
      <c r="F219" s="31">
        <f>COUNTIFS('Prioritized Approach Milestones'!B220,"6",'Prioritized Approach Milestones'!C220,"yes")</f>
        <v>0</v>
      </c>
      <c r="G219" s="59">
        <f t="shared" si="8"/>
        <v>0</v>
      </c>
      <c r="H219" s="53">
        <f>COUNTIFS('Prioritized Approach Milestones'!B220,"1",'Prioritized Approach Milestones'!C220,"N/A")</f>
        <v>0</v>
      </c>
      <c r="I219" s="53">
        <f>COUNTIFS('Prioritized Approach Milestones'!B220,"2",'Prioritized Approach Milestones'!C220,"N/A")</f>
        <v>0</v>
      </c>
      <c r="J219" s="53">
        <f>COUNTIFS('Prioritized Approach Milestones'!B220,"3",'Prioritized Approach Milestones'!C220,"N/A")</f>
        <v>0</v>
      </c>
      <c r="K219" s="53">
        <f>COUNTIFS('Prioritized Approach Milestones'!B220,"4",'Prioritized Approach Milestones'!C220,"N/A")</f>
        <v>0</v>
      </c>
      <c r="L219" s="53">
        <f>COUNTIFS('Prioritized Approach Milestones'!B220,"5",'Prioritized Approach Milestones'!C220,"N/A")</f>
        <v>0</v>
      </c>
      <c r="M219" s="53">
        <f>COUNTIFS('Prioritized Approach Milestones'!B220,"6",'Prioritized Approach Milestones'!C220,"N/A")</f>
        <v>0</v>
      </c>
      <c r="N219">
        <f t="shared" si="9"/>
        <v>0</v>
      </c>
      <c r="O219" s="119"/>
      <c r="P219" s="120" t="str">
        <f>IF('Prioritized Approach Milestones'!$B220=1,'Prioritized Approach Milestones'!$F220,"")</f>
        <v/>
      </c>
      <c r="Q219" s="120" t="str">
        <f>IF('Prioritized Approach Milestones'!$B220=2,'Prioritized Approach Milestones'!$F220,"")</f>
        <v/>
      </c>
      <c r="R219" s="120" t="str">
        <f>IF('Prioritized Approach Milestones'!$B220=3,'Prioritized Approach Milestones'!$F220,"")</f>
        <v/>
      </c>
      <c r="S219" s="120" t="str">
        <f>IF('Prioritized Approach Milestones'!$B220=4,'Prioritized Approach Milestones'!$F220,"")</f>
        <v/>
      </c>
      <c r="T219" s="120" t="str">
        <f>IF('Prioritized Approach Milestones'!$B220=5,'Prioritized Approach Milestones'!$F220,"")</f>
        <v/>
      </c>
      <c r="U219" s="120">
        <f>IF('Prioritized Approach Milestones'!$B220=6,'Prioritized Approach Milestones'!$F220,"")</f>
        <v>0</v>
      </c>
      <c r="V219" s="121" t="str">
        <f>IF(AND('Prioritized Approach Milestones'!C220="Yes",'Prioritized Approach Milestones'!F220=""),"CORRECT",IF('Prioritized Approach Milestones'!C220="No","CORRECT",IF('Prioritized Approach Milestones'!B220=1,"ERROR 1","N/A")))</f>
        <v>N/A</v>
      </c>
      <c r="W219" s="121" t="str">
        <f>IF(AND('Prioritized Approach Milestones'!C220="Yes",'Prioritized Approach Milestones'!F220=""),"CORRECT",IF('Prioritized Approach Milestones'!C220="No","CORRECT",IF('Prioritized Approach Milestones'!B220=2,"ERROR 1","N/A")))</f>
        <v>N/A</v>
      </c>
      <c r="X219" s="121" t="str">
        <f>IF(AND('Prioritized Approach Milestones'!C220="Yes",'Prioritized Approach Milestones'!F220=""),"CORRECT",IF('Prioritized Approach Milestones'!C220="No","CORRECT",IF('Prioritized Approach Milestones'!B220=3,"ERROR 1","N/A")))</f>
        <v>N/A</v>
      </c>
      <c r="Y219" s="121" t="str">
        <f>IF(AND('Prioritized Approach Milestones'!C220="Yes",'Prioritized Approach Milestones'!F220=""),"CORRECT",IF('Prioritized Approach Milestones'!C220="No","CORRECT",IF('Prioritized Approach Milestones'!B220=4,"ERROR 1","N/A")))</f>
        <v>N/A</v>
      </c>
      <c r="Z219" s="121" t="str">
        <f>IF(AND('Prioritized Approach Milestones'!C220="Yes",'Prioritized Approach Milestones'!F220=""),"CORRECT",IF('Prioritized Approach Milestones'!C220="No","CORRECT",IF('Prioritized Approach Milestones'!B220=5,"ERROR 1","N/A")))</f>
        <v>N/A</v>
      </c>
      <c r="AA219" s="121" t="str">
        <f>IF(AND('Prioritized Approach Milestones'!C220="Yes",'Prioritized Approach Milestones'!F220=""),"CORRECT",IF('Prioritized Approach Milestones'!C220="No","CORRECT",IF('Prioritized Approach Milestones'!B220=6,"ERROR 1","N/A")))</f>
        <v>ERROR 1</v>
      </c>
      <c r="AB219" s="122" t="str">
        <f>IF(AND('Prioritized Approach Milestones'!C220="No",'Prioritized Approach Milestones'!F220=""),IF('Prioritized Approach Milestones'!B220=1,"ERROR 2","N/A"),"CORRECT")</f>
        <v>CORRECT</v>
      </c>
      <c r="AC219" s="122" t="str">
        <f>IF(AND('Prioritized Approach Milestones'!C220="No",'Prioritized Approach Milestones'!F220=""),IF('Prioritized Approach Milestones'!B220=2,"ERROR 2","N/A"),"CORRECT")</f>
        <v>CORRECT</v>
      </c>
      <c r="AD219" s="122" t="str">
        <f>IF(AND('Prioritized Approach Milestones'!C220="No",'Prioritized Approach Milestones'!F220=""),IF('Prioritized Approach Milestones'!B220=3,"ERROR 2","N/A"),"CORRECT")</f>
        <v>CORRECT</v>
      </c>
      <c r="AE219" s="122" t="str">
        <f>IF(AND('Prioritized Approach Milestones'!C220="No",'Prioritized Approach Milestones'!F220=""),IF('Prioritized Approach Milestones'!B220=4,"ERROR 2","N/A"),"CORRECT")</f>
        <v>CORRECT</v>
      </c>
      <c r="AF219" s="122" t="str">
        <f>IF(AND('Prioritized Approach Milestones'!C220="No",'Prioritized Approach Milestones'!F220=""),IF('Prioritized Approach Milestones'!B220=5,"ERROR 2","N/A"),"CORRECT")</f>
        <v>CORRECT</v>
      </c>
      <c r="AG219" s="123" t="str">
        <f>IF(AND('Prioritized Approach Milestones'!C220="No",'Prioritized Approach Milestones'!F220=""),IF('Prioritized Approach Milestones'!B220=6,"ERROR 2","N/A"),"CORRECT")</f>
        <v>CORRECT</v>
      </c>
    </row>
    <row r="220" spans="1:33" x14ac:dyDescent="0.2">
      <c r="A220" s="27">
        <f>COUNTIFS('Prioritized Approach Milestones'!B221,"1",'Prioritized Approach Milestones'!C221,"yes")</f>
        <v>0</v>
      </c>
      <c r="B220" s="32">
        <f>COUNTIFS('Prioritized Approach Milestones'!B221,"2",'Prioritized Approach Milestones'!C221,"yes")</f>
        <v>0</v>
      </c>
      <c r="C220" s="28">
        <f>COUNTIFS('Prioritized Approach Milestones'!B221,"3",'Prioritized Approach Milestones'!C221,"yes")</f>
        <v>0</v>
      </c>
      <c r="D220" s="29">
        <f>COUNTIFS('Prioritized Approach Milestones'!B221,"4",'Prioritized Approach Milestones'!C221,"yes")</f>
        <v>0</v>
      </c>
      <c r="E220" s="30">
        <f>COUNTIFS('Prioritized Approach Milestones'!B221,"5",'Prioritized Approach Milestones'!C221,"yes")</f>
        <v>0</v>
      </c>
      <c r="F220" s="31">
        <f>COUNTIFS('Prioritized Approach Milestones'!B221,"6",'Prioritized Approach Milestones'!C221,"yes")</f>
        <v>0</v>
      </c>
      <c r="G220" s="59">
        <f t="shared" si="8"/>
        <v>0</v>
      </c>
      <c r="H220" s="53">
        <f>COUNTIFS('Prioritized Approach Milestones'!B221,"1",'Prioritized Approach Milestones'!C221,"N/A")</f>
        <v>0</v>
      </c>
      <c r="I220" s="53">
        <f>COUNTIFS('Prioritized Approach Milestones'!B221,"2",'Prioritized Approach Milestones'!C221,"N/A")</f>
        <v>0</v>
      </c>
      <c r="J220" s="53">
        <f>COUNTIFS('Prioritized Approach Milestones'!B221,"3",'Prioritized Approach Milestones'!C221,"N/A")</f>
        <v>0</v>
      </c>
      <c r="K220" s="53">
        <f>COUNTIFS('Prioritized Approach Milestones'!B221,"4",'Prioritized Approach Milestones'!C221,"N/A")</f>
        <v>0</v>
      </c>
      <c r="L220" s="53">
        <f>COUNTIFS('Prioritized Approach Milestones'!B221,"5",'Prioritized Approach Milestones'!C221,"N/A")</f>
        <v>0</v>
      </c>
      <c r="M220" s="53">
        <f>COUNTIFS('Prioritized Approach Milestones'!B221,"6",'Prioritized Approach Milestones'!C221,"N/A")</f>
        <v>0</v>
      </c>
      <c r="N220">
        <f t="shared" si="9"/>
        <v>0</v>
      </c>
      <c r="O220" s="119"/>
      <c r="P220" s="120" t="str">
        <f>IF('Prioritized Approach Milestones'!$B221=1,'Prioritized Approach Milestones'!$F221,"")</f>
        <v/>
      </c>
      <c r="Q220" s="120" t="str">
        <f>IF('Prioritized Approach Milestones'!$B221=2,'Prioritized Approach Milestones'!$F221,"")</f>
        <v/>
      </c>
      <c r="R220" s="120" t="str">
        <f>IF('Prioritized Approach Milestones'!$B221=3,'Prioritized Approach Milestones'!$F221,"")</f>
        <v/>
      </c>
      <c r="S220" s="120" t="str">
        <f>IF('Prioritized Approach Milestones'!$B221=4,'Prioritized Approach Milestones'!$F221,"")</f>
        <v/>
      </c>
      <c r="T220" s="120" t="str">
        <f>IF('Prioritized Approach Milestones'!$B221=5,'Prioritized Approach Milestones'!$F221,"")</f>
        <v/>
      </c>
      <c r="U220" s="120" t="str">
        <f>IF('Prioritized Approach Milestones'!$B221=6,'Prioritized Approach Milestones'!$F221,"")</f>
        <v/>
      </c>
      <c r="V220" s="121" t="str">
        <f>IF(AND('Prioritized Approach Milestones'!C221="Yes",'Prioritized Approach Milestones'!F221=""),"CORRECT",IF('Prioritized Approach Milestones'!C221="No","CORRECT",IF('Prioritized Approach Milestones'!B221=1,"ERROR 1","N/A")))</f>
        <v>N/A</v>
      </c>
      <c r="W220" s="121" t="str">
        <f>IF(AND('Prioritized Approach Milestones'!C221="Yes",'Prioritized Approach Milestones'!F221=""),"CORRECT",IF('Prioritized Approach Milestones'!C221="No","CORRECT",IF('Prioritized Approach Milestones'!B221=2,"ERROR 1","N/A")))</f>
        <v>N/A</v>
      </c>
      <c r="X220" s="121" t="str">
        <f>IF(AND('Prioritized Approach Milestones'!C221="Yes",'Prioritized Approach Milestones'!F221=""),"CORRECT",IF('Prioritized Approach Milestones'!C221="No","CORRECT",IF('Prioritized Approach Milestones'!B221=3,"ERROR 1","N/A")))</f>
        <v>N/A</v>
      </c>
      <c r="Y220" s="121" t="str">
        <f>IF(AND('Prioritized Approach Milestones'!C221="Yes",'Prioritized Approach Milestones'!F221=""),"CORRECT",IF('Prioritized Approach Milestones'!C221="No","CORRECT",IF('Prioritized Approach Milestones'!B221=4,"ERROR 1","N/A")))</f>
        <v>N/A</v>
      </c>
      <c r="Z220" s="121" t="str">
        <f>IF(AND('Prioritized Approach Milestones'!C221="Yes",'Prioritized Approach Milestones'!F221=""),"CORRECT",IF('Prioritized Approach Milestones'!C221="No","CORRECT",IF('Prioritized Approach Milestones'!B221=5,"ERROR 1","N/A")))</f>
        <v>N/A</v>
      </c>
      <c r="AA220" s="121" t="str">
        <f>IF(AND('Prioritized Approach Milestones'!C221="Yes",'Prioritized Approach Milestones'!F221=""),"CORRECT",IF('Prioritized Approach Milestones'!C221="No","CORRECT",IF('Prioritized Approach Milestones'!B221=6,"ERROR 1","N/A")))</f>
        <v>N/A</v>
      </c>
      <c r="AB220" s="122" t="str">
        <f>IF(AND('Prioritized Approach Milestones'!C221="No",'Prioritized Approach Milestones'!F221=""),IF('Prioritized Approach Milestones'!B221=1,"ERROR 2","N/A"),"CORRECT")</f>
        <v>CORRECT</v>
      </c>
      <c r="AC220" s="122" t="str">
        <f>IF(AND('Prioritized Approach Milestones'!C221="No",'Prioritized Approach Milestones'!F221=""),IF('Prioritized Approach Milestones'!B221=2,"ERROR 2","N/A"),"CORRECT")</f>
        <v>CORRECT</v>
      </c>
      <c r="AD220" s="122" t="str">
        <f>IF(AND('Prioritized Approach Milestones'!C221="No",'Prioritized Approach Milestones'!F221=""),IF('Prioritized Approach Milestones'!B221=3,"ERROR 2","N/A"),"CORRECT")</f>
        <v>CORRECT</v>
      </c>
      <c r="AE220" s="122" t="str">
        <f>IF(AND('Prioritized Approach Milestones'!C221="No",'Prioritized Approach Milestones'!F221=""),IF('Prioritized Approach Milestones'!B221=4,"ERROR 2","N/A"),"CORRECT")</f>
        <v>CORRECT</v>
      </c>
      <c r="AF220" s="122" t="str">
        <f>IF(AND('Prioritized Approach Milestones'!C221="No",'Prioritized Approach Milestones'!F221=""),IF('Prioritized Approach Milestones'!B221=5,"ERROR 2","N/A"),"CORRECT")</f>
        <v>CORRECT</v>
      </c>
      <c r="AG220" s="123" t="str">
        <f>IF(AND('Prioritized Approach Milestones'!C221="No",'Prioritized Approach Milestones'!F221=""),IF('Prioritized Approach Milestones'!B221=6,"ERROR 2","N/A"),"CORRECT")</f>
        <v>CORRECT</v>
      </c>
    </row>
    <row r="221" spans="1:33" x14ac:dyDescent="0.2">
      <c r="A221" s="27">
        <f>COUNTIFS('Prioritized Approach Milestones'!B222,"1",'Prioritized Approach Milestones'!C222,"yes")</f>
        <v>0</v>
      </c>
      <c r="B221" s="32">
        <f>COUNTIFS('Prioritized Approach Milestones'!B222,"2",'Prioritized Approach Milestones'!C222,"yes")</f>
        <v>0</v>
      </c>
      <c r="C221" s="28">
        <f>COUNTIFS('Prioritized Approach Milestones'!B222,"3",'Prioritized Approach Milestones'!C222,"yes")</f>
        <v>0</v>
      </c>
      <c r="D221" s="29">
        <f>COUNTIFS('Prioritized Approach Milestones'!B222,"4",'Prioritized Approach Milestones'!C222,"yes")</f>
        <v>0</v>
      </c>
      <c r="E221" s="30">
        <f>COUNTIFS('Prioritized Approach Milestones'!B222,"5",'Prioritized Approach Milestones'!C222,"yes")</f>
        <v>0</v>
      </c>
      <c r="F221" s="31">
        <f>COUNTIFS('Prioritized Approach Milestones'!B222,"6",'Prioritized Approach Milestones'!C222,"yes")</f>
        <v>0</v>
      </c>
      <c r="G221" s="59">
        <f t="shared" si="8"/>
        <v>0</v>
      </c>
      <c r="H221" s="53">
        <f>COUNTIFS('Prioritized Approach Milestones'!B222,"1",'Prioritized Approach Milestones'!C222,"N/A")</f>
        <v>0</v>
      </c>
      <c r="I221" s="53">
        <f>COUNTIFS('Prioritized Approach Milestones'!B222,"2",'Prioritized Approach Milestones'!C222,"N/A")</f>
        <v>0</v>
      </c>
      <c r="J221" s="53">
        <f>COUNTIFS('Prioritized Approach Milestones'!B222,"3",'Prioritized Approach Milestones'!C222,"N/A")</f>
        <v>0</v>
      </c>
      <c r="K221" s="53">
        <f>COUNTIFS('Prioritized Approach Milestones'!B222,"4",'Prioritized Approach Milestones'!C222,"N/A")</f>
        <v>0</v>
      </c>
      <c r="L221" s="53">
        <f>COUNTIFS('Prioritized Approach Milestones'!B222,"5",'Prioritized Approach Milestones'!C222,"N/A")</f>
        <v>0</v>
      </c>
      <c r="M221" s="53">
        <f>COUNTIFS('Prioritized Approach Milestones'!B222,"6",'Prioritized Approach Milestones'!C222,"N/A")</f>
        <v>0</v>
      </c>
      <c r="N221">
        <f t="shared" si="9"/>
        <v>0</v>
      </c>
      <c r="O221" s="119"/>
      <c r="P221" s="120" t="str">
        <f>IF('Prioritized Approach Milestones'!$B222=1,'Prioritized Approach Milestones'!$F222,"")</f>
        <v/>
      </c>
      <c r="Q221" s="120" t="str">
        <f>IF('Prioritized Approach Milestones'!$B222=2,'Prioritized Approach Milestones'!$F222,"")</f>
        <v/>
      </c>
      <c r="R221" s="120" t="str">
        <f>IF('Prioritized Approach Milestones'!$B222=3,'Prioritized Approach Milestones'!$F222,"")</f>
        <v/>
      </c>
      <c r="S221" s="120">
        <f>IF('Prioritized Approach Milestones'!$B222=4,'Prioritized Approach Milestones'!$F222,"")</f>
        <v>0</v>
      </c>
      <c r="T221" s="120" t="str">
        <f>IF('Prioritized Approach Milestones'!$B222=5,'Prioritized Approach Milestones'!$F222,"")</f>
        <v/>
      </c>
      <c r="U221" s="120" t="str">
        <f>IF('Prioritized Approach Milestones'!$B222=6,'Prioritized Approach Milestones'!$F222,"")</f>
        <v/>
      </c>
      <c r="V221" s="121" t="str">
        <f>IF(AND('Prioritized Approach Milestones'!C222="Yes",'Prioritized Approach Milestones'!F222=""),"CORRECT",IF('Prioritized Approach Milestones'!C222="No","CORRECT",IF('Prioritized Approach Milestones'!B222=1,"ERROR 1","N/A")))</f>
        <v>N/A</v>
      </c>
      <c r="W221" s="121" t="str">
        <f>IF(AND('Prioritized Approach Milestones'!C222="Yes",'Prioritized Approach Milestones'!F222=""),"CORRECT",IF('Prioritized Approach Milestones'!C222="No","CORRECT",IF('Prioritized Approach Milestones'!B222=2,"ERROR 1","N/A")))</f>
        <v>N/A</v>
      </c>
      <c r="X221" s="121" t="str">
        <f>IF(AND('Prioritized Approach Milestones'!C222="Yes",'Prioritized Approach Milestones'!F222=""),"CORRECT",IF('Prioritized Approach Milestones'!C222="No","CORRECT",IF('Prioritized Approach Milestones'!B222=3,"ERROR 1","N/A")))</f>
        <v>N/A</v>
      </c>
      <c r="Y221" s="121" t="str">
        <f>IF(AND('Prioritized Approach Milestones'!C222="Yes",'Prioritized Approach Milestones'!F222=""),"CORRECT",IF('Prioritized Approach Milestones'!C222="No","CORRECT",IF('Prioritized Approach Milestones'!B222=4,"ERROR 1","N/A")))</f>
        <v>ERROR 1</v>
      </c>
      <c r="Z221" s="121" t="str">
        <f>IF(AND('Prioritized Approach Milestones'!C222="Yes",'Prioritized Approach Milestones'!F222=""),"CORRECT",IF('Prioritized Approach Milestones'!C222="No","CORRECT",IF('Prioritized Approach Milestones'!B222=5,"ERROR 1","N/A")))</f>
        <v>N/A</v>
      </c>
      <c r="AA221" s="121" t="str">
        <f>IF(AND('Prioritized Approach Milestones'!C222="Yes",'Prioritized Approach Milestones'!F222=""),"CORRECT",IF('Prioritized Approach Milestones'!C222="No","CORRECT",IF('Prioritized Approach Milestones'!B222=6,"ERROR 1","N/A")))</f>
        <v>N/A</v>
      </c>
      <c r="AB221" s="122" t="str">
        <f>IF(AND('Prioritized Approach Milestones'!C222="No",'Prioritized Approach Milestones'!F222=""),IF('Prioritized Approach Milestones'!B222=1,"ERROR 2","N/A"),"CORRECT")</f>
        <v>CORRECT</v>
      </c>
      <c r="AC221" s="122" t="str">
        <f>IF(AND('Prioritized Approach Milestones'!C222="No",'Prioritized Approach Milestones'!F222=""),IF('Prioritized Approach Milestones'!B222=2,"ERROR 2","N/A"),"CORRECT")</f>
        <v>CORRECT</v>
      </c>
      <c r="AD221" s="122" t="str">
        <f>IF(AND('Prioritized Approach Milestones'!C222="No",'Prioritized Approach Milestones'!F222=""),IF('Prioritized Approach Milestones'!B222=3,"ERROR 2","N/A"),"CORRECT")</f>
        <v>CORRECT</v>
      </c>
      <c r="AE221" s="122" t="str">
        <f>IF(AND('Prioritized Approach Milestones'!C222="No",'Prioritized Approach Milestones'!F222=""),IF('Prioritized Approach Milestones'!B222=4,"ERROR 2","N/A"),"CORRECT")</f>
        <v>CORRECT</v>
      </c>
      <c r="AF221" s="122" t="str">
        <f>IF(AND('Prioritized Approach Milestones'!C222="No",'Prioritized Approach Milestones'!F222=""),IF('Prioritized Approach Milestones'!B222=5,"ERROR 2","N/A"),"CORRECT")</f>
        <v>CORRECT</v>
      </c>
      <c r="AG221" s="123" t="str">
        <f>IF(AND('Prioritized Approach Milestones'!C222="No",'Prioritized Approach Milestones'!F222=""),IF('Prioritized Approach Milestones'!B222=6,"ERROR 2","N/A"),"CORRECT")</f>
        <v>CORRECT</v>
      </c>
    </row>
    <row r="222" spans="1:33" x14ac:dyDescent="0.2">
      <c r="A222" s="27">
        <f>COUNTIFS('Prioritized Approach Milestones'!B223,"1",'Prioritized Approach Milestones'!C223,"yes")</f>
        <v>0</v>
      </c>
      <c r="B222" s="32">
        <f>COUNTIFS('Prioritized Approach Milestones'!B223,"2",'Prioritized Approach Milestones'!C223,"yes")</f>
        <v>0</v>
      </c>
      <c r="C222" s="28">
        <f>COUNTIFS('Prioritized Approach Milestones'!B223,"3",'Prioritized Approach Milestones'!C223,"yes")</f>
        <v>0</v>
      </c>
      <c r="D222" s="29">
        <f>COUNTIFS('Prioritized Approach Milestones'!B223,"4",'Prioritized Approach Milestones'!C223,"yes")</f>
        <v>0</v>
      </c>
      <c r="E222" s="30">
        <f>COUNTIFS('Prioritized Approach Milestones'!B223,"5",'Prioritized Approach Milestones'!C223,"yes")</f>
        <v>0</v>
      </c>
      <c r="F222" s="31">
        <f>COUNTIFS('Prioritized Approach Milestones'!B223,"6",'Prioritized Approach Milestones'!C223,"yes")</f>
        <v>0</v>
      </c>
      <c r="G222" s="59">
        <f t="shared" si="8"/>
        <v>0</v>
      </c>
      <c r="H222" s="53">
        <f>COUNTIFS('Prioritized Approach Milestones'!B223,"1",'Prioritized Approach Milestones'!C223,"N/A")</f>
        <v>0</v>
      </c>
      <c r="I222" s="53">
        <f>COUNTIFS('Prioritized Approach Milestones'!B223,"2",'Prioritized Approach Milestones'!C223,"N/A")</f>
        <v>0</v>
      </c>
      <c r="J222" s="53">
        <f>COUNTIFS('Prioritized Approach Milestones'!B223,"3",'Prioritized Approach Milestones'!C223,"N/A")</f>
        <v>0</v>
      </c>
      <c r="K222" s="53">
        <f>COUNTIFS('Prioritized Approach Milestones'!B223,"4",'Prioritized Approach Milestones'!C223,"N/A")</f>
        <v>0</v>
      </c>
      <c r="L222" s="53">
        <f>COUNTIFS('Prioritized Approach Milestones'!B223,"5",'Prioritized Approach Milestones'!C223,"N/A")</f>
        <v>0</v>
      </c>
      <c r="M222" s="53">
        <f>COUNTIFS('Prioritized Approach Milestones'!B223,"6",'Prioritized Approach Milestones'!C223,"N/A")</f>
        <v>0</v>
      </c>
      <c r="N222">
        <f t="shared" si="9"/>
        <v>0</v>
      </c>
      <c r="O222" s="119"/>
      <c r="P222" s="120" t="str">
        <f>IF('Prioritized Approach Milestones'!$B223=1,'Prioritized Approach Milestones'!$F223,"")</f>
        <v/>
      </c>
      <c r="Q222" s="120" t="str">
        <f>IF('Prioritized Approach Milestones'!$B223=2,'Prioritized Approach Milestones'!$F223,"")</f>
        <v/>
      </c>
      <c r="R222" s="120" t="str">
        <f>IF('Prioritized Approach Milestones'!$B223=3,'Prioritized Approach Milestones'!$F223,"")</f>
        <v/>
      </c>
      <c r="S222" s="120">
        <f>IF('Prioritized Approach Milestones'!$B223=4,'Prioritized Approach Milestones'!$F223,"")</f>
        <v>0</v>
      </c>
      <c r="T222" s="120" t="str">
        <f>IF('Prioritized Approach Milestones'!$B223=5,'Prioritized Approach Milestones'!$F223,"")</f>
        <v/>
      </c>
      <c r="U222" s="120" t="str">
        <f>IF('Prioritized Approach Milestones'!$B223=6,'Prioritized Approach Milestones'!$F223,"")</f>
        <v/>
      </c>
      <c r="V222" s="121" t="str">
        <f>IF(AND('Prioritized Approach Milestones'!C223="Yes",'Prioritized Approach Milestones'!F223=""),"CORRECT",IF('Prioritized Approach Milestones'!C223="No","CORRECT",IF('Prioritized Approach Milestones'!B223=1,"ERROR 1","N/A")))</f>
        <v>N/A</v>
      </c>
      <c r="W222" s="121" t="str">
        <f>IF(AND('Prioritized Approach Milestones'!C223="Yes",'Prioritized Approach Milestones'!F223=""),"CORRECT",IF('Prioritized Approach Milestones'!C223="No","CORRECT",IF('Prioritized Approach Milestones'!B223=2,"ERROR 1","N/A")))</f>
        <v>N/A</v>
      </c>
      <c r="X222" s="121" t="str">
        <f>IF(AND('Prioritized Approach Milestones'!C223="Yes",'Prioritized Approach Milestones'!F223=""),"CORRECT",IF('Prioritized Approach Milestones'!C223="No","CORRECT",IF('Prioritized Approach Milestones'!B223=3,"ERROR 1","N/A")))</f>
        <v>N/A</v>
      </c>
      <c r="Y222" s="121" t="str">
        <f>IF(AND('Prioritized Approach Milestones'!C223="Yes",'Prioritized Approach Milestones'!F223=""),"CORRECT",IF('Prioritized Approach Milestones'!C223="No","CORRECT",IF('Prioritized Approach Milestones'!B223=4,"ERROR 1","N/A")))</f>
        <v>ERROR 1</v>
      </c>
      <c r="Z222" s="121" t="str">
        <f>IF(AND('Prioritized Approach Milestones'!C223="Yes",'Prioritized Approach Milestones'!F223=""),"CORRECT",IF('Prioritized Approach Milestones'!C223="No","CORRECT",IF('Prioritized Approach Milestones'!B223=5,"ERROR 1","N/A")))</f>
        <v>N/A</v>
      </c>
      <c r="AA222" s="121" t="str">
        <f>IF(AND('Prioritized Approach Milestones'!C223="Yes",'Prioritized Approach Milestones'!F223=""),"CORRECT",IF('Prioritized Approach Milestones'!C223="No","CORRECT",IF('Prioritized Approach Milestones'!B223=6,"ERROR 1","N/A")))</f>
        <v>N/A</v>
      </c>
      <c r="AB222" s="122" t="str">
        <f>IF(AND('Prioritized Approach Milestones'!C223="No",'Prioritized Approach Milestones'!F223=""),IF('Prioritized Approach Milestones'!B223=1,"ERROR 2","N/A"),"CORRECT")</f>
        <v>CORRECT</v>
      </c>
      <c r="AC222" s="122" t="str">
        <f>IF(AND('Prioritized Approach Milestones'!C223="No",'Prioritized Approach Milestones'!F223=""),IF('Prioritized Approach Milestones'!B223=2,"ERROR 2","N/A"),"CORRECT")</f>
        <v>CORRECT</v>
      </c>
      <c r="AD222" s="122" t="str">
        <f>IF(AND('Prioritized Approach Milestones'!C223="No",'Prioritized Approach Milestones'!F223=""),IF('Prioritized Approach Milestones'!B223=3,"ERROR 2","N/A"),"CORRECT")</f>
        <v>CORRECT</v>
      </c>
      <c r="AE222" s="122" t="str">
        <f>IF(AND('Prioritized Approach Milestones'!C223="No",'Prioritized Approach Milestones'!F223=""),IF('Prioritized Approach Milestones'!B223=4,"ERROR 2","N/A"),"CORRECT")</f>
        <v>CORRECT</v>
      </c>
      <c r="AF222" s="122" t="str">
        <f>IF(AND('Prioritized Approach Milestones'!C223="No",'Prioritized Approach Milestones'!F223=""),IF('Prioritized Approach Milestones'!B223=5,"ERROR 2","N/A"),"CORRECT")</f>
        <v>CORRECT</v>
      </c>
      <c r="AG222" s="123" t="str">
        <f>IF(AND('Prioritized Approach Milestones'!C223="No",'Prioritized Approach Milestones'!F223=""),IF('Prioritized Approach Milestones'!B223=6,"ERROR 2","N/A"),"CORRECT")</f>
        <v>CORRECT</v>
      </c>
    </row>
    <row r="223" spans="1:33" x14ac:dyDescent="0.2">
      <c r="A223" s="27">
        <f>COUNTIFS('Prioritized Approach Milestones'!B224,"1",'Prioritized Approach Milestones'!C224,"yes")</f>
        <v>0</v>
      </c>
      <c r="B223" s="32">
        <f>COUNTIFS('Prioritized Approach Milestones'!B224,"2",'Prioritized Approach Milestones'!C224,"yes")</f>
        <v>0</v>
      </c>
      <c r="C223" s="28">
        <f>COUNTIFS('Prioritized Approach Milestones'!B224,"3",'Prioritized Approach Milestones'!C224,"yes")</f>
        <v>0</v>
      </c>
      <c r="D223" s="29">
        <f>COUNTIFS('Prioritized Approach Milestones'!B224,"4",'Prioritized Approach Milestones'!C224,"yes")</f>
        <v>0</v>
      </c>
      <c r="E223" s="30">
        <f>COUNTIFS('Prioritized Approach Milestones'!B224,"5",'Prioritized Approach Milestones'!C224,"yes")</f>
        <v>0</v>
      </c>
      <c r="F223" s="31">
        <f>COUNTIFS('Prioritized Approach Milestones'!B224,"6",'Prioritized Approach Milestones'!C224,"yes")</f>
        <v>0</v>
      </c>
      <c r="G223" s="59">
        <f t="shared" si="8"/>
        <v>0</v>
      </c>
      <c r="H223" s="53">
        <f>COUNTIFS('Prioritized Approach Milestones'!B224,"1",'Prioritized Approach Milestones'!C224,"N/A")</f>
        <v>0</v>
      </c>
      <c r="I223" s="53">
        <f>COUNTIFS('Prioritized Approach Milestones'!B224,"2",'Prioritized Approach Milestones'!C224,"N/A")</f>
        <v>0</v>
      </c>
      <c r="J223" s="53">
        <f>COUNTIFS('Prioritized Approach Milestones'!B224,"3",'Prioritized Approach Milestones'!C224,"N/A")</f>
        <v>0</v>
      </c>
      <c r="K223" s="53">
        <f>COUNTIFS('Prioritized Approach Milestones'!B224,"4",'Prioritized Approach Milestones'!C224,"N/A")</f>
        <v>0</v>
      </c>
      <c r="L223" s="53">
        <f>COUNTIFS('Prioritized Approach Milestones'!B224,"5",'Prioritized Approach Milestones'!C224,"N/A")</f>
        <v>0</v>
      </c>
      <c r="M223" s="53">
        <f>COUNTIFS('Prioritized Approach Milestones'!B224,"6",'Prioritized Approach Milestones'!C224,"N/A")</f>
        <v>0</v>
      </c>
      <c r="N223">
        <f t="shared" si="9"/>
        <v>0</v>
      </c>
      <c r="O223" s="119"/>
      <c r="P223" s="120" t="str">
        <f>IF('Prioritized Approach Milestones'!$B224=1,'Prioritized Approach Milestones'!$F224,"")</f>
        <v/>
      </c>
      <c r="Q223" s="120" t="str">
        <f>IF('Prioritized Approach Milestones'!$B224=2,'Prioritized Approach Milestones'!$F224,"")</f>
        <v/>
      </c>
      <c r="R223" s="120" t="str">
        <f>IF('Prioritized Approach Milestones'!$B224=3,'Prioritized Approach Milestones'!$F224,"")</f>
        <v/>
      </c>
      <c r="S223" s="120">
        <f>IF('Prioritized Approach Milestones'!$B224=4,'Prioritized Approach Milestones'!$F224,"")</f>
        <v>0</v>
      </c>
      <c r="T223" s="120" t="str">
        <f>IF('Prioritized Approach Milestones'!$B224=5,'Prioritized Approach Milestones'!$F224,"")</f>
        <v/>
      </c>
      <c r="U223" s="120" t="str">
        <f>IF('Prioritized Approach Milestones'!$B224=6,'Prioritized Approach Milestones'!$F224,"")</f>
        <v/>
      </c>
      <c r="V223" s="121" t="str">
        <f>IF(AND('Prioritized Approach Milestones'!C224="Yes",'Prioritized Approach Milestones'!F224=""),"CORRECT",IF('Prioritized Approach Milestones'!C224="No","CORRECT",IF('Prioritized Approach Milestones'!B224=1,"ERROR 1","N/A")))</f>
        <v>N/A</v>
      </c>
      <c r="W223" s="121" t="str">
        <f>IF(AND('Prioritized Approach Milestones'!C224="Yes",'Prioritized Approach Milestones'!F224=""),"CORRECT",IF('Prioritized Approach Milestones'!C224="No","CORRECT",IF('Prioritized Approach Milestones'!B224=2,"ERROR 1","N/A")))</f>
        <v>N/A</v>
      </c>
      <c r="X223" s="121" t="str">
        <f>IF(AND('Prioritized Approach Milestones'!C224="Yes",'Prioritized Approach Milestones'!F224=""),"CORRECT",IF('Prioritized Approach Milestones'!C224="No","CORRECT",IF('Prioritized Approach Milestones'!B224=3,"ERROR 1","N/A")))</f>
        <v>N/A</v>
      </c>
      <c r="Y223" s="121" t="str">
        <f>IF(AND('Prioritized Approach Milestones'!C224="Yes",'Prioritized Approach Milestones'!F224=""),"CORRECT",IF('Prioritized Approach Milestones'!C224="No","CORRECT",IF('Prioritized Approach Milestones'!B224=4,"ERROR 1","N/A")))</f>
        <v>ERROR 1</v>
      </c>
      <c r="Z223" s="121" t="str">
        <f>IF(AND('Prioritized Approach Milestones'!C224="Yes",'Prioritized Approach Milestones'!F224=""),"CORRECT",IF('Prioritized Approach Milestones'!C224="No","CORRECT",IF('Prioritized Approach Milestones'!B224=5,"ERROR 1","N/A")))</f>
        <v>N/A</v>
      </c>
      <c r="AA223" s="121" t="str">
        <f>IF(AND('Prioritized Approach Milestones'!C224="Yes",'Prioritized Approach Milestones'!F224=""),"CORRECT",IF('Prioritized Approach Milestones'!C224="No","CORRECT",IF('Prioritized Approach Milestones'!B224=6,"ERROR 1","N/A")))</f>
        <v>N/A</v>
      </c>
      <c r="AB223" s="122" t="str">
        <f>IF(AND('Prioritized Approach Milestones'!C224="No",'Prioritized Approach Milestones'!F224=""),IF('Prioritized Approach Milestones'!B224=1,"ERROR 2","N/A"),"CORRECT")</f>
        <v>CORRECT</v>
      </c>
      <c r="AC223" s="122" t="str">
        <f>IF(AND('Prioritized Approach Milestones'!C224="No",'Prioritized Approach Milestones'!F224=""),IF('Prioritized Approach Milestones'!B224=2,"ERROR 2","N/A"),"CORRECT")</f>
        <v>CORRECT</v>
      </c>
      <c r="AD223" s="122" t="str">
        <f>IF(AND('Prioritized Approach Milestones'!C224="No",'Prioritized Approach Milestones'!F224=""),IF('Prioritized Approach Milestones'!B224=3,"ERROR 2","N/A"),"CORRECT")</f>
        <v>CORRECT</v>
      </c>
      <c r="AE223" s="122" t="str">
        <f>IF(AND('Prioritized Approach Milestones'!C224="No",'Prioritized Approach Milestones'!F224=""),IF('Prioritized Approach Milestones'!B224=4,"ERROR 2","N/A"),"CORRECT")</f>
        <v>CORRECT</v>
      </c>
      <c r="AF223" s="122" t="str">
        <f>IF(AND('Prioritized Approach Milestones'!C224="No",'Prioritized Approach Milestones'!F224=""),IF('Prioritized Approach Milestones'!B224=5,"ERROR 2","N/A"),"CORRECT")</f>
        <v>CORRECT</v>
      </c>
      <c r="AG223" s="123" t="str">
        <f>IF(AND('Prioritized Approach Milestones'!C224="No",'Prioritized Approach Milestones'!F224=""),IF('Prioritized Approach Milestones'!B224=6,"ERROR 2","N/A"),"CORRECT")</f>
        <v>CORRECT</v>
      </c>
    </row>
    <row r="224" spans="1:33" x14ac:dyDescent="0.2">
      <c r="A224" s="27">
        <f>COUNTIFS('Prioritized Approach Milestones'!B225,"1",'Prioritized Approach Milestones'!C225,"yes")</f>
        <v>0</v>
      </c>
      <c r="B224" s="32">
        <f>COUNTIFS('Prioritized Approach Milestones'!B225,"2",'Prioritized Approach Milestones'!C225,"yes")</f>
        <v>0</v>
      </c>
      <c r="C224" s="28">
        <f>COUNTIFS('Prioritized Approach Milestones'!B225,"3",'Prioritized Approach Milestones'!C225,"yes")</f>
        <v>0</v>
      </c>
      <c r="D224" s="29">
        <f>COUNTIFS('Prioritized Approach Milestones'!B225,"4",'Prioritized Approach Milestones'!C225,"yes")</f>
        <v>0</v>
      </c>
      <c r="E224" s="30">
        <f>COUNTIFS('Prioritized Approach Milestones'!B225,"5",'Prioritized Approach Milestones'!C225,"yes")</f>
        <v>0</v>
      </c>
      <c r="F224" s="31">
        <f>COUNTIFS('Prioritized Approach Milestones'!B225,"6",'Prioritized Approach Milestones'!C225,"yes")</f>
        <v>0</v>
      </c>
      <c r="G224" s="59">
        <f t="shared" si="8"/>
        <v>0</v>
      </c>
      <c r="H224" s="53">
        <f>COUNTIFS('Prioritized Approach Milestones'!B225,"1",'Prioritized Approach Milestones'!C225,"N/A")</f>
        <v>0</v>
      </c>
      <c r="I224" s="53">
        <f>COUNTIFS('Prioritized Approach Milestones'!B225,"2",'Prioritized Approach Milestones'!C225,"N/A")</f>
        <v>0</v>
      </c>
      <c r="J224" s="53">
        <f>COUNTIFS('Prioritized Approach Milestones'!B225,"3",'Prioritized Approach Milestones'!C225,"N/A")</f>
        <v>0</v>
      </c>
      <c r="K224" s="53">
        <f>COUNTIFS('Prioritized Approach Milestones'!B225,"4",'Prioritized Approach Milestones'!C225,"N/A")</f>
        <v>0</v>
      </c>
      <c r="L224" s="53">
        <f>COUNTIFS('Prioritized Approach Milestones'!B225,"5",'Prioritized Approach Milestones'!C225,"N/A")</f>
        <v>0</v>
      </c>
      <c r="M224" s="53">
        <f>COUNTIFS('Prioritized Approach Milestones'!B225,"6",'Prioritized Approach Milestones'!C225,"N/A")</f>
        <v>0</v>
      </c>
      <c r="N224">
        <f t="shared" si="9"/>
        <v>0</v>
      </c>
      <c r="O224" s="119"/>
      <c r="P224" s="120" t="str">
        <f>IF('Prioritized Approach Milestones'!$B225=1,'Prioritized Approach Milestones'!$F225,"")</f>
        <v/>
      </c>
      <c r="Q224" s="120" t="str">
        <f>IF('Prioritized Approach Milestones'!$B225=2,'Prioritized Approach Milestones'!$F225,"")</f>
        <v/>
      </c>
      <c r="R224" s="120" t="str">
        <f>IF('Prioritized Approach Milestones'!$B225=3,'Prioritized Approach Milestones'!$F225,"")</f>
        <v/>
      </c>
      <c r="S224" s="120">
        <f>IF('Prioritized Approach Milestones'!$B225=4,'Prioritized Approach Milestones'!$F225,"")</f>
        <v>0</v>
      </c>
      <c r="T224" s="120" t="str">
        <f>IF('Prioritized Approach Milestones'!$B225=5,'Prioritized Approach Milestones'!$F225,"")</f>
        <v/>
      </c>
      <c r="U224" s="120" t="str">
        <f>IF('Prioritized Approach Milestones'!$B225=6,'Prioritized Approach Milestones'!$F225,"")</f>
        <v/>
      </c>
      <c r="V224" s="121" t="str">
        <f>IF(AND('Prioritized Approach Milestones'!C225="Yes",'Prioritized Approach Milestones'!F225=""),"CORRECT",IF('Prioritized Approach Milestones'!C225="No","CORRECT",IF('Prioritized Approach Milestones'!B225=1,"ERROR 1","N/A")))</f>
        <v>N/A</v>
      </c>
      <c r="W224" s="121" t="str">
        <f>IF(AND('Prioritized Approach Milestones'!C225="Yes",'Prioritized Approach Milestones'!F225=""),"CORRECT",IF('Prioritized Approach Milestones'!C225="No","CORRECT",IF('Prioritized Approach Milestones'!B225=2,"ERROR 1","N/A")))</f>
        <v>N/A</v>
      </c>
      <c r="X224" s="121" t="str">
        <f>IF(AND('Prioritized Approach Milestones'!C225="Yes",'Prioritized Approach Milestones'!F225=""),"CORRECT",IF('Prioritized Approach Milestones'!C225="No","CORRECT",IF('Prioritized Approach Milestones'!B225=3,"ERROR 1","N/A")))</f>
        <v>N/A</v>
      </c>
      <c r="Y224" s="121" t="str">
        <f>IF(AND('Prioritized Approach Milestones'!C225="Yes",'Prioritized Approach Milestones'!F225=""),"CORRECT",IF('Prioritized Approach Milestones'!C225="No","CORRECT",IF('Prioritized Approach Milestones'!B225=4,"ERROR 1","N/A")))</f>
        <v>ERROR 1</v>
      </c>
      <c r="Z224" s="121" t="str">
        <f>IF(AND('Prioritized Approach Milestones'!C225="Yes",'Prioritized Approach Milestones'!F225=""),"CORRECT",IF('Prioritized Approach Milestones'!C225="No","CORRECT",IF('Prioritized Approach Milestones'!B225=5,"ERROR 1","N/A")))</f>
        <v>N/A</v>
      </c>
      <c r="AA224" s="121" t="str">
        <f>IF(AND('Prioritized Approach Milestones'!C225="Yes",'Prioritized Approach Milestones'!F225=""),"CORRECT",IF('Prioritized Approach Milestones'!C225="No","CORRECT",IF('Prioritized Approach Milestones'!B225=6,"ERROR 1","N/A")))</f>
        <v>N/A</v>
      </c>
      <c r="AB224" s="122" t="str">
        <f>IF(AND('Prioritized Approach Milestones'!C225="No",'Prioritized Approach Milestones'!F225=""),IF('Prioritized Approach Milestones'!B225=1,"ERROR 2","N/A"),"CORRECT")</f>
        <v>CORRECT</v>
      </c>
      <c r="AC224" s="122" t="str">
        <f>IF(AND('Prioritized Approach Milestones'!C225="No",'Prioritized Approach Milestones'!F225=""),IF('Prioritized Approach Milestones'!B225=2,"ERROR 2","N/A"),"CORRECT")</f>
        <v>CORRECT</v>
      </c>
      <c r="AD224" s="122" t="str">
        <f>IF(AND('Prioritized Approach Milestones'!C225="No",'Prioritized Approach Milestones'!F225=""),IF('Prioritized Approach Milestones'!B225=3,"ERROR 2","N/A"),"CORRECT")</f>
        <v>CORRECT</v>
      </c>
      <c r="AE224" s="122" t="str">
        <f>IF(AND('Prioritized Approach Milestones'!C225="No",'Prioritized Approach Milestones'!F225=""),IF('Prioritized Approach Milestones'!B225=4,"ERROR 2","N/A"),"CORRECT")</f>
        <v>CORRECT</v>
      </c>
      <c r="AF224" s="122" t="str">
        <f>IF(AND('Prioritized Approach Milestones'!C225="No",'Prioritized Approach Milestones'!F225=""),IF('Prioritized Approach Milestones'!B225=5,"ERROR 2","N/A"),"CORRECT")</f>
        <v>CORRECT</v>
      </c>
      <c r="AG224" s="123" t="str">
        <f>IF(AND('Prioritized Approach Milestones'!C225="No",'Prioritized Approach Milestones'!F225=""),IF('Prioritized Approach Milestones'!B225=6,"ERROR 2","N/A"),"CORRECT")</f>
        <v>CORRECT</v>
      </c>
    </row>
    <row r="225" spans="1:33" x14ac:dyDescent="0.2">
      <c r="A225" s="27">
        <f>COUNTIFS('Prioritized Approach Milestones'!B226,"1",'Prioritized Approach Milestones'!C226,"yes")</f>
        <v>0</v>
      </c>
      <c r="B225" s="32">
        <f>COUNTIFS('Prioritized Approach Milestones'!B226,"2",'Prioritized Approach Milestones'!C226,"yes")</f>
        <v>0</v>
      </c>
      <c r="C225" s="28">
        <f>COUNTIFS('Prioritized Approach Milestones'!B226,"3",'Prioritized Approach Milestones'!C226,"yes")</f>
        <v>0</v>
      </c>
      <c r="D225" s="29">
        <f>COUNTIFS('Prioritized Approach Milestones'!B226,"4",'Prioritized Approach Milestones'!C226,"yes")</f>
        <v>0</v>
      </c>
      <c r="E225" s="30">
        <f>COUNTIFS('Prioritized Approach Milestones'!B226,"5",'Prioritized Approach Milestones'!C226,"yes")</f>
        <v>0</v>
      </c>
      <c r="F225" s="31">
        <f>COUNTIFS('Prioritized Approach Milestones'!B226,"6",'Prioritized Approach Milestones'!C226,"yes")</f>
        <v>0</v>
      </c>
      <c r="G225" s="59">
        <f t="shared" si="8"/>
        <v>0</v>
      </c>
      <c r="H225" s="53">
        <f>COUNTIFS('Prioritized Approach Milestones'!B226,"1",'Prioritized Approach Milestones'!C226,"N/A")</f>
        <v>0</v>
      </c>
      <c r="I225" s="53">
        <f>COUNTIFS('Prioritized Approach Milestones'!B226,"2",'Prioritized Approach Milestones'!C226,"N/A")</f>
        <v>0</v>
      </c>
      <c r="J225" s="53">
        <f>COUNTIFS('Prioritized Approach Milestones'!B226,"3",'Prioritized Approach Milestones'!C226,"N/A")</f>
        <v>0</v>
      </c>
      <c r="K225" s="53">
        <f>COUNTIFS('Prioritized Approach Milestones'!B226,"4",'Prioritized Approach Milestones'!C226,"N/A")</f>
        <v>0</v>
      </c>
      <c r="L225" s="53">
        <f>COUNTIFS('Prioritized Approach Milestones'!B226,"5",'Prioritized Approach Milestones'!C226,"N/A")</f>
        <v>0</v>
      </c>
      <c r="M225" s="53">
        <f>COUNTIFS('Prioritized Approach Milestones'!B226,"6",'Prioritized Approach Milestones'!C226,"N/A")</f>
        <v>0</v>
      </c>
      <c r="N225">
        <f t="shared" si="9"/>
        <v>0</v>
      </c>
      <c r="O225" s="119"/>
      <c r="P225" s="120" t="str">
        <f>IF('Prioritized Approach Milestones'!$B226=1,'Prioritized Approach Milestones'!$F226,"")</f>
        <v/>
      </c>
      <c r="Q225" s="120" t="str">
        <f>IF('Prioritized Approach Milestones'!$B226=2,'Prioritized Approach Milestones'!$F226,"")</f>
        <v/>
      </c>
      <c r="R225" s="120" t="str">
        <f>IF('Prioritized Approach Milestones'!$B226=3,'Prioritized Approach Milestones'!$F226,"")</f>
        <v/>
      </c>
      <c r="S225" s="120">
        <f>IF('Prioritized Approach Milestones'!$B226=4,'Prioritized Approach Milestones'!$F226,"")</f>
        <v>0</v>
      </c>
      <c r="T225" s="120" t="str">
        <f>IF('Prioritized Approach Milestones'!$B226=5,'Prioritized Approach Milestones'!$F226,"")</f>
        <v/>
      </c>
      <c r="U225" s="120" t="str">
        <f>IF('Prioritized Approach Milestones'!$B226=6,'Prioritized Approach Milestones'!$F226,"")</f>
        <v/>
      </c>
      <c r="V225" s="121" t="str">
        <f>IF(AND('Prioritized Approach Milestones'!C226="Yes",'Prioritized Approach Milestones'!F226=""),"CORRECT",IF('Prioritized Approach Milestones'!C226="No","CORRECT",IF('Prioritized Approach Milestones'!B226=1,"ERROR 1","N/A")))</f>
        <v>N/A</v>
      </c>
      <c r="W225" s="121" t="str">
        <f>IF(AND('Prioritized Approach Milestones'!C226="Yes",'Prioritized Approach Milestones'!F226=""),"CORRECT",IF('Prioritized Approach Milestones'!C226="No","CORRECT",IF('Prioritized Approach Milestones'!B226=2,"ERROR 1","N/A")))</f>
        <v>N/A</v>
      </c>
      <c r="X225" s="121" t="str">
        <f>IF(AND('Prioritized Approach Milestones'!C226="Yes",'Prioritized Approach Milestones'!F226=""),"CORRECT",IF('Prioritized Approach Milestones'!C226="No","CORRECT",IF('Prioritized Approach Milestones'!B226=3,"ERROR 1","N/A")))</f>
        <v>N/A</v>
      </c>
      <c r="Y225" s="121" t="str">
        <f>IF(AND('Prioritized Approach Milestones'!C226="Yes",'Prioritized Approach Milestones'!F226=""),"CORRECT",IF('Prioritized Approach Milestones'!C226="No","CORRECT",IF('Prioritized Approach Milestones'!B226=4,"ERROR 1","N/A")))</f>
        <v>ERROR 1</v>
      </c>
      <c r="Z225" s="121" t="str">
        <f>IF(AND('Prioritized Approach Milestones'!C226="Yes",'Prioritized Approach Milestones'!F226=""),"CORRECT",IF('Prioritized Approach Milestones'!C226="No","CORRECT",IF('Prioritized Approach Milestones'!B226=5,"ERROR 1","N/A")))</f>
        <v>N/A</v>
      </c>
      <c r="AA225" s="121" t="str">
        <f>IF(AND('Prioritized Approach Milestones'!C226="Yes",'Prioritized Approach Milestones'!F226=""),"CORRECT",IF('Prioritized Approach Milestones'!C226="No","CORRECT",IF('Prioritized Approach Milestones'!B226=6,"ERROR 1","N/A")))</f>
        <v>N/A</v>
      </c>
      <c r="AB225" s="122" t="str">
        <f>IF(AND('Prioritized Approach Milestones'!C226="No",'Prioritized Approach Milestones'!F226=""),IF('Prioritized Approach Milestones'!B226=1,"ERROR 2","N/A"),"CORRECT")</f>
        <v>CORRECT</v>
      </c>
      <c r="AC225" s="122" t="str">
        <f>IF(AND('Prioritized Approach Milestones'!C226="No",'Prioritized Approach Milestones'!F226=""),IF('Prioritized Approach Milestones'!B226=2,"ERROR 2","N/A"),"CORRECT")</f>
        <v>CORRECT</v>
      </c>
      <c r="AD225" s="122" t="str">
        <f>IF(AND('Prioritized Approach Milestones'!C226="No",'Prioritized Approach Milestones'!F226=""),IF('Prioritized Approach Milestones'!B226=3,"ERROR 2","N/A"),"CORRECT")</f>
        <v>CORRECT</v>
      </c>
      <c r="AE225" s="122" t="str">
        <f>IF(AND('Prioritized Approach Milestones'!C226="No",'Prioritized Approach Milestones'!F226=""),IF('Prioritized Approach Milestones'!B226=4,"ERROR 2","N/A"),"CORRECT")</f>
        <v>CORRECT</v>
      </c>
      <c r="AF225" s="122" t="str">
        <f>IF(AND('Prioritized Approach Milestones'!C226="No",'Prioritized Approach Milestones'!F226=""),IF('Prioritized Approach Milestones'!B226=5,"ERROR 2","N/A"),"CORRECT")</f>
        <v>CORRECT</v>
      </c>
      <c r="AG225" s="123" t="str">
        <f>IF(AND('Prioritized Approach Milestones'!C226="No",'Prioritized Approach Milestones'!F226=""),IF('Prioritized Approach Milestones'!B226=6,"ERROR 2","N/A"),"CORRECT")</f>
        <v>CORRECT</v>
      </c>
    </row>
    <row r="226" spans="1:33" x14ac:dyDescent="0.2">
      <c r="A226" s="27">
        <f>COUNTIFS('Prioritized Approach Milestones'!B227,"1",'Prioritized Approach Milestones'!C227,"yes")</f>
        <v>0</v>
      </c>
      <c r="B226" s="32">
        <f>COUNTIFS('Prioritized Approach Milestones'!B227,"2",'Prioritized Approach Milestones'!C227,"yes")</f>
        <v>0</v>
      </c>
      <c r="C226" s="28">
        <f>COUNTIFS('Prioritized Approach Milestones'!B227,"3",'Prioritized Approach Milestones'!C227,"yes")</f>
        <v>0</v>
      </c>
      <c r="D226" s="29">
        <f>COUNTIFS('Prioritized Approach Milestones'!B227,"4",'Prioritized Approach Milestones'!C227,"yes")</f>
        <v>0</v>
      </c>
      <c r="E226" s="30">
        <f>COUNTIFS('Prioritized Approach Milestones'!B227,"5",'Prioritized Approach Milestones'!C227,"yes")</f>
        <v>0</v>
      </c>
      <c r="F226" s="31">
        <f>COUNTIFS('Prioritized Approach Milestones'!B227,"6",'Prioritized Approach Milestones'!C227,"yes")</f>
        <v>0</v>
      </c>
      <c r="G226" s="59">
        <f t="shared" si="8"/>
        <v>0</v>
      </c>
      <c r="H226" s="53">
        <f>COUNTIFS('Prioritized Approach Milestones'!B227,"1",'Prioritized Approach Milestones'!C227,"N/A")</f>
        <v>0</v>
      </c>
      <c r="I226" s="53">
        <f>COUNTIFS('Prioritized Approach Milestones'!B227,"2",'Prioritized Approach Milestones'!C227,"N/A")</f>
        <v>0</v>
      </c>
      <c r="J226" s="53">
        <f>COUNTIFS('Prioritized Approach Milestones'!B227,"3",'Prioritized Approach Milestones'!C227,"N/A")</f>
        <v>0</v>
      </c>
      <c r="K226" s="53">
        <f>COUNTIFS('Prioritized Approach Milestones'!B227,"4",'Prioritized Approach Milestones'!C227,"N/A")</f>
        <v>0</v>
      </c>
      <c r="L226" s="53">
        <f>COUNTIFS('Prioritized Approach Milestones'!B227,"5",'Prioritized Approach Milestones'!C227,"N/A")</f>
        <v>0</v>
      </c>
      <c r="M226" s="53">
        <f>COUNTIFS('Prioritized Approach Milestones'!B227,"6",'Prioritized Approach Milestones'!C227,"N/A")</f>
        <v>0</v>
      </c>
      <c r="N226">
        <f t="shared" si="9"/>
        <v>0</v>
      </c>
      <c r="O226" s="119"/>
      <c r="P226" s="120" t="str">
        <f>IF('Prioritized Approach Milestones'!$B227=1,'Prioritized Approach Milestones'!$F227,"")</f>
        <v/>
      </c>
      <c r="Q226" s="120" t="str">
        <f>IF('Prioritized Approach Milestones'!$B227=2,'Prioritized Approach Milestones'!$F227,"")</f>
        <v/>
      </c>
      <c r="R226" s="120" t="str">
        <f>IF('Prioritized Approach Milestones'!$B227=3,'Prioritized Approach Milestones'!$F227,"")</f>
        <v/>
      </c>
      <c r="S226" s="120">
        <f>IF('Prioritized Approach Milestones'!$B227=4,'Prioritized Approach Milestones'!$F227,"")</f>
        <v>0</v>
      </c>
      <c r="T226" s="120" t="str">
        <f>IF('Prioritized Approach Milestones'!$B227=5,'Prioritized Approach Milestones'!$F227,"")</f>
        <v/>
      </c>
      <c r="U226" s="120" t="str">
        <f>IF('Prioritized Approach Milestones'!$B227=6,'Prioritized Approach Milestones'!$F227,"")</f>
        <v/>
      </c>
      <c r="V226" s="121" t="str">
        <f>IF(AND('Prioritized Approach Milestones'!C227="Yes",'Prioritized Approach Milestones'!F227=""),"CORRECT",IF('Prioritized Approach Milestones'!C227="No","CORRECT",IF('Prioritized Approach Milestones'!B227=1,"ERROR 1","N/A")))</f>
        <v>N/A</v>
      </c>
      <c r="W226" s="121" t="str">
        <f>IF(AND('Prioritized Approach Milestones'!C227="Yes",'Prioritized Approach Milestones'!F227=""),"CORRECT",IF('Prioritized Approach Milestones'!C227="No","CORRECT",IF('Prioritized Approach Milestones'!B227=2,"ERROR 1","N/A")))</f>
        <v>N/A</v>
      </c>
      <c r="X226" s="121" t="str">
        <f>IF(AND('Prioritized Approach Milestones'!C227="Yes",'Prioritized Approach Milestones'!F227=""),"CORRECT",IF('Prioritized Approach Milestones'!C227="No","CORRECT",IF('Prioritized Approach Milestones'!B227=3,"ERROR 1","N/A")))</f>
        <v>N/A</v>
      </c>
      <c r="Y226" s="121" t="str">
        <f>IF(AND('Prioritized Approach Milestones'!C227="Yes",'Prioritized Approach Milestones'!F227=""),"CORRECT",IF('Prioritized Approach Milestones'!C227="No","CORRECT",IF('Prioritized Approach Milestones'!B227=4,"ERROR 1","N/A")))</f>
        <v>ERROR 1</v>
      </c>
      <c r="Z226" s="121" t="str">
        <f>IF(AND('Prioritized Approach Milestones'!C227="Yes",'Prioritized Approach Milestones'!F227=""),"CORRECT",IF('Prioritized Approach Milestones'!C227="No","CORRECT",IF('Prioritized Approach Milestones'!B227=5,"ERROR 1","N/A")))</f>
        <v>N/A</v>
      </c>
      <c r="AA226" s="121" t="str">
        <f>IF(AND('Prioritized Approach Milestones'!C227="Yes",'Prioritized Approach Milestones'!F227=""),"CORRECT",IF('Prioritized Approach Milestones'!C227="No","CORRECT",IF('Prioritized Approach Milestones'!B227=6,"ERROR 1","N/A")))</f>
        <v>N/A</v>
      </c>
      <c r="AB226" s="122" t="str">
        <f>IF(AND('Prioritized Approach Milestones'!C227="No",'Prioritized Approach Milestones'!F227=""),IF('Prioritized Approach Milestones'!B227=1,"ERROR 2","N/A"),"CORRECT")</f>
        <v>CORRECT</v>
      </c>
      <c r="AC226" s="122" t="str">
        <f>IF(AND('Prioritized Approach Milestones'!C227="No",'Prioritized Approach Milestones'!F227=""),IF('Prioritized Approach Milestones'!B227=2,"ERROR 2","N/A"),"CORRECT")</f>
        <v>CORRECT</v>
      </c>
      <c r="AD226" s="122" t="str">
        <f>IF(AND('Prioritized Approach Milestones'!C227="No",'Prioritized Approach Milestones'!F227=""),IF('Prioritized Approach Milestones'!B227=3,"ERROR 2","N/A"),"CORRECT")</f>
        <v>CORRECT</v>
      </c>
      <c r="AE226" s="122" t="str">
        <f>IF(AND('Prioritized Approach Milestones'!C227="No",'Prioritized Approach Milestones'!F227=""),IF('Prioritized Approach Milestones'!B227=4,"ERROR 2","N/A"),"CORRECT")</f>
        <v>CORRECT</v>
      </c>
      <c r="AF226" s="122" t="str">
        <f>IF(AND('Prioritized Approach Milestones'!C227="No",'Prioritized Approach Milestones'!F227=""),IF('Prioritized Approach Milestones'!B227=5,"ERROR 2","N/A"),"CORRECT")</f>
        <v>CORRECT</v>
      </c>
      <c r="AG226" s="123" t="str">
        <f>IF(AND('Prioritized Approach Milestones'!C227="No",'Prioritized Approach Milestones'!F227=""),IF('Prioritized Approach Milestones'!B227=6,"ERROR 2","N/A"),"CORRECT")</f>
        <v>CORRECT</v>
      </c>
    </row>
    <row r="227" spans="1:33" x14ac:dyDescent="0.2">
      <c r="A227" s="27">
        <f>COUNTIFS('Prioritized Approach Milestones'!B228,"1",'Prioritized Approach Milestones'!C228,"yes")</f>
        <v>0</v>
      </c>
      <c r="B227" s="32">
        <f>COUNTIFS('Prioritized Approach Milestones'!B228,"2",'Prioritized Approach Milestones'!C228,"yes")</f>
        <v>0</v>
      </c>
      <c r="C227" s="28">
        <f>COUNTIFS('Prioritized Approach Milestones'!B228,"3",'Prioritized Approach Milestones'!C228,"yes")</f>
        <v>0</v>
      </c>
      <c r="D227" s="29">
        <f>COUNTIFS('Prioritized Approach Milestones'!B228,"4",'Prioritized Approach Milestones'!C228,"yes")</f>
        <v>0</v>
      </c>
      <c r="E227" s="30">
        <f>COUNTIFS('Prioritized Approach Milestones'!B228,"5",'Prioritized Approach Milestones'!C228,"yes")</f>
        <v>0</v>
      </c>
      <c r="F227" s="31">
        <f>COUNTIFS('Prioritized Approach Milestones'!B228,"6",'Prioritized Approach Milestones'!C228,"yes")</f>
        <v>0</v>
      </c>
      <c r="G227" s="59">
        <f t="shared" si="8"/>
        <v>0</v>
      </c>
      <c r="H227" s="53">
        <f>COUNTIFS('Prioritized Approach Milestones'!B228,"1",'Prioritized Approach Milestones'!C228,"N/A")</f>
        <v>0</v>
      </c>
      <c r="I227" s="53">
        <f>COUNTIFS('Prioritized Approach Milestones'!B228,"2",'Prioritized Approach Milestones'!C228,"N/A")</f>
        <v>0</v>
      </c>
      <c r="J227" s="53">
        <f>COUNTIFS('Prioritized Approach Milestones'!B228,"3",'Prioritized Approach Milestones'!C228,"N/A")</f>
        <v>0</v>
      </c>
      <c r="K227" s="53">
        <f>COUNTIFS('Prioritized Approach Milestones'!B228,"4",'Prioritized Approach Milestones'!C228,"N/A")</f>
        <v>0</v>
      </c>
      <c r="L227" s="53">
        <f>COUNTIFS('Prioritized Approach Milestones'!B228,"5",'Prioritized Approach Milestones'!C228,"N/A")</f>
        <v>0</v>
      </c>
      <c r="M227" s="53">
        <f>COUNTIFS('Prioritized Approach Milestones'!B228,"6",'Prioritized Approach Milestones'!C228,"N/A")</f>
        <v>0</v>
      </c>
      <c r="N227">
        <f t="shared" si="9"/>
        <v>0</v>
      </c>
      <c r="O227" s="119"/>
      <c r="P227" s="120" t="str">
        <f>IF('Prioritized Approach Milestones'!$B228=1,'Prioritized Approach Milestones'!$F228,"")</f>
        <v/>
      </c>
      <c r="Q227" s="120" t="str">
        <f>IF('Prioritized Approach Milestones'!$B228=2,'Prioritized Approach Milestones'!$F228,"")</f>
        <v/>
      </c>
      <c r="R227" s="120" t="str">
        <f>IF('Prioritized Approach Milestones'!$B228=3,'Prioritized Approach Milestones'!$F228,"")</f>
        <v/>
      </c>
      <c r="S227" s="120">
        <f>IF('Prioritized Approach Milestones'!$B228=4,'Prioritized Approach Milestones'!$F228,"")</f>
        <v>0</v>
      </c>
      <c r="T227" s="120" t="str">
        <f>IF('Prioritized Approach Milestones'!$B228=5,'Prioritized Approach Milestones'!$F228,"")</f>
        <v/>
      </c>
      <c r="U227" s="120" t="str">
        <f>IF('Prioritized Approach Milestones'!$B228=6,'Prioritized Approach Milestones'!$F228,"")</f>
        <v/>
      </c>
      <c r="V227" s="121" t="str">
        <f>IF(AND('Prioritized Approach Milestones'!C228="Yes",'Prioritized Approach Milestones'!F228=""),"CORRECT",IF('Prioritized Approach Milestones'!C228="No","CORRECT",IF('Prioritized Approach Milestones'!B228=1,"ERROR 1","N/A")))</f>
        <v>N/A</v>
      </c>
      <c r="W227" s="121" t="str">
        <f>IF(AND('Prioritized Approach Milestones'!C228="Yes",'Prioritized Approach Milestones'!F228=""),"CORRECT",IF('Prioritized Approach Milestones'!C228="No","CORRECT",IF('Prioritized Approach Milestones'!B228=2,"ERROR 1","N/A")))</f>
        <v>N/A</v>
      </c>
      <c r="X227" s="121" t="str">
        <f>IF(AND('Prioritized Approach Milestones'!C228="Yes",'Prioritized Approach Milestones'!F228=""),"CORRECT",IF('Prioritized Approach Milestones'!C228="No","CORRECT",IF('Prioritized Approach Milestones'!B228=3,"ERROR 1","N/A")))</f>
        <v>N/A</v>
      </c>
      <c r="Y227" s="121" t="str">
        <f>IF(AND('Prioritized Approach Milestones'!C228="Yes",'Prioritized Approach Milestones'!F228=""),"CORRECT",IF('Prioritized Approach Milestones'!C228="No","CORRECT",IF('Prioritized Approach Milestones'!B228=4,"ERROR 1","N/A")))</f>
        <v>ERROR 1</v>
      </c>
      <c r="Z227" s="121" t="str">
        <f>IF(AND('Prioritized Approach Milestones'!C228="Yes",'Prioritized Approach Milestones'!F228=""),"CORRECT",IF('Prioritized Approach Milestones'!C228="No","CORRECT",IF('Prioritized Approach Milestones'!B228=5,"ERROR 1","N/A")))</f>
        <v>N/A</v>
      </c>
      <c r="AA227" s="121" t="str">
        <f>IF(AND('Prioritized Approach Milestones'!C228="Yes",'Prioritized Approach Milestones'!F228=""),"CORRECT",IF('Prioritized Approach Milestones'!C228="No","CORRECT",IF('Prioritized Approach Milestones'!B228=6,"ERROR 1","N/A")))</f>
        <v>N/A</v>
      </c>
      <c r="AB227" s="122" t="str">
        <f>IF(AND('Prioritized Approach Milestones'!C228="No",'Prioritized Approach Milestones'!F228=""),IF('Prioritized Approach Milestones'!B228=1,"ERROR 2","N/A"),"CORRECT")</f>
        <v>CORRECT</v>
      </c>
      <c r="AC227" s="122" t="str">
        <f>IF(AND('Prioritized Approach Milestones'!C228="No",'Prioritized Approach Milestones'!F228=""),IF('Prioritized Approach Milestones'!B228=2,"ERROR 2","N/A"),"CORRECT")</f>
        <v>CORRECT</v>
      </c>
      <c r="AD227" s="122" t="str">
        <f>IF(AND('Prioritized Approach Milestones'!C228="No",'Prioritized Approach Milestones'!F228=""),IF('Prioritized Approach Milestones'!B228=3,"ERROR 2","N/A"),"CORRECT")</f>
        <v>CORRECT</v>
      </c>
      <c r="AE227" s="122" t="str">
        <f>IF(AND('Prioritized Approach Milestones'!C228="No",'Prioritized Approach Milestones'!F228=""),IF('Prioritized Approach Milestones'!B228=4,"ERROR 2","N/A"),"CORRECT")</f>
        <v>CORRECT</v>
      </c>
      <c r="AF227" s="122" t="str">
        <f>IF(AND('Prioritized Approach Milestones'!C228="No",'Prioritized Approach Milestones'!F228=""),IF('Prioritized Approach Milestones'!B228=5,"ERROR 2","N/A"),"CORRECT")</f>
        <v>CORRECT</v>
      </c>
      <c r="AG227" s="123" t="str">
        <f>IF(AND('Prioritized Approach Milestones'!C228="No",'Prioritized Approach Milestones'!F228=""),IF('Prioritized Approach Milestones'!B228=6,"ERROR 2","N/A"),"CORRECT")</f>
        <v>CORRECT</v>
      </c>
    </row>
    <row r="228" spans="1:33" x14ac:dyDescent="0.2">
      <c r="A228" s="27">
        <f>COUNTIFS('Prioritized Approach Milestones'!B229,"1",'Prioritized Approach Milestones'!C229,"yes")</f>
        <v>0</v>
      </c>
      <c r="B228" s="32">
        <f>COUNTIFS('Prioritized Approach Milestones'!B229,"2",'Prioritized Approach Milestones'!C229,"yes")</f>
        <v>0</v>
      </c>
      <c r="C228" s="28">
        <f>COUNTIFS('Prioritized Approach Milestones'!B229,"3",'Prioritized Approach Milestones'!C229,"yes")</f>
        <v>0</v>
      </c>
      <c r="D228" s="29">
        <f>COUNTIFS('Prioritized Approach Milestones'!B229,"4",'Prioritized Approach Milestones'!C229,"yes")</f>
        <v>0</v>
      </c>
      <c r="E228" s="30">
        <f>COUNTIFS('Prioritized Approach Milestones'!B229,"5",'Prioritized Approach Milestones'!C229,"yes")</f>
        <v>0</v>
      </c>
      <c r="F228" s="31">
        <f>COUNTIFS('Prioritized Approach Milestones'!B229,"6",'Prioritized Approach Milestones'!C229,"yes")</f>
        <v>0</v>
      </c>
      <c r="G228" s="59">
        <f t="shared" si="8"/>
        <v>0</v>
      </c>
      <c r="H228" s="53">
        <f>COUNTIFS('Prioritized Approach Milestones'!B229,"1",'Prioritized Approach Milestones'!C229,"N/A")</f>
        <v>0</v>
      </c>
      <c r="I228" s="53">
        <f>COUNTIFS('Prioritized Approach Milestones'!B229,"2",'Prioritized Approach Milestones'!C229,"N/A")</f>
        <v>0</v>
      </c>
      <c r="J228" s="53">
        <f>COUNTIFS('Prioritized Approach Milestones'!B229,"3",'Prioritized Approach Milestones'!C229,"N/A")</f>
        <v>0</v>
      </c>
      <c r="K228" s="53">
        <f>COUNTIFS('Prioritized Approach Milestones'!B229,"4",'Prioritized Approach Milestones'!C229,"N/A")</f>
        <v>0</v>
      </c>
      <c r="L228" s="53">
        <f>COUNTIFS('Prioritized Approach Milestones'!B229,"5",'Prioritized Approach Milestones'!C229,"N/A")</f>
        <v>0</v>
      </c>
      <c r="M228" s="53">
        <f>COUNTIFS('Prioritized Approach Milestones'!B229,"6",'Prioritized Approach Milestones'!C229,"N/A")</f>
        <v>0</v>
      </c>
      <c r="N228">
        <f t="shared" si="9"/>
        <v>0</v>
      </c>
      <c r="O228" s="119"/>
      <c r="P228" s="120" t="str">
        <f>IF('Prioritized Approach Milestones'!$B229=1,'Prioritized Approach Milestones'!$F229,"")</f>
        <v/>
      </c>
      <c r="Q228" s="120" t="str">
        <f>IF('Prioritized Approach Milestones'!$B229=2,'Prioritized Approach Milestones'!$F229,"")</f>
        <v/>
      </c>
      <c r="R228" s="120" t="str">
        <f>IF('Prioritized Approach Milestones'!$B229=3,'Prioritized Approach Milestones'!$F229,"")</f>
        <v/>
      </c>
      <c r="S228" s="120">
        <f>IF('Prioritized Approach Milestones'!$B229=4,'Prioritized Approach Milestones'!$F229,"")</f>
        <v>0</v>
      </c>
      <c r="T228" s="120" t="str">
        <f>IF('Prioritized Approach Milestones'!$B229=5,'Prioritized Approach Milestones'!$F229,"")</f>
        <v/>
      </c>
      <c r="U228" s="120" t="str">
        <f>IF('Prioritized Approach Milestones'!$B229=6,'Prioritized Approach Milestones'!$F229,"")</f>
        <v/>
      </c>
      <c r="V228" s="121" t="str">
        <f>IF(AND('Prioritized Approach Milestones'!C229="Yes",'Prioritized Approach Milestones'!F229=""),"CORRECT",IF('Prioritized Approach Milestones'!C229="No","CORRECT",IF('Prioritized Approach Milestones'!B229=1,"ERROR 1","N/A")))</f>
        <v>N/A</v>
      </c>
      <c r="W228" s="121" t="str">
        <f>IF(AND('Prioritized Approach Milestones'!C229="Yes",'Prioritized Approach Milestones'!F229=""),"CORRECT",IF('Prioritized Approach Milestones'!C229="No","CORRECT",IF('Prioritized Approach Milestones'!B229=2,"ERROR 1","N/A")))</f>
        <v>N/A</v>
      </c>
      <c r="X228" s="121" t="str">
        <f>IF(AND('Prioritized Approach Milestones'!C229="Yes",'Prioritized Approach Milestones'!F229=""),"CORRECT",IF('Prioritized Approach Milestones'!C229="No","CORRECT",IF('Prioritized Approach Milestones'!B229=3,"ERROR 1","N/A")))</f>
        <v>N/A</v>
      </c>
      <c r="Y228" s="121" t="str">
        <f>IF(AND('Prioritized Approach Milestones'!C229="Yes",'Prioritized Approach Milestones'!F229=""),"CORRECT",IF('Prioritized Approach Milestones'!C229="No","CORRECT",IF('Prioritized Approach Milestones'!B229=4,"ERROR 1","N/A")))</f>
        <v>ERROR 1</v>
      </c>
      <c r="Z228" s="121" t="str">
        <f>IF(AND('Prioritized Approach Milestones'!C229="Yes",'Prioritized Approach Milestones'!F229=""),"CORRECT",IF('Prioritized Approach Milestones'!C229="No","CORRECT",IF('Prioritized Approach Milestones'!B229=5,"ERROR 1","N/A")))</f>
        <v>N/A</v>
      </c>
      <c r="AA228" s="121" t="str">
        <f>IF(AND('Prioritized Approach Milestones'!C229="Yes",'Prioritized Approach Milestones'!F229=""),"CORRECT",IF('Prioritized Approach Milestones'!C229="No","CORRECT",IF('Prioritized Approach Milestones'!B229=6,"ERROR 1","N/A")))</f>
        <v>N/A</v>
      </c>
      <c r="AB228" s="122" t="str">
        <f>IF(AND('Prioritized Approach Milestones'!C229="No",'Prioritized Approach Milestones'!F229=""),IF('Prioritized Approach Milestones'!B229=1,"ERROR 2","N/A"),"CORRECT")</f>
        <v>CORRECT</v>
      </c>
      <c r="AC228" s="122" t="str">
        <f>IF(AND('Prioritized Approach Milestones'!C229="No",'Prioritized Approach Milestones'!F229=""),IF('Prioritized Approach Milestones'!B229=2,"ERROR 2","N/A"),"CORRECT")</f>
        <v>CORRECT</v>
      </c>
      <c r="AD228" s="122" t="str">
        <f>IF(AND('Prioritized Approach Milestones'!C229="No",'Prioritized Approach Milestones'!F229=""),IF('Prioritized Approach Milestones'!B229=3,"ERROR 2","N/A"),"CORRECT")</f>
        <v>CORRECT</v>
      </c>
      <c r="AE228" s="122" t="str">
        <f>IF(AND('Prioritized Approach Milestones'!C229="No",'Prioritized Approach Milestones'!F229=""),IF('Prioritized Approach Milestones'!B229=4,"ERROR 2","N/A"),"CORRECT")</f>
        <v>CORRECT</v>
      </c>
      <c r="AF228" s="122" t="str">
        <f>IF(AND('Prioritized Approach Milestones'!C229="No",'Prioritized Approach Milestones'!F229=""),IF('Prioritized Approach Milestones'!B229=5,"ERROR 2","N/A"),"CORRECT")</f>
        <v>CORRECT</v>
      </c>
      <c r="AG228" s="123" t="str">
        <f>IF(AND('Prioritized Approach Milestones'!C229="No",'Prioritized Approach Milestones'!F229=""),IF('Prioritized Approach Milestones'!B229=6,"ERROR 2","N/A"),"CORRECT")</f>
        <v>CORRECT</v>
      </c>
    </row>
    <row r="229" spans="1:33" x14ac:dyDescent="0.2">
      <c r="A229" s="27">
        <f>COUNTIFS('Prioritized Approach Milestones'!B230,"1",'Prioritized Approach Milestones'!C230,"yes")</f>
        <v>0</v>
      </c>
      <c r="B229" s="32">
        <f>COUNTIFS('Prioritized Approach Milestones'!B230,"2",'Prioritized Approach Milestones'!C230,"yes")</f>
        <v>0</v>
      </c>
      <c r="C229" s="28">
        <f>COUNTIFS('Prioritized Approach Milestones'!B230,"3",'Prioritized Approach Milestones'!C230,"yes")</f>
        <v>0</v>
      </c>
      <c r="D229" s="29">
        <f>COUNTIFS('Prioritized Approach Milestones'!B230,"4",'Prioritized Approach Milestones'!C230,"yes")</f>
        <v>0</v>
      </c>
      <c r="E229" s="30">
        <f>COUNTIFS('Prioritized Approach Milestones'!B230,"5",'Prioritized Approach Milestones'!C230,"yes")</f>
        <v>0</v>
      </c>
      <c r="F229" s="31">
        <f>COUNTIFS('Prioritized Approach Milestones'!B230,"6",'Prioritized Approach Milestones'!C230,"yes")</f>
        <v>0</v>
      </c>
      <c r="G229" s="59">
        <f t="shared" si="8"/>
        <v>0</v>
      </c>
      <c r="H229" s="53">
        <f>COUNTIFS('Prioritized Approach Milestones'!B230,"1",'Prioritized Approach Milestones'!C230,"N/A")</f>
        <v>0</v>
      </c>
      <c r="I229" s="53">
        <f>COUNTIFS('Prioritized Approach Milestones'!B230,"2",'Prioritized Approach Milestones'!C230,"N/A")</f>
        <v>0</v>
      </c>
      <c r="J229" s="53">
        <f>COUNTIFS('Prioritized Approach Milestones'!B230,"3",'Prioritized Approach Milestones'!C230,"N/A")</f>
        <v>0</v>
      </c>
      <c r="K229" s="53">
        <f>COUNTIFS('Prioritized Approach Milestones'!B230,"4",'Prioritized Approach Milestones'!C230,"N/A")</f>
        <v>0</v>
      </c>
      <c r="L229" s="53">
        <f>COUNTIFS('Prioritized Approach Milestones'!B230,"5",'Prioritized Approach Milestones'!C230,"N/A")</f>
        <v>0</v>
      </c>
      <c r="M229" s="53">
        <f>COUNTIFS('Prioritized Approach Milestones'!B230,"6",'Prioritized Approach Milestones'!C230,"N/A")</f>
        <v>0</v>
      </c>
      <c r="N229">
        <f t="shared" si="9"/>
        <v>0</v>
      </c>
      <c r="O229" s="119"/>
      <c r="P229" s="120" t="str">
        <f>IF('Prioritized Approach Milestones'!$B230=1,'Prioritized Approach Milestones'!$F230,"")</f>
        <v/>
      </c>
      <c r="Q229" s="120" t="str">
        <f>IF('Prioritized Approach Milestones'!$B230=2,'Prioritized Approach Milestones'!$F230,"")</f>
        <v/>
      </c>
      <c r="R229" s="120" t="str">
        <f>IF('Prioritized Approach Milestones'!$B230=3,'Prioritized Approach Milestones'!$F230,"")</f>
        <v/>
      </c>
      <c r="S229" s="120">
        <f>IF('Prioritized Approach Milestones'!$B230=4,'Prioritized Approach Milestones'!$F230,"")</f>
        <v>0</v>
      </c>
      <c r="T229" s="120" t="str">
        <f>IF('Prioritized Approach Milestones'!$B230=5,'Prioritized Approach Milestones'!$F230,"")</f>
        <v/>
      </c>
      <c r="U229" s="120" t="str">
        <f>IF('Prioritized Approach Milestones'!$B230=6,'Prioritized Approach Milestones'!$F230,"")</f>
        <v/>
      </c>
      <c r="V229" s="121" t="str">
        <f>IF(AND('Prioritized Approach Milestones'!C230="Yes",'Prioritized Approach Milestones'!F230=""),"CORRECT",IF('Prioritized Approach Milestones'!C230="No","CORRECT",IF('Prioritized Approach Milestones'!B230=1,"ERROR 1","N/A")))</f>
        <v>N/A</v>
      </c>
      <c r="W229" s="121" t="str">
        <f>IF(AND('Prioritized Approach Milestones'!C230="Yes",'Prioritized Approach Milestones'!F230=""),"CORRECT",IF('Prioritized Approach Milestones'!C230="No","CORRECT",IF('Prioritized Approach Milestones'!B230=2,"ERROR 1","N/A")))</f>
        <v>N/A</v>
      </c>
      <c r="X229" s="121" t="str">
        <f>IF(AND('Prioritized Approach Milestones'!C230="Yes",'Prioritized Approach Milestones'!F230=""),"CORRECT",IF('Prioritized Approach Milestones'!C230="No","CORRECT",IF('Prioritized Approach Milestones'!B230=3,"ERROR 1","N/A")))</f>
        <v>N/A</v>
      </c>
      <c r="Y229" s="121" t="str">
        <f>IF(AND('Prioritized Approach Milestones'!C230="Yes",'Prioritized Approach Milestones'!F230=""),"CORRECT",IF('Prioritized Approach Milestones'!C230="No","CORRECT",IF('Prioritized Approach Milestones'!B230=4,"ERROR 1","N/A")))</f>
        <v>ERROR 1</v>
      </c>
      <c r="Z229" s="121" t="str">
        <f>IF(AND('Prioritized Approach Milestones'!C230="Yes",'Prioritized Approach Milestones'!F230=""),"CORRECT",IF('Prioritized Approach Milestones'!C230="No","CORRECT",IF('Prioritized Approach Milestones'!B230=5,"ERROR 1","N/A")))</f>
        <v>N/A</v>
      </c>
      <c r="AA229" s="121" t="str">
        <f>IF(AND('Prioritized Approach Milestones'!C230="Yes",'Prioritized Approach Milestones'!F230=""),"CORRECT",IF('Prioritized Approach Milestones'!C230="No","CORRECT",IF('Prioritized Approach Milestones'!B230=6,"ERROR 1","N/A")))</f>
        <v>N/A</v>
      </c>
      <c r="AB229" s="122" t="str">
        <f>IF(AND('Prioritized Approach Milestones'!C230="No",'Prioritized Approach Milestones'!F230=""),IF('Prioritized Approach Milestones'!B230=1,"ERROR 2","N/A"),"CORRECT")</f>
        <v>CORRECT</v>
      </c>
      <c r="AC229" s="122" t="str">
        <f>IF(AND('Prioritized Approach Milestones'!C230="No",'Prioritized Approach Milestones'!F230=""),IF('Prioritized Approach Milestones'!B230=2,"ERROR 2","N/A"),"CORRECT")</f>
        <v>CORRECT</v>
      </c>
      <c r="AD229" s="122" t="str">
        <f>IF(AND('Prioritized Approach Milestones'!C230="No",'Prioritized Approach Milestones'!F230=""),IF('Prioritized Approach Milestones'!B230=3,"ERROR 2","N/A"),"CORRECT")</f>
        <v>CORRECT</v>
      </c>
      <c r="AE229" s="122" t="str">
        <f>IF(AND('Prioritized Approach Milestones'!C230="No",'Prioritized Approach Milestones'!F230=""),IF('Prioritized Approach Milestones'!B230=4,"ERROR 2","N/A"),"CORRECT")</f>
        <v>CORRECT</v>
      </c>
      <c r="AF229" s="122" t="str">
        <f>IF(AND('Prioritized Approach Milestones'!C230="No",'Prioritized Approach Milestones'!F230=""),IF('Prioritized Approach Milestones'!B230=5,"ERROR 2","N/A"),"CORRECT")</f>
        <v>CORRECT</v>
      </c>
      <c r="AG229" s="123" t="str">
        <f>IF(AND('Prioritized Approach Milestones'!C230="No",'Prioritized Approach Milestones'!F230=""),IF('Prioritized Approach Milestones'!B230=6,"ERROR 2","N/A"),"CORRECT")</f>
        <v>CORRECT</v>
      </c>
    </row>
    <row r="230" spans="1:33" x14ac:dyDescent="0.2">
      <c r="A230" s="27">
        <f>COUNTIFS('Prioritized Approach Milestones'!B231,"1",'Prioritized Approach Milestones'!C231,"yes")</f>
        <v>0</v>
      </c>
      <c r="B230" s="32">
        <f>COUNTIFS('Prioritized Approach Milestones'!B231,"2",'Prioritized Approach Milestones'!C231,"yes")</f>
        <v>0</v>
      </c>
      <c r="C230" s="28">
        <f>COUNTIFS('Prioritized Approach Milestones'!B231,"3",'Prioritized Approach Milestones'!C231,"yes")</f>
        <v>0</v>
      </c>
      <c r="D230" s="29">
        <f>COUNTIFS('Prioritized Approach Milestones'!B231,"4",'Prioritized Approach Milestones'!C231,"yes")</f>
        <v>0</v>
      </c>
      <c r="E230" s="30">
        <f>COUNTIFS('Prioritized Approach Milestones'!B231,"5",'Prioritized Approach Milestones'!C231,"yes")</f>
        <v>0</v>
      </c>
      <c r="F230" s="31">
        <f>COUNTIFS('Prioritized Approach Milestones'!B231,"6",'Prioritized Approach Milestones'!C231,"yes")</f>
        <v>0</v>
      </c>
      <c r="G230" s="59">
        <f t="shared" si="8"/>
        <v>0</v>
      </c>
      <c r="H230" s="53">
        <f>COUNTIFS('Prioritized Approach Milestones'!B231,"1",'Prioritized Approach Milestones'!C231,"N/A")</f>
        <v>0</v>
      </c>
      <c r="I230" s="53">
        <f>COUNTIFS('Prioritized Approach Milestones'!B231,"2",'Prioritized Approach Milestones'!C231,"N/A")</f>
        <v>0</v>
      </c>
      <c r="J230" s="53">
        <f>COUNTIFS('Prioritized Approach Milestones'!B231,"3",'Prioritized Approach Milestones'!C231,"N/A")</f>
        <v>0</v>
      </c>
      <c r="K230" s="53">
        <f>COUNTIFS('Prioritized Approach Milestones'!B231,"4",'Prioritized Approach Milestones'!C231,"N/A")</f>
        <v>0</v>
      </c>
      <c r="L230" s="53">
        <f>COUNTIFS('Prioritized Approach Milestones'!B231,"5",'Prioritized Approach Milestones'!C231,"N/A")</f>
        <v>0</v>
      </c>
      <c r="M230" s="53">
        <f>COUNTIFS('Prioritized Approach Milestones'!B231,"6",'Prioritized Approach Milestones'!C231,"N/A")</f>
        <v>0</v>
      </c>
      <c r="N230">
        <f t="shared" si="9"/>
        <v>0</v>
      </c>
      <c r="O230" s="119"/>
      <c r="P230" s="120" t="str">
        <f>IF('Prioritized Approach Milestones'!$B231=1,'Prioritized Approach Milestones'!$F231,"")</f>
        <v/>
      </c>
      <c r="Q230" s="120" t="str">
        <f>IF('Prioritized Approach Milestones'!$B231=2,'Prioritized Approach Milestones'!$F231,"")</f>
        <v/>
      </c>
      <c r="R230" s="120" t="str">
        <f>IF('Prioritized Approach Milestones'!$B231=3,'Prioritized Approach Milestones'!$F231,"")</f>
        <v/>
      </c>
      <c r="S230" s="120" t="str">
        <f>IF('Prioritized Approach Milestones'!$B231=4,'Prioritized Approach Milestones'!$F231,"")</f>
        <v/>
      </c>
      <c r="T230" s="120" t="str">
        <f>IF('Prioritized Approach Milestones'!$B231=5,'Prioritized Approach Milestones'!$F231,"")</f>
        <v/>
      </c>
      <c r="U230" s="120" t="str">
        <f>IF('Prioritized Approach Milestones'!$B231=6,'Prioritized Approach Milestones'!$F231,"")</f>
        <v/>
      </c>
      <c r="V230" s="121" t="str">
        <f>IF(AND('Prioritized Approach Milestones'!C231="Yes",'Prioritized Approach Milestones'!F231=""),"CORRECT",IF('Prioritized Approach Milestones'!C231="No","CORRECT",IF('Prioritized Approach Milestones'!B231=1,"ERROR 1","N/A")))</f>
        <v>N/A</v>
      </c>
      <c r="W230" s="121" t="str">
        <f>IF(AND('Prioritized Approach Milestones'!C231="Yes",'Prioritized Approach Milestones'!F231=""),"CORRECT",IF('Prioritized Approach Milestones'!C231="No","CORRECT",IF('Prioritized Approach Milestones'!B231=2,"ERROR 1","N/A")))</f>
        <v>N/A</v>
      </c>
      <c r="X230" s="121" t="str">
        <f>IF(AND('Prioritized Approach Milestones'!C231="Yes",'Prioritized Approach Milestones'!F231=""),"CORRECT",IF('Prioritized Approach Milestones'!C231="No","CORRECT",IF('Prioritized Approach Milestones'!B231=3,"ERROR 1","N/A")))</f>
        <v>N/A</v>
      </c>
      <c r="Y230" s="121" t="str">
        <f>IF(AND('Prioritized Approach Milestones'!C231="Yes",'Prioritized Approach Milestones'!F231=""),"CORRECT",IF('Prioritized Approach Milestones'!C231="No","CORRECT",IF('Prioritized Approach Milestones'!B231=4,"ERROR 1","N/A")))</f>
        <v>N/A</v>
      </c>
      <c r="Z230" s="121" t="str">
        <f>IF(AND('Prioritized Approach Milestones'!C231="Yes",'Prioritized Approach Milestones'!F231=""),"CORRECT",IF('Prioritized Approach Milestones'!C231="No","CORRECT",IF('Prioritized Approach Milestones'!B231=5,"ERROR 1","N/A")))</f>
        <v>N/A</v>
      </c>
      <c r="AA230" s="121" t="str">
        <f>IF(AND('Prioritized Approach Milestones'!C231="Yes",'Prioritized Approach Milestones'!F231=""),"CORRECT",IF('Prioritized Approach Milestones'!C231="No","CORRECT",IF('Prioritized Approach Milestones'!B231=6,"ERROR 1","N/A")))</f>
        <v>N/A</v>
      </c>
      <c r="AB230" s="122" t="str">
        <f>IF(AND('Prioritized Approach Milestones'!C231="No",'Prioritized Approach Milestones'!F231=""),IF('Prioritized Approach Milestones'!B231=1,"ERROR 2","N/A"),"CORRECT")</f>
        <v>CORRECT</v>
      </c>
      <c r="AC230" s="122" t="str">
        <f>IF(AND('Prioritized Approach Milestones'!C231="No",'Prioritized Approach Milestones'!F231=""),IF('Prioritized Approach Milestones'!B231=2,"ERROR 2","N/A"),"CORRECT")</f>
        <v>CORRECT</v>
      </c>
      <c r="AD230" s="122" t="str">
        <f>IF(AND('Prioritized Approach Milestones'!C231="No",'Prioritized Approach Milestones'!F231=""),IF('Prioritized Approach Milestones'!B231=3,"ERROR 2","N/A"),"CORRECT")</f>
        <v>CORRECT</v>
      </c>
      <c r="AE230" s="122" t="str">
        <f>IF(AND('Prioritized Approach Milestones'!C231="No",'Prioritized Approach Milestones'!F231=""),IF('Prioritized Approach Milestones'!B231=4,"ERROR 2","N/A"),"CORRECT")</f>
        <v>CORRECT</v>
      </c>
      <c r="AF230" s="122" t="str">
        <f>IF(AND('Prioritized Approach Milestones'!C231="No",'Prioritized Approach Milestones'!F231=""),IF('Prioritized Approach Milestones'!B231=5,"ERROR 2","N/A"),"CORRECT")</f>
        <v>CORRECT</v>
      </c>
      <c r="AG230" s="123" t="str">
        <f>IF(AND('Prioritized Approach Milestones'!C231="No",'Prioritized Approach Milestones'!F231=""),IF('Prioritized Approach Milestones'!B231=6,"ERROR 2","N/A"),"CORRECT")</f>
        <v>CORRECT</v>
      </c>
    </row>
    <row r="231" spans="1:33" x14ac:dyDescent="0.2">
      <c r="A231" s="27">
        <f>COUNTIFS('Prioritized Approach Milestones'!B232,"1",'Prioritized Approach Milestones'!C232,"yes")</f>
        <v>0</v>
      </c>
      <c r="B231" s="32">
        <f>COUNTIFS('Prioritized Approach Milestones'!B232,"2",'Prioritized Approach Milestones'!C232,"yes")</f>
        <v>0</v>
      </c>
      <c r="C231" s="28">
        <f>COUNTIFS('Prioritized Approach Milestones'!B232,"3",'Prioritized Approach Milestones'!C232,"yes")</f>
        <v>0</v>
      </c>
      <c r="D231" s="29">
        <f>COUNTIFS('Prioritized Approach Milestones'!B232,"4",'Prioritized Approach Milestones'!C232,"yes")</f>
        <v>0</v>
      </c>
      <c r="E231" s="30">
        <f>COUNTIFS('Prioritized Approach Milestones'!B232,"5",'Prioritized Approach Milestones'!C232,"yes")</f>
        <v>0</v>
      </c>
      <c r="F231" s="31">
        <f>COUNTIFS('Prioritized Approach Milestones'!B232,"6",'Prioritized Approach Milestones'!C232,"yes")</f>
        <v>0</v>
      </c>
      <c r="G231" s="59">
        <f t="shared" si="8"/>
        <v>0</v>
      </c>
      <c r="H231" s="53">
        <f>COUNTIFS('Prioritized Approach Milestones'!B232,"1",'Prioritized Approach Milestones'!C232,"N/A")</f>
        <v>0</v>
      </c>
      <c r="I231" s="53">
        <f>COUNTIFS('Prioritized Approach Milestones'!B232,"2",'Prioritized Approach Milestones'!C232,"N/A")</f>
        <v>0</v>
      </c>
      <c r="J231" s="53">
        <f>COUNTIFS('Prioritized Approach Milestones'!B232,"3",'Prioritized Approach Milestones'!C232,"N/A")</f>
        <v>0</v>
      </c>
      <c r="K231" s="53">
        <f>COUNTIFS('Prioritized Approach Milestones'!B232,"4",'Prioritized Approach Milestones'!C232,"N/A")</f>
        <v>0</v>
      </c>
      <c r="L231" s="53">
        <f>COUNTIFS('Prioritized Approach Milestones'!B232,"5",'Prioritized Approach Milestones'!C232,"N/A")</f>
        <v>0</v>
      </c>
      <c r="M231" s="53">
        <f>COUNTIFS('Prioritized Approach Milestones'!B232,"6",'Prioritized Approach Milestones'!C232,"N/A")</f>
        <v>0</v>
      </c>
      <c r="N231">
        <f t="shared" si="9"/>
        <v>0</v>
      </c>
      <c r="O231" s="119"/>
      <c r="P231" s="120" t="str">
        <f>IF('Prioritized Approach Milestones'!$B232=1,'Prioritized Approach Milestones'!$F232,"")</f>
        <v/>
      </c>
      <c r="Q231" s="120" t="str">
        <f>IF('Prioritized Approach Milestones'!$B232=2,'Prioritized Approach Milestones'!$F232,"")</f>
        <v/>
      </c>
      <c r="R231" s="120" t="str">
        <f>IF('Prioritized Approach Milestones'!$B232=3,'Prioritized Approach Milestones'!$F232,"")</f>
        <v/>
      </c>
      <c r="S231" s="120">
        <f>IF('Prioritized Approach Milestones'!$B232=4,'Prioritized Approach Milestones'!$F232,"")</f>
        <v>0</v>
      </c>
      <c r="T231" s="120" t="str">
        <f>IF('Prioritized Approach Milestones'!$B232=5,'Prioritized Approach Milestones'!$F232,"")</f>
        <v/>
      </c>
      <c r="U231" s="120" t="str">
        <f>IF('Prioritized Approach Milestones'!$B232=6,'Prioritized Approach Milestones'!$F232,"")</f>
        <v/>
      </c>
      <c r="V231" s="121" t="str">
        <f>IF(AND('Prioritized Approach Milestones'!C232="Yes",'Prioritized Approach Milestones'!F232=""),"CORRECT",IF('Prioritized Approach Milestones'!C232="No","CORRECT",IF('Prioritized Approach Milestones'!B232=1,"ERROR 1","N/A")))</f>
        <v>N/A</v>
      </c>
      <c r="W231" s="121" t="str">
        <f>IF(AND('Prioritized Approach Milestones'!C232="Yes",'Prioritized Approach Milestones'!F232=""),"CORRECT",IF('Prioritized Approach Milestones'!C232="No","CORRECT",IF('Prioritized Approach Milestones'!B232=2,"ERROR 1","N/A")))</f>
        <v>N/A</v>
      </c>
      <c r="X231" s="121" t="str">
        <f>IF(AND('Prioritized Approach Milestones'!C232="Yes",'Prioritized Approach Milestones'!F232=""),"CORRECT",IF('Prioritized Approach Milestones'!C232="No","CORRECT",IF('Prioritized Approach Milestones'!B232=3,"ERROR 1","N/A")))</f>
        <v>N/A</v>
      </c>
      <c r="Y231" s="121" t="str">
        <f>IF(AND('Prioritized Approach Milestones'!C232="Yes",'Prioritized Approach Milestones'!F232=""),"CORRECT",IF('Prioritized Approach Milestones'!C232="No","CORRECT",IF('Prioritized Approach Milestones'!B232=4,"ERROR 1","N/A")))</f>
        <v>ERROR 1</v>
      </c>
      <c r="Z231" s="121" t="str">
        <f>IF(AND('Prioritized Approach Milestones'!C232="Yes",'Prioritized Approach Milestones'!F232=""),"CORRECT",IF('Prioritized Approach Milestones'!C232="No","CORRECT",IF('Prioritized Approach Milestones'!B232=5,"ERROR 1","N/A")))</f>
        <v>N/A</v>
      </c>
      <c r="AA231" s="121" t="str">
        <f>IF(AND('Prioritized Approach Milestones'!C232="Yes",'Prioritized Approach Milestones'!F232=""),"CORRECT",IF('Prioritized Approach Milestones'!C232="No","CORRECT",IF('Prioritized Approach Milestones'!B232=6,"ERROR 1","N/A")))</f>
        <v>N/A</v>
      </c>
      <c r="AB231" s="122" t="str">
        <f>IF(AND('Prioritized Approach Milestones'!C232="No",'Prioritized Approach Milestones'!F232=""),IF('Prioritized Approach Milestones'!B232=1,"ERROR 2","N/A"),"CORRECT")</f>
        <v>CORRECT</v>
      </c>
      <c r="AC231" s="122" t="str">
        <f>IF(AND('Prioritized Approach Milestones'!C232="No",'Prioritized Approach Milestones'!F232=""),IF('Prioritized Approach Milestones'!B232=2,"ERROR 2","N/A"),"CORRECT")</f>
        <v>CORRECT</v>
      </c>
      <c r="AD231" s="122" t="str">
        <f>IF(AND('Prioritized Approach Milestones'!C232="No",'Prioritized Approach Milestones'!F232=""),IF('Prioritized Approach Milestones'!B232=3,"ERROR 2","N/A"),"CORRECT")</f>
        <v>CORRECT</v>
      </c>
      <c r="AE231" s="122" t="str">
        <f>IF(AND('Prioritized Approach Milestones'!C232="No",'Prioritized Approach Milestones'!F232=""),IF('Prioritized Approach Milestones'!B232=4,"ERROR 2","N/A"),"CORRECT")</f>
        <v>CORRECT</v>
      </c>
      <c r="AF231" s="122" t="str">
        <f>IF(AND('Prioritized Approach Milestones'!C232="No",'Prioritized Approach Milestones'!F232=""),IF('Prioritized Approach Milestones'!B232=5,"ERROR 2","N/A"),"CORRECT")</f>
        <v>CORRECT</v>
      </c>
      <c r="AG231" s="123" t="str">
        <f>IF(AND('Prioritized Approach Milestones'!C232="No",'Prioritized Approach Milestones'!F232=""),IF('Prioritized Approach Milestones'!B232=6,"ERROR 2","N/A"),"CORRECT")</f>
        <v>CORRECT</v>
      </c>
    </row>
    <row r="232" spans="1:33" x14ac:dyDescent="0.2">
      <c r="A232" s="27">
        <f>COUNTIFS('Prioritized Approach Milestones'!B233,"1",'Prioritized Approach Milestones'!C233,"yes")</f>
        <v>0</v>
      </c>
      <c r="B232" s="32">
        <f>COUNTIFS('Prioritized Approach Milestones'!B233,"2",'Prioritized Approach Milestones'!C233,"yes")</f>
        <v>0</v>
      </c>
      <c r="C232" s="28">
        <f>COUNTIFS('Prioritized Approach Milestones'!B233,"3",'Prioritized Approach Milestones'!C233,"yes")</f>
        <v>0</v>
      </c>
      <c r="D232" s="29">
        <f>COUNTIFS('Prioritized Approach Milestones'!B233,"4",'Prioritized Approach Milestones'!C233,"yes")</f>
        <v>0</v>
      </c>
      <c r="E232" s="30">
        <f>COUNTIFS('Prioritized Approach Milestones'!B233,"5",'Prioritized Approach Milestones'!C233,"yes")</f>
        <v>0</v>
      </c>
      <c r="F232" s="31">
        <f>COUNTIFS('Prioritized Approach Milestones'!B233,"6",'Prioritized Approach Milestones'!C233,"yes")</f>
        <v>0</v>
      </c>
      <c r="G232" s="59">
        <f t="shared" si="8"/>
        <v>0</v>
      </c>
      <c r="H232" s="53">
        <f>COUNTIFS('Prioritized Approach Milestones'!B233,"1",'Prioritized Approach Milestones'!C233,"N/A")</f>
        <v>0</v>
      </c>
      <c r="I232" s="53">
        <f>COUNTIFS('Prioritized Approach Milestones'!B233,"2",'Prioritized Approach Milestones'!C233,"N/A")</f>
        <v>0</v>
      </c>
      <c r="J232" s="53">
        <f>COUNTIFS('Prioritized Approach Milestones'!B233,"3",'Prioritized Approach Milestones'!C233,"N/A")</f>
        <v>0</v>
      </c>
      <c r="K232" s="53">
        <f>COUNTIFS('Prioritized Approach Milestones'!B233,"4",'Prioritized Approach Milestones'!C233,"N/A")</f>
        <v>0</v>
      </c>
      <c r="L232" s="53">
        <f>COUNTIFS('Prioritized Approach Milestones'!B233,"5",'Prioritized Approach Milestones'!C233,"N/A")</f>
        <v>0</v>
      </c>
      <c r="M232" s="53">
        <f>COUNTIFS('Prioritized Approach Milestones'!B233,"6",'Prioritized Approach Milestones'!C233,"N/A")</f>
        <v>0</v>
      </c>
      <c r="N232">
        <f t="shared" si="9"/>
        <v>0</v>
      </c>
      <c r="O232" s="119"/>
      <c r="P232" s="120" t="str">
        <f>IF('Prioritized Approach Milestones'!$B233=1,'Prioritized Approach Milestones'!$F233,"")</f>
        <v/>
      </c>
      <c r="Q232" s="120" t="str">
        <f>IF('Prioritized Approach Milestones'!$B233=2,'Prioritized Approach Milestones'!$F233,"")</f>
        <v/>
      </c>
      <c r="R232" s="120" t="str">
        <f>IF('Prioritized Approach Milestones'!$B233=3,'Prioritized Approach Milestones'!$F233,"")</f>
        <v/>
      </c>
      <c r="S232" s="120">
        <f>IF('Prioritized Approach Milestones'!$B233=4,'Prioritized Approach Milestones'!$F233,"")</f>
        <v>0</v>
      </c>
      <c r="T232" s="120" t="str">
        <f>IF('Prioritized Approach Milestones'!$B233=5,'Prioritized Approach Milestones'!$F233,"")</f>
        <v/>
      </c>
      <c r="U232" s="120" t="str">
        <f>IF('Prioritized Approach Milestones'!$B233=6,'Prioritized Approach Milestones'!$F233,"")</f>
        <v/>
      </c>
      <c r="V232" s="121" t="str">
        <f>IF(AND('Prioritized Approach Milestones'!C233="Yes",'Prioritized Approach Milestones'!F233=""),"CORRECT",IF('Prioritized Approach Milestones'!C233="No","CORRECT",IF('Prioritized Approach Milestones'!B233=1,"ERROR 1","N/A")))</f>
        <v>N/A</v>
      </c>
      <c r="W232" s="121" t="str">
        <f>IF(AND('Prioritized Approach Milestones'!C233="Yes",'Prioritized Approach Milestones'!F233=""),"CORRECT",IF('Prioritized Approach Milestones'!C233="No","CORRECT",IF('Prioritized Approach Milestones'!B233=2,"ERROR 1","N/A")))</f>
        <v>N/A</v>
      </c>
      <c r="X232" s="121" t="str">
        <f>IF(AND('Prioritized Approach Milestones'!C233="Yes",'Prioritized Approach Milestones'!F233=""),"CORRECT",IF('Prioritized Approach Milestones'!C233="No","CORRECT",IF('Prioritized Approach Milestones'!B233=3,"ERROR 1","N/A")))</f>
        <v>N/A</v>
      </c>
      <c r="Y232" s="121" t="str">
        <f>IF(AND('Prioritized Approach Milestones'!C233="Yes",'Prioritized Approach Milestones'!F233=""),"CORRECT",IF('Prioritized Approach Milestones'!C233="No","CORRECT",IF('Prioritized Approach Milestones'!B233=4,"ERROR 1","N/A")))</f>
        <v>ERROR 1</v>
      </c>
      <c r="Z232" s="121" t="str">
        <f>IF(AND('Prioritized Approach Milestones'!C233="Yes",'Prioritized Approach Milestones'!F233=""),"CORRECT",IF('Prioritized Approach Milestones'!C233="No","CORRECT",IF('Prioritized Approach Milestones'!B233=5,"ERROR 1","N/A")))</f>
        <v>N/A</v>
      </c>
      <c r="AA232" s="121" t="str">
        <f>IF(AND('Prioritized Approach Milestones'!C233="Yes",'Prioritized Approach Milestones'!F233=""),"CORRECT",IF('Prioritized Approach Milestones'!C233="No","CORRECT",IF('Prioritized Approach Milestones'!B233=6,"ERROR 1","N/A")))</f>
        <v>N/A</v>
      </c>
      <c r="AB232" s="122" t="str">
        <f>IF(AND('Prioritized Approach Milestones'!C233="No",'Prioritized Approach Milestones'!F233=""),IF('Prioritized Approach Milestones'!B233=1,"ERROR 2","N/A"),"CORRECT")</f>
        <v>CORRECT</v>
      </c>
      <c r="AC232" s="122" t="str">
        <f>IF(AND('Prioritized Approach Milestones'!C233="No",'Prioritized Approach Milestones'!F233=""),IF('Prioritized Approach Milestones'!B233=2,"ERROR 2","N/A"),"CORRECT")</f>
        <v>CORRECT</v>
      </c>
      <c r="AD232" s="122" t="str">
        <f>IF(AND('Prioritized Approach Milestones'!C233="No",'Prioritized Approach Milestones'!F233=""),IF('Prioritized Approach Milestones'!B233=3,"ERROR 2","N/A"),"CORRECT")</f>
        <v>CORRECT</v>
      </c>
      <c r="AE232" s="122" t="str">
        <f>IF(AND('Prioritized Approach Milestones'!C233="No",'Prioritized Approach Milestones'!F233=""),IF('Prioritized Approach Milestones'!B233=4,"ERROR 2","N/A"),"CORRECT")</f>
        <v>CORRECT</v>
      </c>
      <c r="AF232" s="122" t="str">
        <f>IF(AND('Prioritized Approach Milestones'!C233="No",'Prioritized Approach Milestones'!F233=""),IF('Prioritized Approach Milestones'!B233=5,"ERROR 2","N/A"),"CORRECT")</f>
        <v>CORRECT</v>
      </c>
      <c r="AG232" s="123" t="str">
        <f>IF(AND('Prioritized Approach Milestones'!C233="No",'Prioritized Approach Milestones'!F233=""),IF('Prioritized Approach Milestones'!B233=6,"ERROR 2","N/A"),"CORRECT")</f>
        <v>CORRECT</v>
      </c>
    </row>
    <row r="233" spans="1:33" x14ac:dyDescent="0.2">
      <c r="A233" s="27">
        <f>COUNTIFS('Prioritized Approach Milestones'!B234,"1",'Prioritized Approach Milestones'!C234,"yes")</f>
        <v>0</v>
      </c>
      <c r="B233" s="32">
        <f>COUNTIFS('Prioritized Approach Milestones'!B234,"2",'Prioritized Approach Milestones'!C234,"yes")</f>
        <v>0</v>
      </c>
      <c r="C233" s="28">
        <f>COUNTIFS('Prioritized Approach Milestones'!B234,"3",'Prioritized Approach Milestones'!C234,"yes")</f>
        <v>0</v>
      </c>
      <c r="D233" s="29">
        <f>COUNTIFS('Prioritized Approach Milestones'!B234,"4",'Prioritized Approach Milestones'!C234,"yes")</f>
        <v>0</v>
      </c>
      <c r="E233" s="30">
        <f>COUNTIFS('Prioritized Approach Milestones'!B234,"5",'Prioritized Approach Milestones'!C234,"yes")</f>
        <v>0</v>
      </c>
      <c r="F233" s="31">
        <f>COUNTIFS('Prioritized Approach Milestones'!B234,"6",'Prioritized Approach Milestones'!C234,"yes")</f>
        <v>0</v>
      </c>
      <c r="G233" s="59">
        <f t="shared" si="8"/>
        <v>0</v>
      </c>
      <c r="H233" s="53">
        <f>COUNTIFS('Prioritized Approach Milestones'!B234,"1",'Prioritized Approach Milestones'!C234,"N/A")</f>
        <v>0</v>
      </c>
      <c r="I233" s="53">
        <f>COUNTIFS('Prioritized Approach Milestones'!B234,"2",'Prioritized Approach Milestones'!C234,"N/A")</f>
        <v>0</v>
      </c>
      <c r="J233" s="53">
        <f>COUNTIFS('Prioritized Approach Milestones'!B234,"3",'Prioritized Approach Milestones'!C234,"N/A")</f>
        <v>0</v>
      </c>
      <c r="K233" s="53">
        <f>COUNTIFS('Prioritized Approach Milestones'!B234,"4",'Prioritized Approach Milestones'!C234,"N/A")</f>
        <v>0</v>
      </c>
      <c r="L233" s="53">
        <f>COUNTIFS('Prioritized Approach Milestones'!B234,"5",'Prioritized Approach Milestones'!C234,"N/A")</f>
        <v>0</v>
      </c>
      <c r="M233" s="53">
        <f>COUNTIFS('Prioritized Approach Milestones'!B234,"6",'Prioritized Approach Milestones'!C234,"N/A")</f>
        <v>0</v>
      </c>
      <c r="N233">
        <f t="shared" si="9"/>
        <v>0</v>
      </c>
      <c r="O233" s="119"/>
      <c r="P233" s="120" t="str">
        <f>IF('Prioritized Approach Milestones'!$B234=1,'Prioritized Approach Milestones'!$F234,"")</f>
        <v/>
      </c>
      <c r="Q233" s="120" t="str">
        <f>IF('Prioritized Approach Milestones'!$B234=2,'Prioritized Approach Milestones'!$F234,"")</f>
        <v/>
      </c>
      <c r="R233" s="120" t="str">
        <f>IF('Prioritized Approach Milestones'!$B234=3,'Prioritized Approach Milestones'!$F234,"")</f>
        <v/>
      </c>
      <c r="S233" s="120">
        <f>IF('Prioritized Approach Milestones'!$B234=4,'Prioritized Approach Milestones'!$F234,"")</f>
        <v>0</v>
      </c>
      <c r="T233" s="120" t="str">
        <f>IF('Prioritized Approach Milestones'!$B234=5,'Prioritized Approach Milestones'!$F234,"")</f>
        <v/>
      </c>
      <c r="U233" s="120" t="str">
        <f>IF('Prioritized Approach Milestones'!$B234=6,'Prioritized Approach Milestones'!$F234,"")</f>
        <v/>
      </c>
      <c r="V233" s="121" t="str">
        <f>IF(AND('Prioritized Approach Milestones'!C234="Yes",'Prioritized Approach Milestones'!F234=""),"CORRECT",IF('Prioritized Approach Milestones'!C234="No","CORRECT",IF('Prioritized Approach Milestones'!B234=1,"ERROR 1","N/A")))</f>
        <v>N/A</v>
      </c>
      <c r="W233" s="121" t="str">
        <f>IF(AND('Prioritized Approach Milestones'!C234="Yes",'Prioritized Approach Milestones'!F234=""),"CORRECT",IF('Prioritized Approach Milestones'!C234="No","CORRECT",IF('Prioritized Approach Milestones'!B234=2,"ERROR 1","N/A")))</f>
        <v>N/A</v>
      </c>
      <c r="X233" s="121" t="str">
        <f>IF(AND('Prioritized Approach Milestones'!C234="Yes",'Prioritized Approach Milestones'!F234=""),"CORRECT",IF('Prioritized Approach Milestones'!C234="No","CORRECT",IF('Prioritized Approach Milestones'!B234=3,"ERROR 1","N/A")))</f>
        <v>N/A</v>
      </c>
      <c r="Y233" s="121" t="str">
        <f>IF(AND('Prioritized Approach Milestones'!C234="Yes",'Prioritized Approach Milestones'!F234=""),"CORRECT",IF('Prioritized Approach Milestones'!C234="No","CORRECT",IF('Prioritized Approach Milestones'!B234=4,"ERROR 1","N/A")))</f>
        <v>ERROR 1</v>
      </c>
      <c r="Z233" s="121" t="str">
        <f>IF(AND('Prioritized Approach Milestones'!C234="Yes",'Prioritized Approach Milestones'!F234=""),"CORRECT",IF('Prioritized Approach Milestones'!C234="No","CORRECT",IF('Prioritized Approach Milestones'!B234=5,"ERROR 1","N/A")))</f>
        <v>N/A</v>
      </c>
      <c r="AA233" s="121" t="str">
        <f>IF(AND('Prioritized Approach Milestones'!C234="Yes",'Prioritized Approach Milestones'!F234=""),"CORRECT",IF('Prioritized Approach Milestones'!C234="No","CORRECT",IF('Prioritized Approach Milestones'!B234=6,"ERROR 1","N/A")))</f>
        <v>N/A</v>
      </c>
      <c r="AB233" s="122" t="str">
        <f>IF(AND('Prioritized Approach Milestones'!C234="No",'Prioritized Approach Milestones'!F234=""),IF('Prioritized Approach Milestones'!B234=1,"ERROR 2","N/A"),"CORRECT")</f>
        <v>CORRECT</v>
      </c>
      <c r="AC233" s="122" t="str">
        <f>IF(AND('Prioritized Approach Milestones'!C234="No",'Prioritized Approach Milestones'!F234=""),IF('Prioritized Approach Milestones'!B234=2,"ERROR 2","N/A"),"CORRECT")</f>
        <v>CORRECT</v>
      </c>
      <c r="AD233" s="122" t="str">
        <f>IF(AND('Prioritized Approach Milestones'!C234="No",'Prioritized Approach Milestones'!F234=""),IF('Prioritized Approach Milestones'!B234=3,"ERROR 2","N/A"),"CORRECT")</f>
        <v>CORRECT</v>
      </c>
      <c r="AE233" s="122" t="str">
        <f>IF(AND('Prioritized Approach Milestones'!C234="No",'Prioritized Approach Milestones'!F234=""),IF('Prioritized Approach Milestones'!B234=4,"ERROR 2","N/A"),"CORRECT")</f>
        <v>CORRECT</v>
      </c>
      <c r="AF233" s="122" t="str">
        <f>IF(AND('Prioritized Approach Milestones'!C234="No",'Prioritized Approach Milestones'!F234=""),IF('Prioritized Approach Milestones'!B234=5,"ERROR 2","N/A"),"CORRECT")</f>
        <v>CORRECT</v>
      </c>
      <c r="AG233" s="123" t="str">
        <f>IF(AND('Prioritized Approach Milestones'!C234="No",'Prioritized Approach Milestones'!F234=""),IF('Prioritized Approach Milestones'!B234=6,"ERROR 2","N/A"),"CORRECT")</f>
        <v>CORRECT</v>
      </c>
    </row>
    <row r="234" spans="1:33" x14ac:dyDescent="0.2">
      <c r="A234" s="27">
        <f>COUNTIFS('Prioritized Approach Milestones'!B235,"1",'Prioritized Approach Milestones'!C235,"yes")</f>
        <v>0</v>
      </c>
      <c r="B234" s="32">
        <f>COUNTIFS('Prioritized Approach Milestones'!B235,"2",'Prioritized Approach Milestones'!C235,"yes")</f>
        <v>0</v>
      </c>
      <c r="C234" s="28">
        <f>COUNTIFS('Prioritized Approach Milestones'!B235,"3",'Prioritized Approach Milestones'!C235,"yes")</f>
        <v>0</v>
      </c>
      <c r="D234" s="29">
        <f>COUNTIFS('Prioritized Approach Milestones'!B235,"4",'Prioritized Approach Milestones'!C235,"yes")</f>
        <v>0</v>
      </c>
      <c r="E234" s="30">
        <f>COUNTIFS('Prioritized Approach Milestones'!B235,"5",'Prioritized Approach Milestones'!C235,"yes")</f>
        <v>0</v>
      </c>
      <c r="F234" s="31">
        <f>COUNTIFS('Prioritized Approach Milestones'!B235,"6",'Prioritized Approach Milestones'!C235,"yes")</f>
        <v>0</v>
      </c>
      <c r="G234" s="59">
        <f t="shared" si="8"/>
        <v>0</v>
      </c>
      <c r="H234" s="53">
        <f>COUNTIFS('Prioritized Approach Milestones'!B235,"1",'Prioritized Approach Milestones'!C235,"N/A")</f>
        <v>0</v>
      </c>
      <c r="I234" s="53">
        <f>COUNTIFS('Prioritized Approach Milestones'!B235,"2",'Prioritized Approach Milestones'!C235,"N/A")</f>
        <v>0</v>
      </c>
      <c r="J234" s="53">
        <f>COUNTIFS('Prioritized Approach Milestones'!B235,"3",'Prioritized Approach Milestones'!C235,"N/A")</f>
        <v>0</v>
      </c>
      <c r="K234" s="53">
        <f>COUNTIFS('Prioritized Approach Milestones'!B235,"4",'Prioritized Approach Milestones'!C235,"N/A")</f>
        <v>0</v>
      </c>
      <c r="L234" s="53">
        <f>COUNTIFS('Prioritized Approach Milestones'!B235,"5",'Prioritized Approach Milestones'!C235,"N/A")</f>
        <v>0</v>
      </c>
      <c r="M234" s="53">
        <f>COUNTIFS('Prioritized Approach Milestones'!B235,"6",'Prioritized Approach Milestones'!C235,"N/A")</f>
        <v>0</v>
      </c>
      <c r="N234">
        <f t="shared" si="9"/>
        <v>0</v>
      </c>
      <c r="O234" s="119"/>
      <c r="P234" s="120" t="str">
        <f>IF('Prioritized Approach Milestones'!$B235=1,'Prioritized Approach Milestones'!$F235,"")</f>
        <v/>
      </c>
      <c r="Q234" s="120" t="str">
        <f>IF('Prioritized Approach Milestones'!$B235=2,'Prioritized Approach Milestones'!$F235,"")</f>
        <v/>
      </c>
      <c r="R234" s="120" t="str">
        <f>IF('Prioritized Approach Milestones'!$B235=3,'Prioritized Approach Milestones'!$F235,"")</f>
        <v/>
      </c>
      <c r="S234" s="120">
        <f>IF('Prioritized Approach Milestones'!$B235=4,'Prioritized Approach Milestones'!$F235,"")</f>
        <v>0</v>
      </c>
      <c r="T234" s="120" t="str">
        <f>IF('Prioritized Approach Milestones'!$B235=5,'Prioritized Approach Milestones'!$F235,"")</f>
        <v/>
      </c>
      <c r="U234" s="120" t="str">
        <f>IF('Prioritized Approach Milestones'!$B235=6,'Prioritized Approach Milestones'!$F235,"")</f>
        <v/>
      </c>
      <c r="V234" s="121" t="str">
        <f>IF(AND('Prioritized Approach Milestones'!C235="Yes",'Prioritized Approach Milestones'!F235=""),"CORRECT",IF('Prioritized Approach Milestones'!C235="No","CORRECT",IF('Prioritized Approach Milestones'!B235=1,"ERROR 1","N/A")))</f>
        <v>N/A</v>
      </c>
      <c r="W234" s="121" t="str">
        <f>IF(AND('Prioritized Approach Milestones'!C235="Yes",'Prioritized Approach Milestones'!F235=""),"CORRECT",IF('Prioritized Approach Milestones'!C235="No","CORRECT",IF('Prioritized Approach Milestones'!B235=2,"ERROR 1","N/A")))</f>
        <v>N/A</v>
      </c>
      <c r="X234" s="121" t="str">
        <f>IF(AND('Prioritized Approach Milestones'!C235="Yes",'Prioritized Approach Milestones'!F235=""),"CORRECT",IF('Prioritized Approach Milestones'!C235="No","CORRECT",IF('Prioritized Approach Milestones'!B235=3,"ERROR 1","N/A")))</f>
        <v>N/A</v>
      </c>
      <c r="Y234" s="121" t="str">
        <f>IF(AND('Prioritized Approach Milestones'!C235="Yes",'Prioritized Approach Milestones'!F235=""),"CORRECT",IF('Prioritized Approach Milestones'!C235="No","CORRECT",IF('Prioritized Approach Milestones'!B235=4,"ERROR 1","N/A")))</f>
        <v>ERROR 1</v>
      </c>
      <c r="Z234" s="121" t="str">
        <f>IF(AND('Prioritized Approach Milestones'!C235="Yes",'Prioritized Approach Milestones'!F235=""),"CORRECT",IF('Prioritized Approach Milestones'!C235="No","CORRECT",IF('Prioritized Approach Milestones'!B235=5,"ERROR 1","N/A")))</f>
        <v>N/A</v>
      </c>
      <c r="AA234" s="121" t="str">
        <f>IF(AND('Prioritized Approach Milestones'!C235="Yes",'Prioritized Approach Milestones'!F235=""),"CORRECT",IF('Prioritized Approach Milestones'!C235="No","CORRECT",IF('Prioritized Approach Milestones'!B235=6,"ERROR 1","N/A")))</f>
        <v>N/A</v>
      </c>
      <c r="AB234" s="122" t="str">
        <f>IF(AND('Prioritized Approach Milestones'!C235="No",'Prioritized Approach Milestones'!F235=""),IF('Prioritized Approach Milestones'!B235=1,"ERROR 2","N/A"),"CORRECT")</f>
        <v>CORRECT</v>
      </c>
      <c r="AC234" s="122" t="str">
        <f>IF(AND('Prioritized Approach Milestones'!C235="No",'Prioritized Approach Milestones'!F235=""),IF('Prioritized Approach Milestones'!B235=2,"ERROR 2","N/A"),"CORRECT")</f>
        <v>CORRECT</v>
      </c>
      <c r="AD234" s="122" t="str">
        <f>IF(AND('Prioritized Approach Milestones'!C235="No",'Prioritized Approach Milestones'!F235=""),IF('Prioritized Approach Milestones'!B235=3,"ERROR 2","N/A"),"CORRECT")</f>
        <v>CORRECT</v>
      </c>
      <c r="AE234" s="122" t="str">
        <f>IF(AND('Prioritized Approach Milestones'!C235="No",'Prioritized Approach Milestones'!F235=""),IF('Prioritized Approach Milestones'!B235=4,"ERROR 2","N/A"),"CORRECT")</f>
        <v>CORRECT</v>
      </c>
      <c r="AF234" s="122" t="str">
        <f>IF(AND('Prioritized Approach Milestones'!C235="No",'Prioritized Approach Milestones'!F235=""),IF('Prioritized Approach Milestones'!B235=5,"ERROR 2","N/A"),"CORRECT")</f>
        <v>CORRECT</v>
      </c>
      <c r="AG234" s="123" t="str">
        <f>IF(AND('Prioritized Approach Milestones'!C235="No",'Prioritized Approach Milestones'!F235=""),IF('Prioritized Approach Milestones'!B235=6,"ERROR 2","N/A"),"CORRECT")</f>
        <v>CORRECT</v>
      </c>
    </row>
    <row r="235" spans="1:33" x14ac:dyDescent="0.2">
      <c r="A235" s="27">
        <f>COUNTIFS('Prioritized Approach Milestones'!B236,"1",'Prioritized Approach Milestones'!C236,"yes")</f>
        <v>0</v>
      </c>
      <c r="B235" s="32">
        <f>COUNTIFS('Prioritized Approach Milestones'!B236,"2",'Prioritized Approach Milestones'!C236,"yes")</f>
        <v>0</v>
      </c>
      <c r="C235" s="28">
        <f>COUNTIFS('Prioritized Approach Milestones'!B236,"3",'Prioritized Approach Milestones'!C236,"yes")</f>
        <v>0</v>
      </c>
      <c r="D235" s="29">
        <f>COUNTIFS('Prioritized Approach Milestones'!B236,"4",'Prioritized Approach Milestones'!C236,"yes")</f>
        <v>0</v>
      </c>
      <c r="E235" s="30">
        <f>COUNTIFS('Prioritized Approach Milestones'!B236,"5",'Prioritized Approach Milestones'!C236,"yes")</f>
        <v>0</v>
      </c>
      <c r="F235" s="31">
        <f>COUNTIFS('Prioritized Approach Milestones'!B236,"6",'Prioritized Approach Milestones'!C236,"yes")</f>
        <v>0</v>
      </c>
      <c r="G235" s="59">
        <f t="shared" si="8"/>
        <v>0</v>
      </c>
      <c r="H235" s="53">
        <f>COUNTIFS('Prioritized Approach Milestones'!B236,"1",'Prioritized Approach Milestones'!C236,"N/A")</f>
        <v>0</v>
      </c>
      <c r="I235" s="53">
        <f>COUNTIFS('Prioritized Approach Milestones'!B236,"2",'Prioritized Approach Milestones'!C236,"N/A")</f>
        <v>0</v>
      </c>
      <c r="J235" s="53">
        <f>COUNTIFS('Prioritized Approach Milestones'!B236,"3",'Prioritized Approach Milestones'!C236,"N/A")</f>
        <v>0</v>
      </c>
      <c r="K235" s="53">
        <f>COUNTIFS('Prioritized Approach Milestones'!B236,"4",'Prioritized Approach Milestones'!C236,"N/A")</f>
        <v>0</v>
      </c>
      <c r="L235" s="53">
        <f>COUNTIFS('Prioritized Approach Milestones'!B236,"5",'Prioritized Approach Milestones'!C236,"N/A")</f>
        <v>0</v>
      </c>
      <c r="M235" s="53">
        <f>COUNTIFS('Prioritized Approach Milestones'!B236,"6",'Prioritized Approach Milestones'!C236,"N/A")</f>
        <v>0</v>
      </c>
      <c r="N235">
        <f t="shared" si="9"/>
        <v>0</v>
      </c>
      <c r="O235" s="119"/>
      <c r="P235" s="120" t="str">
        <f>IF('Prioritized Approach Milestones'!$B236=1,'Prioritized Approach Milestones'!$F236,"")</f>
        <v/>
      </c>
      <c r="Q235" s="120" t="str">
        <f>IF('Prioritized Approach Milestones'!$B236=2,'Prioritized Approach Milestones'!$F236,"")</f>
        <v/>
      </c>
      <c r="R235" s="120" t="str">
        <f>IF('Prioritized Approach Milestones'!$B236=3,'Prioritized Approach Milestones'!$F236,"")</f>
        <v/>
      </c>
      <c r="S235" s="120" t="str">
        <f>IF('Prioritized Approach Milestones'!$B236=4,'Prioritized Approach Milestones'!$F236,"")</f>
        <v/>
      </c>
      <c r="T235" s="120" t="str">
        <f>IF('Prioritized Approach Milestones'!$B236=5,'Prioritized Approach Milestones'!$F236,"")</f>
        <v/>
      </c>
      <c r="U235" s="120" t="str">
        <f>IF('Prioritized Approach Milestones'!$B236=6,'Prioritized Approach Milestones'!$F236,"")</f>
        <v/>
      </c>
      <c r="V235" s="121" t="str">
        <f>IF(AND('Prioritized Approach Milestones'!C236="Yes",'Prioritized Approach Milestones'!F236=""),"CORRECT",IF('Prioritized Approach Milestones'!C236="No","CORRECT",IF('Prioritized Approach Milestones'!B236=1,"ERROR 1","N/A")))</f>
        <v>N/A</v>
      </c>
      <c r="W235" s="121" t="str">
        <f>IF(AND('Prioritized Approach Milestones'!C236="Yes",'Prioritized Approach Milestones'!F236=""),"CORRECT",IF('Prioritized Approach Milestones'!C236="No","CORRECT",IF('Prioritized Approach Milestones'!B236=2,"ERROR 1","N/A")))</f>
        <v>N/A</v>
      </c>
      <c r="X235" s="121" t="str">
        <f>IF(AND('Prioritized Approach Milestones'!C236="Yes",'Prioritized Approach Milestones'!F236=""),"CORRECT",IF('Prioritized Approach Milestones'!C236="No","CORRECT",IF('Prioritized Approach Milestones'!B236=3,"ERROR 1","N/A")))</f>
        <v>N/A</v>
      </c>
      <c r="Y235" s="121" t="str">
        <f>IF(AND('Prioritized Approach Milestones'!C236="Yes",'Prioritized Approach Milestones'!F236=""),"CORRECT",IF('Prioritized Approach Milestones'!C236="No","CORRECT",IF('Prioritized Approach Milestones'!B236=4,"ERROR 1","N/A")))</f>
        <v>N/A</v>
      </c>
      <c r="Z235" s="121" t="str">
        <f>IF(AND('Prioritized Approach Milestones'!C236="Yes",'Prioritized Approach Milestones'!F236=""),"CORRECT",IF('Prioritized Approach Milestones'!C236="No","CORRECT",IF('Prioritized Approach Milestones'!B236=5,"ERROR 1","N/A")))</f>
        <v>N/A</v>
      </c>
      <c r="AA235" s="121" t="str">
        <f>IF(AND('Prioritized Approach Milestones'!C236="Yes",'Prioritized Approach Milestones'!F236=""),"CORRECT",IF('Prioritized Approach Milestones'!C236="No","CORRECT",IF('Prioritized Approach Milestones'!B236=6,"ERROR 1","N/A")))</f>
        <v>N/A</v>
      </c>
      <c r="AB235" s="122" t="str">
        <f>IF(AND('Prioritized Approach Milestones'!C236="No",'Prioritized Approach Milestones'!F236=""),IF('Prioritized Approach Milestones'!B236=1,"ERROR 2","N/A"),"CORRECT")</f>
        <v>CORRECT</v>
      </c>
      <c r="AC235" s="122" t="str">
        <f>IF(AND('Prioritized Approach Milestones'!C236="No",'Prioritized Approach Milestones'!F236=""),IF('Prioritized Approach Milestones'!B236=2,"ERROR 2","N/A"),"CORRECT")</f>
        <v>CORRECT</v>
      </c>
      <c r="AD235" s="122" t="str">
        <f>IF(AND('Prioritized Approach Milestones'!C236="No",'Prioritized Approach Milestones'!F236=""),IF('Prioritized Approach Milestones'!B236=3,"ERROR 2","N/A"),"CORRECT")</f>
        <v>CORRECT</v>
      </c>
      <c r="AE235" s="122" t="str">
        <f>IF(AND('Prioritized Approach Milestones'!C236="No",'Prioritized Approach Milestones'!F236=""),IF('Prioritized Approach Milestones'!B236=4,"ERROR 2","N/A"),"CORRECT")</f>
        <v>CORRECT</v>
      </c>
      <c r="AF235" s="122" t="str">
        <f>IF(AND('Prioritized Approach Milestones'!C236="No",'Prioritized Approach Milestones'!F236=""),IF('Prioritized Approach Milestones'!B236=5,"ERROR 2","N/A"),"CORRECT")</f>
        <v>CORRECT</v>
      </c>
      <c r="AG235" s="123" t="str">
        <f>IF(AND('Prioritized Approach Milestones'!C236="No",'Prioritized Approach Milestones'!F236=""),IF('Prioritized Approach Milestones'!B236=6,"ERROR 2","N/A"),"CORRECT")</f>
        <v>CORRECT</v>
      </c>
    </row>
    <row r="236" spans="1:33" x14ac:dyDescent="0.2">
      <c r="A236" s="27">
        <f>COUNTIFS('Prioritized Approach Milestones'!B237,"1",'Prioritized Approach Milestones'!C237,"yes")</f>
        <v>0</v>
      </c>
      <c r="B236" s="32">
        <f>COUNTIFS('Prioritized Approach Milestones'!B237,"2",'Prioritized Approach Milestones'!C237,"yes")</f>
        <v>0</v>
      </c>
      <c r="C236" s="28">
        <f>COUNTIFS('Prioritized Approach Milestones'!B237,"3",'Prioritized Approach Milestones'!C237,"yes")</f>
        <v>0</v>
      </c>
      <c r="D236" s="29">
        <f>COUNTIFS('Prioritized Approach Milestones'!B237,"4",'Prioritized Approach Milestones'!C237,"yes")</f>
        <v>0</v>
      </c>
      <c r="E236" s="30">
        <f>COUNTIFS('Prioritized Approach Milestones'!B237,"5",'Prioritized Approach Milestones'!C237,"yes")</f>
        <v>0</v>
      </c>
      <c r="F236" s="31">
        <f>COUNTIFS('Prioritized Approach Milestones'!B237,"6",'Prioritized Approach Milestones'!C237,"yes")</f>
        <v>0</v>
      </c>
      <c r="G236" s="59">
        <f t="shared" si="8"/>
        <v>0</v>
      </c>
      <c r="H236" s="53">
        <f>COUNTIFS('Prioritized Approach Milestones'!B237,"1",'Prioritized Approach Milestones'!C237,"N/A")</f>
        <v>0</v>
      </c>
      <c r="I236" s="53">
        <f>COUNTIFS('Prioritized Approach Milestones'!B237,"2",'Prioritized Approach Milestones'!C237,"N/A")</f>
        <v>0</v>
      </c>
      <c r="J236" s="53">
        <f>COUNTIFS('Prioritized Approach Milestones'!B237,"3",'Prioritized Approach Milestones'!C237,"N/A")</f>
        <v>0</v>
      </c>
      <c r="K236" s="53">
        <f>COUNTIFS('Prioritized Approach Milestones'!B237,"4",'Prioritized Approach Milestones'!C237,"N/A")</f>
        <v>0</v>
      </c>
      <c r="L236" s="53">
        <f>COUNTIFS('Prioritized Approach Milestones'!B237,"5",'Prioritized Approach Milestones'!C237,"N/A")</f>
        <v>0</v>
      </c>
      <c r="M236" s="53">
        <f>COUNTIFS('Prioritized Approach Milestones'!B237,"6",'Prioritized Approach Milestones'!C237,"N/A")</f>
        <v>0</v>
      </c>
      <c r="N236">
        <f t="shared" si="9"/>
        <v>0</v>
      </c>
      <c r="O236" s="119"/>
      <c r="P236" s="120" t="str">
        <f>IF('Prioritized Approach Milestones'!$B237=1,'Prioritized Approach Milestones'!$F237,"")</f>
        <v/>
      </c>
      <c r="Q236" s="120" t="str">
        <f>IF('Prioritized Approach Milestones'!$B237=2,'Prioritized Approach Milestones'!$F237,"")</f>
        <v/>
      </c>
      <c r="R236" s="120" t="str">
        <f>IF('Prioritized Approach Milestones'!$B237=3,'Prioritized Approach Milestones'!$F237,"")</f>
        <v/>
      </c>
      <c r="S236" s="120">
        <f>IF('Prioritized Approach Milestones'!$B237=4,'Prioritized Approach Milestones'!$F237,"")</f>
        <v>0</v>
      </c>
      <c r="T236" s="120" t="str">
        <f>IF('Prioritized Approach Milestones'!$B237=5,'Prioritized Approach Milestones'!$F237,"")</f>
        <v/>
      </c>
      <c r="U236" s="120" t="str">
        <f>IF('Prioritized Approach Milestones'!$B237=6,'Prioritized Approach Milestones'!$F237,"")</f>
        <v/>
      </c>
      <c r="V236" s="121" t="str">
        <f>IF(AND('Prioritized Approach Milestones'!C237="Yes",'Prioritized Approach Milestones'!F237=""),"CORRECT",IF('Prioritized Approach Milestones'!C237="No","CORRECT",IF('Prioritized Approach Milestones'!B237=1,"ERROR 1","N/A")))</f>
        <v>N/A</v>
      </c>
      <c r="W236" s="121" t="str">
        <f>IF(AND('Prioritized Approach Milestones'!C237="Yes",'Prioritized Approach Milestones'!F237=""),"CORRECT",IF('Prioritized Approach Milestones'!C237="No","CORRECT",IF('Prioritized Approach Milestones'!B237=2,"ERROR 1","N/A")))</f>
        <v>N/A</v>
      </c>
      <c r="X236" s="121" t="str">
        <f>IF(AND('Prioritized Approach Milestones'!C237="Yes",'Prioritized Approach Milestones'!F237=""),"CORRECT",IF('Prioritized Approach Milestones'!C237="No","CORRECT",IF('Prioritized Approach Milestones'!B237=3,"ERROR 1","N/A")))</f>
        <v>N/A</v>
      </c>
      <c r="Y236" s="121" t="str">
        <f>IF(AND('Prioritized Approach Milestones'!C237="Yes",'Prioritized Approach Milestones'!F237=""),"CORRECT",IF('Prioritized Approach Milestones'!C237="No","CORRECT",IF('Prioritized Approach Milestones'!B237=4,"ERROR 1","N/A")))</f>
        <v>ERROR 1</v>
      </c>
      <c r="Z236" s="121" t="str">
        <f>IF(AND('Prioritized Approach Milestones'!C237="Yes",'Prioritized Approach Milestones'!F237=""),"CORRECT",IF('Prioritized Approach Milestones'!C237="No","CORRECT",IF('Prioritized Approach Milestones'!B237=5,"ERROR 1","N/A")))</f>
        <v>N/A</v>
      </c>
      <c r="AA236" s="121" t="str">
        <f>IF(AND('Prioritized Approach Milestones'!C237="Yes",'Prioritized Approach Milestones'!F237=""),"CORRECT",IF('Prioritized Approach Milestones'!C237="No","CORRECT",IF('Prioritized Approach Milestones'!B237=6,"ERROR 1","N/A")))</f>
        <v>N/A</v>
      </c>
      <c r="AB236" s="122" t="str">
        <f>IF(AND('Prioritized Approach Milestones'!C237="No",'Prioritized Approach Milestones'!F237=""),IF('Prioritized Approach Milestones'!B237=1,"ERROR 2","N/A"),"CORRECT")</f>
        <v>CORRECT</v>
      </c>
      <c r="AC236" s="122" t="str">
        <f>IF(AND('Prioritized Approach Milestones'!C237="No",'Prioritized Approach Milestones'!F237=""),IF('Prioritized Approach Milestones'!B237=2,"ERROR 2","N/A"),"CORRECT")</f>
        <v>CORRECT</v>
      </c>
      <c r="AD236" s="122" t="str">
        <f>IF(AND('Prioritized Approach Milestones'!C237="No",'Prioritized Approach Milestones'!F237=""),IF('Prioritized Approach Milestones'!B237=3,"ERROR 2","N/A"),"CORRECT")</f>
        <v>CORRECT</v>
      </c>
      <c r="AE236" s="122" t="str">
        <f>IF(AND('Prioritized Approach Milestones'!C237="No",'Prioritized Approach Milestones'!F237=""),IF('Prioritized Approach Milestones'!B237=4,"ERROR 2","N/A"),"CORRECT")</f>
        <v>CORRECT</v>
      </c>
      <c r="AF236" s="122" t="str">
        <f>IF(AND('Prioritized Approach Milestones'!C237="No",'Prioritized Approach Milestones'!F237=""),IF('Prioritized Approach Milestones'!B237=5,"ERROR 2","N/A"),"CORRECT")</f>
        <v>CORRECT</v>
      </c>
      <c r="AG236" s="123" t="str">
        <f>IF(AND('Prioritized Approach Milestones'!C237="No",'Prioritized Approach Milestones'!F237=""),IF('Prioritized Approach Milestones'!B237=6,"ERROR 2","N/A"),"CORRECT")</f>
        <v>CORRECT</v>
      </c>
    </row>
    <row r="237" spans="1:33" x14ac:dyDescent="0.2">
      <c r="A237" s="27">
        <f>COUNTIFS('Prioritized Approach Milestones'!B238,"1",'Prioritized Approach Milestones'!C238,"yes")</f>
        <v>0</v>
      </c>
      <c r="B237" s="32">
        <f>COUNTIFS('Prioritized Approach Milestones'!B238,"2",'Prioritized Approach Milestones'!C238,"yes")</f>
        <v>0</v>
      </c>
      <c r="C237" s="28">
        <f>COUNTIFS('Prioritized Approach Milestones'!B238,"3",'Prioritized Approach Milestones'!C238,"yes")</f>
        <v>0</v>
      </c>
      <c r="D237" s="29">
        <f>COUNTIFS('Prioritized Approach Milestones'!B238,"4",'Prioritized Approach Milestones'!C238,"yes")</f>
        <v>0</v>
      </c>
      <c r="E237" s="30">
        <f>COUNTIFS('Prioritized Approach Milestones'!B238,"5",'Prioritized Approach Milestones'!C238,"yes")</f>
        <v>0</v>
      </c>
      <c r="F237" s="31">
        <f>COUNTIFS('Prioritized Approach Milestones'!B238,"6",'Prioritized Approach Milestones'!C238,"yes")</f>
        <v>0</v>
      </c>
      <c r="G237" s="59">
        <f t="shared" si="8"/>
        <v>0</v>
      </c>
      <c r="H237" s="53">
        <f>COUNTIFS('Prioritized Approach Milestones'!B238,"1",'Prioritized Approach Milestones'!C238,"N/A")</f>
        <v>0</v>
      </c>
      <c r="I237" s="53">
        <f>COUNTIFS('Prioritized Approach Milestones'!B238,"2",'Prioritized Approach Milestones'!C238,"N/A")</f>
        <v>0</v>
      </c>
      <c r="J237" s="53">
        <f>COUNTIFS('Prioritized Approach Milestones'!B238,"3",'Prioritized Approach Milestones'!C238,"N/A")</f>
        <v>0</v>
      </c>
      <c r="K237" s="53">
        <f>COUNTIFS('Prioritized Approach Milestones'!B238,"4",'Prioritized Approach Milestones'!C238,"N/A")</f>
        <v>0</v>
      </c>
      <c r="L237" s="53">
        <f>COUNTIFS('Prioritized Approach Milestones'!B238,"5",'Prioritized Approach Milestones'!C238,"N/A")</f>
        <v>0</v>
      </c>
      <c r="M237" s="53">
        <f>COUNTIFS('Prioritized Approach Milestones'!B238,"6",'Prioritized Approach Milestones'!C238,"N/A")</f>
        <v>0</v>
      </c>
      <c r="N237">
        <f t="shared" si="9"/>
        <v>0</v>
      </c>
      <c r="O237" s="119"/>
      <c r="P237" s="120" t="str">
        <f>IF('Prioritized Approach Milestones'!$B238=1,'Prioritized Approach Milestones'!$F238,"")</f>
        <v/>
      </c>
      <c r="Q237" s="120" t="str">
        <f>IF('Prioritized Approach Milestones'!$B238=2,'Prioritized Approach Milestones'!$F238,"")</f>
        <v/>
      </c>
      <c r="R237" s="120" t="str">
        <f>IF('Prioritized Approach Milestones'!$B238=3,'Prioritized Approach Milestones'!$F238,"")</f>
        <v/>
      </c>
      <c r="S237" s="120">
        <f>IF('Prioritized Approach Milestones'!$B238=4,'Prioritized Approach Milestones'!$F238,"")</f>
        <v>0</v>
      </c>
      <c r="T237" s="120" t="str">
        <f>IF('Prioritized Approach Milestones'!$B238=5,'Prioritized Approach Milestones'!$F238,"")</f>
        <v/>
      </c>
      <c r="U237" s="120" t="str">
        <f>IF('Prioritized Approach Milestones'!$B238=6,'Prioritized Approach Milestones'!$F238,"")</f>
        <v/>
      </c>
      <c r="V237" s="121" t="str">
        <f>IF(AND('Prioritized Approach Milestones'!C238="Yes",'Prioritized Approach Milestones'!F238=""),"CORRECT",IF('Prioritized Approach Milestones'!C238="No","CORRECT",IF('Prioritized Approach Milestones'!B238=1,"ERROR 1","N/A")))</f>
        <v>N/A</v>
      </c>
      <c r="W237" s="121" t="str">
        <f>IF(AND('Prioritized Approach Milestones'!C238="Yes",'Prioritized Approach Milestones'!F238=""),"CORRECT",IF('Prioritized Approach Milestones'!C238="No","CORRECT",IF('Prioritized Approach Milestones'!B238=2,"ERROR 1","N/A")))</f>
        <v>N/A</v>
      </c>
      <c r="X237" s="121" t="str">
        <f>IF(AND('Prioritized Approach Milestones'!C238="Yes",'Prioritized Approach Milestones'!F238=""),"CORRECT",IF('Prioritized Approach Milestones'!C238="No","CORRECT",IF('Prioritized Approach Milestones'!B238=3,"ERROR 1","N/A")))</f>
        <v>N/A</v>
      </c>
      <c r="Y237" s="121" t="str">
        <f>IF(AND('Prioritized Approach Milestones'!C238="Yes",'Prioritized Approach Milestones'!F238=""),"CORRECT",IF('Prioritized Approach Milestones'!C238="No","CORRECT",IF('Prioritized Approach Milestones'!B238=4,"ERROR 1","N/A")))</f>
        <v>ERROR 1</v>
      </c>
      <c r="Z237" s="121" t="str">
        <f>IF(AND('Prioritized Approach Milestones'!C238="Yes",'Prioritized Approach Milestones'!F238=""),"CORRECT",IF('Prioritized Approach Milestones'!C238="No","CORRECT",IF('Prioritized Approach Milestones'!B238=5,"ERROR 1","N/A")))</f>
        <v>N/A</v>
      </c>
      <c r="AA237" s="121" t="str">
        <f>IF(AND('Prioritized Approach Milestones'!C238="Yes",'Prioritized Approach Milestones'!F238=""),"CORRECT",IF('Prioritized Approach Milestones'!C238="No","CORRECT",IF('Prioritized Approach Milestones'!B238=6,"ERROR 1","N/A")))</f>
        <v>N/A</v>
      </c>
      <c r="AB237" s="122" t="str">
        <f>IF(AND('Prioritized Approach Milestones'!C238="No",'Prioritized Approach Milestones'!F238=""),IF('Prioritized Approach Milestones'!B238=1,"ERROR 2","N/A"),"CORRECT")</f>
        <v>CORRECT</v>
      </c>
      <c r="AC237" s="122" t="str">
        <f>IF(AND('Prioritized Approach Milestones'!C238="No",'Prioritized Approach Milestones'!F238=""),IF('Prioritized Approach Milestones'!B238=2,"ERROR 2","N/A"),"CORRECT")</f>
        <v>CORRECT</v>
      </c>
      <c r="AD237" s="122" t="str">
        <f>IF(AND('Prioritized Approach Milestones'!C238="No",'Prioritized Approach Milestones'!F238=""),IF('Prioritized Approach Milestones'!B238=3,"ERROR 2","N/A"),"CORRECT")</f>
        <v>CORRECT</v>
      </c>
      <c r="AE237" s="122" t="str">
        <f>IF(AND('Prioritized Approach Milestones'!C238="No",'Prioritized Approach Milestones'!F238=""),IF('Prioritized Approach Milestones'!B238=4,"ERROR 2","N/A"),"CORRECT")</f>
        <v>CORRECT</v>
      </c>
      <c r="AF237" s="122" t="str">
        <f>IF(AND('Prioritized Approach Milestones'!C238="No",'Prioritized Approach Milestones'!F238=""),IF('Prioritized Approach Milestones'!B238=5,"ERROR 2","N/A"),"CORRECT")</f>
        <v>CORRECT</v>
      </c>
      <c r="AG237" s="123" t="str">
        <f>IF(AND('Prioritized Approach Milestones'!C238="No",'Prioritized Approach Milestones'!F238=""),IF('Prioritized Approach Milestones'!B238=6,"ERROR 2","N/A"),"CORRECT")</f>
        <v>CORRECT</v>
      </c>
    </row>
    <row r="238" spans="1:33" x14ac:dyDescent="0.2">
      <c r="A238" s="27">
        <f>COUNTIFS('Prioritized Approach Milestones'!B239,"1",'Prioritized Approach Milestones'!C239,"yes")</f>
        <v>0</v>
      </c>
      <c r="B238" s="32">
        <f>COUNTIFS('Prioritized Approach Milestones'!B239,"2",'Prioritized Approach Milestones'!C239,"yes")</f>
        <v>0</v>
      </c>
      <c r="C238" s="28">
        <f>COUNTIFS('Prioritized Approach Milestones'!B239,"3",'Prioritized Approach Milestones'!C239,"yes")</f>
        <v>0</v>
      </c>
      <c r="D238" s="29">
        <f>COUNTIFS('Prioritized Approach Milestones'!B239,"4",'Prioritized Approach Milestones'!C239,"yes")</f>
        <v>0</v>
      </c>
      <c r="E238" s="30">
        <f>COUNTIFS('Prioritized Approach Milestones'!B239,"5",'Prioritized Approach Milestones'!C239,"yes")</f>
        <v>0</v>
      </c>
      <c r="F238" s="31">
        <f>COUNTIFS('Prioritized Approach Milestones'!B239,"6",'Prioritized Approach Milestones'!C239,"yes")</f>
        <v>0</v>
      </c>
      <c r="G238" s="59">
        <f t="shared" si="8"/>
        <v>0</v>
      </c>
      <c r="H238" s="53">
        <f>COUNTIFS('Prioritized Approach Milestones'!B239,"1",'Prioritized Approach Milestones'!C239,"N/A")</f>
        <v>0</v>
      </c>
      <c r="I238" s="53">
        <f>COUNTIFS('Prioritized Approach Milestones'!B239,"2",'Prioritized Approach Milestones'!C239,"N/A")</f>
        <v>0</v>
      </c>
      <c r="J238" s="53">
        <f>COUNTIFS('Prioritized Approach Milestones'!B239,"3",'Prioritized Approach Milestones'!C239,"N/A")</f>
        <v>0</v>
      </c>
      <c r="K238" s="53">
        <f>COUNTIFS('Prioritized Approach Milestones'!B239,"4",'Prioritized Approach Milestones'!C239,"N/A")</f>
        <v>0</v>
      </c>
      <c r="L238" s="53">
        <f>COUNTIFS('Prioritized Approach Milestones'!B239,"5",'Prioritized Approach Milestones'!C239,"N/A")</f>
        <v>0</v>
      </c>
      <c r="M238" s="53">
        <f>COUNTIFS('Prioritized Approach Milestones'!B239,"6",'Prioritized Approach Milestones'!C239,"N/A")</f>
        <v>0</v>
      </c>
      <c r="N238">
        <f t="shared" si="9"/>
        <v>0</v>
      </c>
      <c r="O238" s="119"/>
      <c r="P238" s="120" t="str">
        <f>IF('Prioritized Approach Milestones'!$B239=1,'Prioritized Approach Milestones'!$F239,"")</f>
        <v/>
      </c>
      <c r="Q238" s="120" t="str">
        <f>IF('Prioritized Approach Milestones'!$B239=2,'Prioritized Approach Milestones'!$F239,"")</f>
        <v/>
      </c>
      <c r="R238" s="120" t="str">
        <f>IF('Prioritized Approach Milestones'!$B239=3,'Prioritized Approach Milestones'!$F239,"")</f>
        <v/>
      </c>
      <c r="S238" s="120">
        <f>IF('Prioritized Approach Milestones'!$B239=4,'Prioritized Approach Milestones'!$F239,"")</f>
        <v>0</v>
      </c>
      <c r="T238" s="120" t="str">
        <f>IF('Prioritized Approach Milestones'!$B239=5,'Prioritized Approach Milestones'!$F239,"")</f>
        <v/>
      </c>
      <c r="U238" s="120" t="str">
        <f>IF('Prioritized Approach Milestones'!$B239=6,'Prioritized Approach Milestones'!$F239,"")</f>
        <v/>
      </c>
      <c r="V238" s="121" t="str">
        <f>IF(AND('Prioritized Approach Milestones'!C239="Yes",'Prioritized Approach Milestones'!F239=""),"CORRECT",IF('Prioritized Approach Milestones'!C239="No","CORRECT",IF('Prioritized Approach Milestones'!B239=1,"ERROR 1","N/A")))</f>
        <v>N/A</v>
      </c>
      <c r="W238" s="121" t="str">
        <f>IF(AND('Prioritized Approach Milestones'!C239="Yes",'Prioritized Approach Milestones'!F239=""),"CORRECT",IF('Prioritized Approach Milestones'!C239="No","CORRECT",IF('Prioritized Approach Milestones'!B239=2,"ERROR 1","N/A")))</f>
        <v>N/A</v>
      </c>
      <c r="X238" s="121" t="str">
        <f>IF(AND('Prioritized Approach Milestones'!C239="Yes",'Prioritized Approach Milestones'!F239=""),"CORRECT",IF('Prioritized Approach Milestones'!C239="No","CORRECT",IF('Prioritized Approach Milestones'!B239=3,"ERROR 1","N/A")))</f>
        <v>N/A</v>
      </c>
      <c r="Y238" s="121" t="str">
        <f>IF(AND('Prioritized Approach Milestones'!C239="Yes",'Prioritized Approach Milestones'!F239=""),"CORRECT",IF('Prioritized Approach Milestones'!C239="No","CORRECT",IF('Prioritized Approach Milestones'!B239=4,"ERROR 1","N/A")))</f>
        <v>ERROR 1</v>
      </c>
      <c r="Z238" s="121" t="str">
        <f>IF(AND('Prioritized Approach Milestones'!C239="Yes",'Prioritized Approach Milestones'!F239=""),"CORRECT",IF('Prioritized Approach Milestones'!C239="No","CORRECT",IF('Prioritized Approach Milestones'!B239=5,"ERROR 1","N/A")))</f>
        <v>N/A</v>
      </c>
      <c r="AA238" s="121" t="str">
        <f>IF(AND('Prioritized Approach Milestones'!C239="Yes",'Prioritized Approach Milestones'!F239=""),"CORRECT",IF('Prioritized Approach Milestones'!C239="No","CORRECT",IF('Prioritized Approach Milestones'!B239=6,"ERROR 1","N/A")))</f>
        <v>N/A</v>
      </c>
      <c r="AB238" s="122" t="str">
        <f>IF(AND('Prioritized Approach Milestones'!C239="No",'Prioritized Approach Milestones'!F239=""),IF('Prioritized Approach Milestones'!B239=1,"ERROR 2","N/A"),"CORRECT")</f>
        <v>CORRECT</v>
      </c>
      <c r="AC238" s="122" t="str">
        <f>IF(AND('Prioritized Approach Milestones'!C239="No",'Prioritized Approach Milestones'!F239=""),IF('Prioritized Approach Milestones'!B239=2,"ERROR 2","N/A"),"CORRECT")</f>
        <v>CORRECT</v>
      </c>
      <c r="AD238" s="122" t="str">
        <f>IF(AND('Prioritized Approach Milestones'!C239="No",'Prioritized Approach Milestones'!F239=""),IF('Prioritized Approach Milestones'!B239=3,"ERROR 2","N/A"),"CORRECT")</f>
        <v>CORRECT</v>
      </c>
      <c r="AE238" s="122" t="str">
        <f>IF(AND('Prioritized Approach Milestones'!C239="No",'Prioritized Approach Milestones'!F239=""),IF('Prioritized Approach Milestones'!B239=4,"ERROR 2","N/A"),"CORRECT")</f>
        <v>CORRECT</v>
      </c>
      <c r="AF238" s="122" t="str">
        <f>IF(AND('Prioritized Approach Milestones'!C239="No",'Prioritized Approach Milestones'!F239=""),IF('Prioritized Approach Milestones'!B239=5,"ERROR 2","N/A"),"CORRECT")</f>
        <v>CORRECT</v>
      </c>
      <c r="AG238" s="123" t="str">
        <f>IF(AND('Prioritized Approach Milestones'!C239="No",'Prioritized Approach Milestones'!F239=""),IF('Prioritized Approach Milestones'!B239=6,"ERROR 2","N/A"),"CORRECT")</f>
        <v>CORRECT</v>
      </c>
    </row>
    <row r="239" spans="1:33" x14ac:dyDescent="0.2">
      <c r="A239" s="27">
        <f>COUNTIFS('Prioritized Approach Milestones'!B240,"1",'Prioritized Approach Milestones'!C240,"yes")</f>
        <v>0</v>
      </c>
      <c r="B239" s="32">
        <f>COUNTIFS('Prioritized Approach Milestones'!B240,"2",'Prioritized Approach Milestones'!C240,"yes")</f>
        <v>0</v>
      </c>
      <c r="C239" s="28">
        <f>COUNTIFS('Prioritized Approach Milestones'!B240,"3",'Prioritized Approach Milestones'!C240,"yes")</f>
        <v>0</v>
      </c>
      <c r="D239" s="29">
        <f>COUNTIFS('Prioritized Approach Milestones'!B240,"4",'Prioritized Approach Milestones'!C240,"yes")</f>
        <v>0</v>
      </c>
      <c r="E239" s="30">
        <f>COUNTIFS('Prioritized Approach Milestones'!B240,"5",'Prioritized Approach Milestones'!C240,"yes")</f>
        <v>0</v>
      </c>
      <c r="F239" s="31">
        <f>COUNTIFS('Prioritized Approach Milestones'!B240,"6",'Prioritized Approach Milestones'!C240,"yes")</f>
        <v>0</v>
      </c>
      <c r="G239" s="59">
        <f t="shared" si="8"/>
        <v>0</v>
      </c>
      <c r="H239" s="53">
        <f>COUNTIFS('Prioritized Approach Milestones'!B240,"1",'Prioritized Approach Milestones'!C240,"N/A")</f>
        <v>0</v>
      </c>
      <c r="I239" s="53">
        <f>COUNTIFS('Prioritized Approach Milestones'!B240,"2",'Prioritized Approach Milestones'!C240,"N/A")</f>
        <v>0</v>
      </c>
      <c r="J239" s="53">
        <f>COUNTIFS('Prioritized Approach Milestones'!B240,"3",'Prioritized Approach Milestones'!C240,"N/A")</f>
        <v>0</v>
      </c>
      <c r="K239" s="53">
        <f>COUNTIFS('Prioritized Approach Milestones'!B240,"4",'Prioritized Approach Milestones'!C240,"N/A")</f>
        <v>0</v>
      </c>
      <c r="L239" s="53">
        <f>COUNTIFS('Prioritized Approach Milestones'!B240,"5",'Prioritized Approach Milestones'!C240,"N/A")</f>
        <v>0</v>
      </c>
      <c r="M239" s="53">
        <f>COUNTIFS('Prioritized Approach Milestones'!B240,"6",'Prioritized Approach Milestones'!C240,"N/A")</f>
        <v>0</v>
      </c>
      <c r="N239">
        <f t="shared" si="9"/>
        <v>0</v>
      </c>
      <c r="O239" s="119"/>
      <c r="P239" s="120" t="str">
        <f>IF('Prioritized Approach Milestones'!$B240=1,'Prioritized Approach Milestones'!$F240,"")</f>
        <v/>
      </c>
      <c r="Q239" s="120" t="str">
        <f>IF('Prioritized Approach Milestones'!$B240=2,'Prioritized Approach Milestones'!$F240,"")</f>
        <v/>
      </c>
      <c r="R239" s="120" t="str">
        <f>IF('Prioritized Approach Milestones'!$B240=3,'Prioritized Approach Milestones'!$F240,"")</f>
        <v/>
      </c>
      <c r="S239" s="120">
        <f>IF('Prioritized Approach Milestones'!$B240=4,'Prioritized Approach Milestones'!$F240,"")</f>
        <v>0</v>
      </c>
      <c r="T239" s="120" t="str">
        <f>IF('Prioritized Approach Milestones'!$B240=5,'Prioritized Approach Milestones'!$F240,"")</f>
        <v/>
      </c>
      <c r="U239" s="120" t="str">
        <f>IF('Prioritized Approach Milestones'!$B240=6,'Prioritized Approach Milestones'!$F240,"")</f>
        <v/>
      </c>
      <c r="V239" s="121" t="str">
        <f>IF(AND('Prioritized Approach Milestones'!C240="Yes",'Prioritized Approach Milestones'!F240=""),"CORRECT",IF('Prioritized Approach Milestones'!C240="No","CORRECT",IF('Prioritized Approach Milestones'!B240=1,"ERROR 1","N/A")))</f>
        <v>N/A</v>
      </c>
      <c r="W239" s="121" t="str">
        <f>IF(AND('Prioritized Approach Milestones'!C240="Yes",'Prioritized Approach Milestones'!F240=""),"CORRECT",IF('Prioritized Approach Milestones'!C240="No","CORRECT",IF('Prioritized Approach Milestones'!B240=2,"ERROR 1","N/A")))</f>
        <v>N/A</v>
      </c>
      <c r="X239" s="121" t="str">
        <f>IF(AND('Prioritized Approach Milestones'!C240="Yes",'Prioritized Approach Milestones'!F240=""),"CORRECT",IF('Prioritized Approach Milestones'!C240="No","CORRECT",IF('Prioritized Approach Milestones'!B240=3,"ERROR 1","N/A")))</f>
        <v>N/A</v>
      </c>
      <c r="Y239" s="121" t="str">
        <f>IF(AND('Prioritized Approach Milestones'!C240="Yes",'Prioritized Approach Milestones'!F240=""),"CORRECT",IF('Prioritized Approach Milestones'!C240="No","CORRECT",IF('Prioritized Approach Milestones'!B240=4,"ERROR 1","N/A")))</f>
        <v>ERROR 1</v>
      </c>
      <c r="Z239" s="121" t="str">
        <f>IF(AND('Prioritized Approach Milestones'!C240="Yes",'Prioritized Approach Milestones'!F240=""),"CORRECT",IF('Prioritized Approach Milestones'!C240="No","CORRECT",IF('Prioritized Approach Milestones'!B240=5,"ERROR 1","N/A")))</f>
        <v>N/A</v>
      </c>
      <c r="AA239" s="121" t="str">
        <f>IF(AND('Prioritized Approach Milestones'!C240="Yes",'Prioritized Approach Milestones'!F240=""),"CORRECT",IF('Prioritized Approach Milestones'!C240="No","CORRECT",IF('Prioritized Approach Milestones'!B240=6,"ERROR 1","N/A")))</f>
        <v>N/A</v>
      </c>
      <c r="AB239" s="122" t="str">
        <f>IF(AND('Prioritized Approach Milestones'!C240="No",'Prioritized Approach Milestones'!F240=""),IF('Prioritized Approach Milestones'!B240=1,"ERROR 2","N/A"),"CORRECT")</f>
        <v>CORRECT</v>
      </c>
      <c r="AC239" s="122" t="str">
        <f>IF(AND('Prioritized Approach Milestones'!C240="No",'Prioritized Approach Milestones'!F240=""),IF('Prioritized Approach Milestones'!B240=2,"ERROR 2","N/A"),"CORRECT")</f>
        <v>CORRECT</v>
      </c>
      <c r="AD239" s="122" t="str">
        <f>IF(AND('Prioritized Approach Milestones'!C240="No",'Prioritized Approach Milestones'!F240=""),IF('Prioritized Approach Milestones'!B240=3,"ERROR 2","N/A"),"CORRECT")</f>
        <v>CORRECT</v>
      </c>
      <c r="AE239" s="122" t="str">
        <f>IF(AND('Prioritized Approach Milestones'!C240="No",'Prioritized Approach Milestones'!F240=""),IF('Prioritized Approach Milestones'!B240=4,"ERROR 2","N/A"),"CORRECT")</f>
        <v>CORRECT</v>
      </c>
      <c r="AF239" s="122" t="str">
        <f>IF(AND('Prioritized Approach Milestones'!C240="No",'Prioritized Approach Milestones'!F240=""),IF('Prioritized Approach Milestones'!B240=5,"ERROR 2","N/A"),"CORRECT")</f>
        <v>CORRECT</v>
      </c>
      <c r="AG239" s="123" t="str">
        <f>IF(AND('Prioritized Approach Milestones'!C240="No",'Prioritized Approach Milestones'!F240=""),IF('Prioritized Approach Milestones'!B240=6,"ERROR 2","N/A"),"CORRECT")</f>
        <v>CORRECT</v>
      </c>
    </row>
    <row r="240" spans="1:33" x14ac:dyDescent="0.2">
      <c r="A240" s="27">
        <f>COUNTIFS('Prioritized Approach Milestones'!B241,"1",'Prioritized Approach Milestones'!C241,"yes")</f>
        <v>0</v>
      </c>
      <c r="B240" s="32">
        <f>COUNTIFS('Prioritized Approach Milestones'!B241,"2",'Prioritized Approach Milestones'!C241,"yes")</f>
        <v>0</v>
      </c>
      <c r="C240" s="28">
        <f>COUNTIFS('Prioritized Approach Milestones'!B241,"3",'Prioritized Approach Milestones'!C241,"yes")</f>
        <v>0</v>
      </c>
      <c r="D240" s="29">
        <f>COUNTIFS('Prioritized Approach Milestones'!B241,"4",'Prioritized Approach Milestones'!C241,"yes")</f>
        <v>0</v>
      </c>
      <c r="E240" s="30">
        <f>COUNTIFS('Prioritized Approach Milestones'!B241,"5",'Prioritized Approach Milestones'!C241,"yes")</f>
        <v>0</v>
      </c>
      <c r="F240" s="31">
        <f>COUNTIFS('Prioritized Approach Milestones'!B241,"6",'Prioritized Approach Milestones'!C241,"yes")</f>
        <v>0</v>
      </c>
      <c r="G240" s="59">
        <f t="shared" si="8"/>
        <v>0</v>
      </c>
      <c r="H240" s="53">
        <f>COUNTIFS('Prioritized Approach Milestones'!B241,"1",'Prioritized Approach Milestones'!C241,"N/A")</f>
        <v>0</v>
      </c>
      <c r="I240" s="53">
        <f>COUNTIFS('Prioritized Approach Milestones'!B241,"2",'Prioritized Approach Milestones'!C241,"N/A")</f>
        <v>0</v>
      </c>
      <c r="J240" s="53">
        <f>COUNTIFS('Prioritized Approach Milestones'!B241,"3",'Prioritized Approach Milestones'!C241,"N/A")</f>
        <v>0</v>
      </c>
      <c r="K240" s="53">
        <f>COUNTIFS('Prioritized Approach Milestones'!B241,"4",'Prioritized Approach Milestones'!C241,"N/A")</f>
        <v>0</v>
      </c>
      <c r="L240" s="53">
        <f>COUNTIFS('Prioritized Approach Milestones'!B241,"5",'Prioritized Approach Milestones'!C241,"N/A")</f>
        <v>0</v>
      </c>
      <c r="M240" s="53">
        <f>COUNTIFS('Prioritized Approach Milestones'!B241,"6",'Prioritized Approach Milestones'!C241,"N/A")</f>
        <v>0</v>
      </c>
      <c r="N240">
        <f t="shared" si="9"/>
        <v>0</v>
      </c>
      <c r="O240" s="119"/>
      <c r="P240" s="120" t="str">
        <f>IF('Prioritized Approach Milestones'!$B241=1,'Prioritized Approach Milestones'!$F241,"")</f>
        <v/>
      </c>
      <c r="Q240" s="120" t="str">
        <f>IF('Prioritized Approach Milestones'!$B241=2,'Prioritized Approach Milestones'!$F241,"")</f>
        <v/>
      </c>
      <c r="R240" s="120" t="str">
        <f>IF('Prioritized Approach Milestones'!$B241=3,'Prioritized Approach Milestones'!$F241,"")</f>
        <v/>
      </c>
      <c r="S240" s="120">
        <f>IF('Prioritized Approach Milestones'!$B241=4,'Prioritized Approach Milestones'!$F241,"")</f>
        <v>0</v>
      </c>
      <c r="T240" s="120" t="str">
        <f>IF('Prioritized Approach Milestones'!$B241=5,'Prioritized Approach Milestones'!$F241,"")</f>
        <v/>
      </c>
      <c r="U240" s="120" t="str">
        <f>IF('Prioritized Approach Milestones'!$B241=6,'Prioritized Approach Milestones'!$F241,"")</f>
        <v/>
      </c>
      <c r="V240" s="121" t="str">
        <f>IF(AND('Prioritized Approach Milestones'!C241="Yes",'Prioritized Approach Milestones'!F241=""),"CORRECT",IF('Prioritized Approach Milestones'!C241="No","CORRECT",IF('Prioritized Approach Milestones'!B241=1,"ERROR 1","N/A")))</f>
        <v>N/A</v>
      </c>
      <c r="W240" s="121" t="str">
        <f>IF(AND('Prioritized Approach Milestones'!C241="Yes",'Prioritized Approach Milestones'!F241=""),"CORRECT",IF('Prioritized Approach Milestones'!C241="No","CORRECT",IF('Prioritized Approach Milestones'!B241=2,"ERROR 1","N/A")))</f>
        <v>N/A</v>
      </c>
      <c r="X240" s="121" t="str">
        <f>IF(AND('Prioritized Approach Milestones'!C241="Yes",'Prioritized Approach Milestones'!F241=""),"CORRECT",IF('Prioritized Approach Milestones'!C241="No","CORRECT",IF('Prioritized Approach Milestones'!B241=3,"ERROR 1","N/A")))</f>
        <v>N/A</v>
      </c>
      <c r="Y240" s="121" t="str">
        <f>IF(AND('Prioritized Approach Milestones'!C241="Yes",'Prioritized Approach Milestones'!F241=""),"CORRECT",IF('Prioritized Approach Milestones'!C241="No","CORRECT",IF('Prioritized Approach Milestones'!B241=4,"ERROR 1","N/A")))</f>
        <v>ERROR 1</v>
      </c>
      <c r="Z240" s="121" t="str">
        <f>IF(AND('Prioritized Approach Milestones'!C241="Yes",'Prioritized Approach Milestones'!F241=""),"CORRECT",IF('Prioritized Approach Milestones'!C241="No","CORRECT",IF('Prioritized Approach Milestones'!B241=5,"ERROR 1","N/A")))</f>
        <v>N/A</v>
      </c>
      <c r="AA240" s="121" t="str">
        <f>IF(AND('Prioritized Approach Milestones'!C241="Yes",'Prioritized Approach Milestones'!F241=""),"CORRECT",IF('Prioritized Approach Milestones'!C241="No","CORRECT",IF('Prioritized Approach Milestones'!B241=6,"ERROR 1","N/A")))</f>
        <v>N/A</v>
      </c>
      <c r="AB240" s="122" t="str">
        <f>IF(AND('Prioritized Approach Milestones'!C241="No",'Prioritized Approach Milestones'!F241=""),IF('Prioritized Approach Milestones'!B241=1,"ERROR 2","N/A"),"CORRECT")</f>
        <v>CORRECT</v>
      </c>
      <c r="AC240" s="122" t="str">
        <f>IF(AND('Prioritized Approach Milestones'!C241="No",'Prioritized Approach Milestones'!F241=""),IF('Prioritized Approach Milestones'!B241=2,"ERROR 2","N/A"),"CORRECT")</f>
        <v>CORRECT</v>
      </c>
      <c r="AD240" s="122" t="str">
        <f>IF(AND('Prioritized Approach Milestones'!C241="No",'Prioritized Approach Milestones'!F241=""),IF('Prioritized Approach Milestones'!B241=3,"ERROR 2","N/A"),"CORRECT")</f>
        <v>CORRECT</v>
      </c>
      <c r="AE240" s="122" t="str">
        <f>IF(AND('Prioritized Approach Milestones'!C241="No",'Prioritized Approach Milestones'!F241=""),IF('Prioritized Approach Milestones'!B241=4,"ERROR 2","N/A"),"CORRECT")</f>
        <v>CORRECT</v>
      </c>
      <c r="AF240" s="122" t="str">
        <f>IF(AND('Prioritized Approach Milestones'!C241="No",'Prioritized Approach Milestones'!F241=""),IF('Prioritized Approach Milestones'!B241=5,"ERROR 2","N/A"),"CORRECT")</f>
        <v>CORRECT</v>
      </c>
      <c r="AG240" s="123" t="str">
        <f>IF(AND('Prioritized Approach Milestones'!C241="No",'Prioritized Approach Milestones'!F241=""),IF('Prioritized Approach Milestones'!B241=6,"ERROR 2","N/A"),"CORRECT")</f>
        <v>CORRECT</v>
      </c>
    </row>
    <row r="241" spans="1:33" x14ac:dyDescent="0.2">
      <c r="A241" s="27">
        <f>COUNTIFS('Prioritized Approach Milestones'!B242,"1",'Prioritized Approach Milestones'!C242,"yes")</f>
        <v>0</v>
      </c>
      <c r="B241" s="32">
        <f>COUNTIFS('Prioritized Approach Milestones'!B242,"2",'Prioritized Approach Milestones'!C242,"yes")</f>
        <v>0</v>
      </c>
      <c r="C241" s="28">
        <f>COUNTIFS('Prioritized Approach Milestones'!B242,"3",'Prioritized Approach Milestones'!C242,"yes")</f>
        <v>0</v>
      </c>
      <c r="D241" s="29">
        <f>COUNTIFS('Prioritized Approach Milestones'!B242,"4",'Prioritized Approach Milestones'!C242,"yes")</f>
        <v>0</v>
      </c>
      <c r="E241" s="30">
        <f>COUNTIFS('Prioritized Approach Milestones'!B242,"5",'Prioritized Approach Milestones'!C242,"yes")</f>
        <v>0</v>
      </c>
      <c r="F241" s="31">
        <f>COUNTIFS('Prioritized Approach Milestones'!B242,"6",'Prioritized Approach Milestones'!C242,"yes")</f>
        <v>0</v>
      </c>
      <c r="G241" s="59">
        <f t="shared" si="8"/>
        <v>0</v>
      </c>
      <c r="H241" s="53">
        <f>COUNTIFS('Prioritized Approach Milestones'!B242,"1",'Prioritized Approach Milestones'!C242,"N/A")</f>
        <v>0</v>
      </c>
      <c r="I241" s="53">
        <f>COUNTIFS('Prioritized Approach Milestones'!B242,"2",'Prioritized Approach Milestones'!C242,"N/A")</f>
        <v>0</v>
      </c>
      <c r="J241" s="53">
        <f>COUNTIFS('Prioritized Approach Milestones'!B242,"3",'Prioritized Approach Milestones'!C242,"N/A")</f>
        <v>0</v>
      </c>
      <c r="K241" s="53">
        <f>COUNTIFS('Prioritized Approach Milestones'!B242,"4",'Prioritized Approach Milestones'!C242,"N/A")</f>
        <v>0</v>
      </c>
      <c r="L241" s="53">
        <f>COUNTIFS('Prioritized Approach Milestones'!B242,"5",'Prioritized Approach Milestones'!C242,"N/A")</f>
        <v>0</v>
      </c>
      <c r="M241" s="53">
        <f>COUNTIFS('Prioritized Approach Milestones'!B242,"6",'Prioritized Approach Milestones'!C242,"N/A")</f>
        <v>0</v>
      </c>
      <c r="N241">
        <f t="shared" si="9"/>
        <v>0</v>
      </c>
      <c r="O241" s="119"/>
      <c r="P241" s="120" t="str">
        <f>IF('Prioritized Approach Milestones'!$B242=1,'Prioritized Approach Milestones'!$F242,"")</f>
        <v/>
      </c>
      <c r="Q241" s="120" t="str">
        <f>IF('Prioritized Approach Milestones'!$B242=2,'Prioritized Approach Milestones'!$F242,"")</f>
        <v/>
      </c>
      <c r="R241" s="120" t="str">
        <f>IF('Prioritized Approach Milestones'!$B242=3,'Prioritized Approach Milestones'!$F242,"")</f>
        <v/>
      </c>
      <c r="S241" s="120" t="str">
        <f>IF('Prioritized Approach Milestones'!$B242=4,'Prioritized Approach Milestones'!$F242,"")</f>
        <v/>
      </c>
      <c r="T241" s="120" t="str">
        <f>IF('Prioritized Approach Milestones'!$B242=5,'Prioritized Approach Milestones'!$F242,"")</f>
        <v/>
      </c>
      <c r="U241" s="120" t="str">
        <f>IF('Prioritized Approach Milestones'!$B242=6,'Prioritized Approach Milestones'!$F242,"")</f>
        <v/>
      </c>
      <c r="V241" s="121" t="str">
        <f>IF(AND('Prioritized Approach Milestones'!C242="Yes",'Prioritized Approach Milestones'!F242=""),"CORRECT",IF('Prioritized Approach Milestones'!C242="No","CORRECT",IF('Prioritized Approach Milestones'!B242=1,"ERROR 1","N/A")))</f>
        <v>N/A</v>
      </c>
      <c r="W241" s="121" t="str">
        <f>IF(AND('Prioritized Approach Milestones'!C242="Yes",'Prioritized Approach Milestones'!F242=""),"CORRECT",IF('Prioritized Approach Milestones'!C242="No","CORRECT",IF('Prioritized Approach Milestones'!B242=2,"ERROR 1","N/A")))</f>
        <v>N/A</v>
      </c>
      <c r="X241" s="121" t="str">
        <f>IF(AND('Prioritized Approach Milestones'!C242="Yes",'Prioritized Approach Milestones'!F242=""),"CORRECT",IF('Prioritized Approach Milestones'!C242="No","CORRECT",IF('Prioritized Approach Milestones'!B242=3,"ERROR 1","N/A")))</f>
        <v>N/A</v>
      </c>
      <c r="Y241" s="121" t="str">
        <f>IF(AND('Prioritized Approach Milestones'!C242="Yes",'Prioritized Approach Milestones'!F242=""),"CORRECT",IF('Prioritized Approach Milestones'!C242="No","CORRECT",IF('Prioritized Approach Milestones'!B242=4,"ERROR 1","N/A")))</f>
        <v>N/A</v>
      </c>
      <c r="Z241" s="121" t="str">
        <f>IF(AND('Prioritized Approach Milestones'!C242="Yes",'Prioritized Approach Milestones'!F242=""),"CORRECT",IF('Prioritized Approach Milestones'!C242="No","CORRECT",IF('Prioritized Approach Milestones'!B242=5,"ERROR 1","N/A")))</f>
        <v>N/A</v>
      </c>
      <c r="AA241" s="121" t="str">
        <f>IF(AND('Prioritized Approach Milestones'!C242="Yes",'Prioritized Approach Milestones'!F242=""),"CORRECT",IF('Prioritized Approach Milestones'!C242="No","CORRECT",IF('Prioritized Approach Milestones'!B242=6,"ERROR 1","N/A")))</f>
        <v>N/A</v>
      </c>
      <c r="AB241" s="122" t="str">
        <f>IF(AND('Prioritized Approach Milestones'!C242="No",'Prioritized Approach Milestones'!F242=""),IF('Prioritized Approach Milestones'!B242=1,"ERROR 2","N/A"),"CORRECT")</f>
        <v>CORRECT</v>
      </c>
      <c r="AC241" s="122" t="str">
        <f>IF(AND('Prioritized Approach Milestones'!C242="No",'Prioritized Approach Milestones'!F242=""),IF('Prioritized Approach Milestones'!B242=2,"ERROR 2","N/A"),"CORRECT")</f>
        <v>CORRECT</v>
      </c>
      <c r="AD241" s="122" t="str">
        <f>IF(AND('Prioritized Approach Milestones'!C242="No",'Prioritized Approach Milestones'!F242=""),IF('Prioritized Approach Milestones'!B242=3,"ERROR 2","N/A"),"CORRECT")</f>
        <v>CORRECT</v>
      </c>
      <c r="AE241" s="122" t="str">
        <f>IF(AND('Prioritized Approach Milestones'!C242="No",'Prioritized Approach Milestones'!F242=""),IF('Prioritized Approach Milestones'!B242=4,"ERROR 2","N/A"),"CORRECT")</f>
        <v>CORRECT</v>
      </c>
      <c r="AF241" s="122" t="str">
        <f>IF(AND('Prioritized Approach Milestones'!C242="No",'Prioritized Approach Milestones'!F242=""),IF('Prioritized Approach Milestones'!B242=5,"ERROR 2","N/A"),"CORRECT")</f>
        <v>CORRECT</v>
      </c>
      <c r="AG241" s="123" t="str">
        <f>IF(AND('Prioritized Approach Milestones'!C242="No",'Prioritized Approach Milestones'!F242=""),IF('Prioritized Approach Milestones'!B242=6,"ERROR 2","N/A"),"CORRECT")</f>
        <v>CORRECT</v>
      </c>
    </row>
    <row r="242" spans="1:33" x14ac:dyDescent="0.2">
      <c r="A242" s="27">
        <f>COUNTIFS('Prioritized Approach Milestones'!B243,"1",'Prioritized Approach Milestones'!C243,"yes")</f>
        <v>0</v>
      </c>
      <c r="B242" s="32">
        <f>COUNTIFS('Prioritized Approach Milestones'!B243,"2",'Prioritized Approach Milestones'!C243,"yes")</f>
        <v>0</v>
      </c>
      <c r="C242" s="28">
        <f>COUNTIFS('Prioritized Approach Milestones'!B243,"3",'Prioritized Approach Milestones'!C243,"yes")</f>
        <v>0</v>
      </c>
      <c r="D242" s="29">
        <f>COUNTIFS('Prioritized Approach Milestones'!B243,"4",'Prioritized Approach Milestones'!C243,"yes")</f>
        <v>0</v>
      </c>
      <c r="E242" s="30">
        <f>COUNTIFS('Prioritized Approach Milestones'!B243,"5",'Prioritized Approach Milestones'!C243,"yes")</f>
        <v>0</v>
      </c>
      <c r="F242" s="31">
        <f>COUNTIFS('Prioritized Approach Milestones'!B243,"6",'Prioritized Approach Milestones'!C243,"yes")</f>
        <v>0</v>
      </c>
      <c r="G242" s="59">
        <f t="shared" si="8"/>
        <v>0</v>
      </c>
      <c r="H242" s="53">
        <f>COUNTIFS('Prioritized Approach Milestones'!B243,"1",'Prioritized Approach Milestones'!C243,"N/A")</f>
        <v>0</v>
      </c>
      <c r="I242" s="53">
        <f>COUNTIFS('Prioritized Approach Milestones'!B243,"2",'Prioritized Approach Milestones'!C243,"N/A")</f>
        <v>0</v>
      </c>
      <c r="J242" s="53">
        <f>COUNTIFS('Prioritized Approach Milestones'!B243,"3",'Prioritized Approach Milestones'!C243,"N/A")</f>
        <v>0</v>
      </c>
      <c r="K242" s="53">
        <f>COUNTIFS('Prioritized Approach Milestones'!B243,"4",'Prioritized Approach Milestones'!C243,"N/A")</f>
        <v>0</v>
      </c>
      <c r="L242" s="53">
        <f>COUNTIFS('Prioritized Approach Milestones'!B243,"5",'Prioritized Approach Milestones'!C243,"N/A")</f>
        <v>0</v>
      </c>
      <c r="M242" s="53">
        <f>COUNTIFS('Prioritized Approach Milestones'!B243,"6",'Prioritized Approach Milestones'!C243,"N/A")</f>
        <v>0</v>
      </c>
      <c r="N242">
        <f t="shared" si="9"/>
        <v>0</v>
      </c>
      <c r="O242" s="119"/>
      <c r="P242" s="120" t="str">
        <f>IF('Prioritized Approach Milestones'!$B243=1,'Prioritized Approach Milestones'!$F243,"")</f>
        <v/>
      </c>
      <c r="Q242" s="120" t="str">
        <f>IF('Prioritized Approach Milestones'!$B243=2,'Prioritized Approach Milestones'!$F243,"")</f>
        <v/>
      </c>
      <c r="R242" s="120" t="str">
        <f>IF('Prioritized Approach Milestones'!$B243=3,'Prioritized Approach Milestones'!$F243,"")</f>
        <v/>
      </c>
      <c r="S242" s="120">
        <f>IF('Prioritized Approach Milestones'!$B243=4,'Prioritized Approach Milestones'!$F243,"")</f>
        <v>0</v>
      </c>
      <c r="T242" s="120" t="str">
        <f>IF('Prioritized Approach Milestones'!$B243=5,'Prioritized Approach Milestones'!$F243,"")</f>
        <v/>
      </c>
      <c r="U242" s="120" t="str">
        <f>IF('Prioritized Approach Milestones'!$B243=6,'Prioritized Approach Milestones'!$F243,"")</f>
        <v/>
      </c>
      <c r="V242" s="121" t="str">
        <f>IF(AND('Prioritized Approach Milestones'!C243="Yes",'Prioritized Approach Milestones'!F243=""),"CORRECT",IF('Prioritized Approach Milestones'!C243="No","CORRECT",IF('Prioritized Approach Milestones'!B243=1,"ERROR 1","N/A")))</f>
        <v>N/A</v>
      </c>
      <c r="W242" s="121" t="str">
        <f>IF(AND('Prioritized Approach Milestones'!C243="Yes",'Prioritized Approach Milestones'!F243=""),"CORRECT",IF('Prioritized Approach Milestones'!C243="No","CORRECT",IF('Prioritized Approach Milestones'!B243=2,"ERROR 1","N/A")))</f>
        <v>N/A</v>
      </c>
      <c r="X242" s="121" t="str">
        <f>IF(AND('Prioritized Approach Milestones'!C243="Yes",'Prioritized Approach Milestones'!F243=""),"CORRECT",IF('Prioritized Approach Milestones'!C243="No","CORRECT",IF('Prioritized Approach Milestones'!B243=3,"ERROR 1","N/A")))</f>
        <v>N/A</v>
      </c>
      <c r="Y242" s="121" t="str">
        <f>IF(AND('Prioritized Approach Milestones'!C243="Yes",'Prioritized Approach Milestones'!F243=""),"CORRECT",IF('Prioritized Approach Milestones'!C243="No","CORRECT",IF('Prioritized Approach Milestones'!B243=4,"ERROR 1","N/A")))</f>
        <v>ERROR 1</v>
      </c>
      <c r="Z242" s="121" t="str">
        <f>IF(AND('Prioritized Approach Milestones'!C243="Yes",'Prioritized Approach Milestones'!F243=""),"CORRECT",IF('Prioritized Approach Milestones'!C243="No","CORRECT",IF('Prioritized Approach Milestones'!B243=5,"ERROR 1","N/A")))</f>
        <v>N/A</v>
      </c>
      <c r="AA242" s="121" t="str">
        <f>IF(AND('Prioritized Approach Milestones'!C243="Yes",'Prioritized Approach Milestones'!F243=""),"CORRECT",IF('Prioritized Approach Milestones'!C243="No","CORRECT",IF('Prioritized Approach Milestones'!B243=6,"ERROR 1","N/A")))</f>
        <v>N/A</v>
      </c>
      <c r="AB242" s="122" t="str">
        <f>IF(AND('Prioritized Approach Milestones'!C243="No",'Prioritized Approach Milestones'!F243=""),IF('Prioritized Approach Milestones'!B243=1,"ERROR 2","N/A"),"CORRECT")</f>
        <v>CORRECT</v>
      </c>
      <c r="AC242" s="122" t="str">
        <f>IF(AND('Prioritized Approach Milestones'!C243="No",'Prioritized Approach Milestones'!F243=""),IF('Prioritized Approach Milestones'!B243=2,"ERROR 2","N/A"),"CORRECT")</f>
        <v>CORRECT</v>
      </c>
      <c r="AD242" s="122" t="str">
        <f>IF(AND('Prioritized Approach Milestones'!C243="No",'Prioritized Approach Milestones'!F243=""),IF('Prioritized Approach Milestones'!B243=3,"ERROR 2","N/A"),"CORRECT")</f>
        <v>CORRECT</v>
      </c>
      <c r="AE242" s="122" t="str">
        <f>IF(AND('Prioritized Approach Milestones'!C243="No",'Prioritized Approach Milestones'!F243=""),IF('Prioritized Approach Milestones'!B243=4,"ERROR 2","N/A"),"CORRECT")</f>
        <v>CORRECT</v>
      </c>
      <c r="AF242" s="122" t="str">
        <f>IF(AND('Prioritized Approach Milestones'!C243="No",'Prioritized Approach Milestones'!F243=""),IF('Prioritized Approach Milestones'!B243=5,"ERROR 2","N/A"),"CORRECT")</f>
        <v>CORRECT</v>
      </c>
      <c r="AG242" s="123" t="str">
        <f>IF(AND('Prioritized Approach Milestones'!C243="No",'Prioritized Approach Milestones'!F243=""),IF('Prioritized Approach Milestones'!B243=6,"ERROR 2","N/A"),"CORRECT")</f>
        <v>CORRECT</v>
      </c>
    </row>
    <row r="243" spans="1:33" x14ac:dyDescent="0.2">
      <c r="A243" s="27">
        <f>COUNTIFS('Prioritized Approach Milestones'!B244,"1",'Prioritized Approach Milestones'!C244,"yes")</f>
        <v>0</v>
      </c>
      <c r="B243" s="32">
        <f>COUNTIFS('Prioritized Approach Milestones'!B244,"2",'Prioritized Approach Milestones'!C244,"yes")</f>
        <v>0</v>
      </c>
      <c r="C243" s="28">
        <f>COUNTIFS('Prioritized Approach Milestones'!B244,"3",'Prioritized Approach Milestones'!C244,"yes")</f>
        <v>0</v>
      </c>
      <c r="D243" s="29">
        <f>COUNTIFS('Prioritized Approach Milestones'!B244,"4",'Prioritized Approach Milestones'!C244,"yes")</f>
        <v>0</v>
      </c>
      <c r="E243" s="30">
        <f>COUNTIFS('Prioritized Approach Milestones'!B244,"5",'Prioritized Approach Milestones'!C244,"yes")</f>
        <v>0</v>
      </c>
      <c r="F243" s="31">
        <f>COUNTIFS('Prioritized Approach Milestones'!B244,"6",'Prioritized Approach Milestones'!C244,"yes")</f>
        <v>0</v>
      </c>
      <c r="G243" s="59">
        <f t="shared" si="8"/>
        <v>0</v>
      </c>
      <c r="H243" s="53">
        <f>COUNTIFS('Prioritized Approach Milestones'!B244,"1",'Prioritized Approach Milestones'!C244,"N/A")</f>
        <v>0</v>
      </c>
      <c r="I243" s="53">
        <f>COUNTIFS('Prioritized Approach Milestones'!B244,"2",'Prioritized Approach Milestones'!C244,"N/A")</f>
        <v>0</v>
      </c>
      <c r="J243" s="53">
        <f>COUNTIFS('Prioritized Approach Milestones'!B244,"3",'Prioritized Approach Milestones'!C244,"N/A")</f>
        <v>0</v>
      </c>
      <c r="K243" s="53">
        <f>COUNTIFS('Prioritized Approach Milestones'!B244,"4",'Prioritized Approach Milestones'!C244,"N/A")</f>
        <v>0</v>
      </c>
      <c r="L243" s="53">
        <f>COUNTIFS('Prioritized Approach Milestones'!B244,"5",'Prioritized Approach Milestones'!C244,"N/A")</f>
        <v>0</v>
      </c>
      <c r="M243" s="53">
        <f>COUNTIFS('Prioritized Approach Milestones'!B244,"6",'Prioritized Approach Milestones'!C244,"N/A")</f>
        <v>0</v>
      </c>
      <c r="N243">
        <f t="shared" si="9"/>
        <v>0</v>
      </c>
      <c r="O243" s="119"/>
      <c r="P243" s="120" t="str">
        <f>IF('Prioritized Approach Milestones'!$B244=1,'Prioritized Approach Milestones'!$F244,"")</f>
        <v/>
      </c>
      <c r="Q243" s="120" t="str">
        <f>IF('Prioritized Approach Milestones'!$B244=2,'Prioritized Approach Milestones'!$F244,"")</f>
        <v/>
      </c>
      <c r="R243" s="120" t="str">
        <f>IF('Prioritized Approach Milestones'!$B244=3,'Prioritized Approach Milestones'!$F244,"")</f>
        <v/>
      </c>
      <c r="S243" s="120" t="str">
        <f>IF('Prioritized Approach Milestones'!$B244=4,'Prioritized Approach Milestones'!$F244,"")</f>
        <v/>
      </c>
      <c r="T243" s="120" t="str">
        <f>IF('Prioritized Approach Milestones'!$B244=5,'Prioritized Approach Milestones'!$F244,"")</f>
        <v/>
      </c>
      <c r="U243" s="120" t="str">
        <f>IF('Prioritized Approach Milestones'!$B244=6,'Prioritized Approach Milestones'!$F244,"")</f>
        <v/>
      </c>
      <c r="V243" s="121" t="str">
        <f>IF(AND('Prioritized Approach Milestones'!C244="Yes",'Prioritized Approach Milestones'!F244=""),"CORRECT",IF('Prioritized Approach Milestones'!C244="No","CORRECT",IF('Prioritized Approach Milestones'!B244=1,"ERROR 1","N/A")))</f>
        <v>N/A</v>
      </c>
      <c r="W243" s="121" t="str">
        <f>IF(AND('Prioritized Approach Milestones'!C244="Yes",'Prioritized Approach Milestones'!F244=""),"CORRECT",IF('Prioritized Approach Milestones'!C244="No","CORRECT",IF('Prioritized Approach Milestones'!B244=2,"ERROR 1","N/A")))</f>
        <v>N/A</v>
      </c>
      <c r="X243" s="121" t="str">
        <f>IF(AND('Prioritized Approach Milestones'!C244="Yes",'Prioritized Approach Milestones'!F244=""),"CORRECT",IF('Prioritized Approach Milestones'!C244="No","CORRECT",IF('Prioritized Approach Milestones'!B244=3,"ERROR 1","N/A")))</f>
        <v>N/A</v>
      </c>
      <c r="Y243" s="121" t="str">
        <f>IF(AND('Prioritized Approach Milestones'!C244="Yes",'Prioritized Approach Milestones'!F244=""),"CORRECT",IF('Prioritized Approach Milestones'!C244="No","CORRECT",IF('Prioritized Approach Milestones'!B244=4,"ERROR 1","N/A")))</f>
        <v>N/A</v>
      </c>
      <c r="Z243" s="121" t="str">
        <f>IF(AND('Prioritized Approach Milestones'!C244="Yes",'Prioritized Approach Milestones'!F244=""),"CORRECT",IF('Prioritized Approach Milestones'!C244="No","CORRECT",IF('Prioritized Approach Milestones'!B244=5,"ERROR 1","N/A")))</f>
        <v>N/A</v>
      </c>
      <c r="AA243" s="121" t="str">
        <f>IF(AND('Prioritized Approach Milestones'!C244="Yes",'Prioritized Approach Milestones'!F244=""),"CORRECT",IF('Prioritized Approach Milestones'!C244="No","CORRECT",IF('Prioritized Approach Milestones'!B244=6,"ERROR 1","N/A")))</f>
        <v>N/A</v>
      </c>
      <c r="AB243" s="122" t="str">
        <f>IF(AND('Prioritized Approach Milestones'!C244="No",'Prioritized Approach Milestones'!F244=""),IF('Prioritized Approach Milestones'!B244=1,"ERROR 2","N/A"),"CORRECT")</f>
        <v>CORRECT</v>
      </c>
      <c r="AC243" s="122" t="str">
        <f>IF(AND('Prioritized Approach Milestones'!C244="No",'Prioritized Approach Milestones'!F244=""),IF('Prioritized Approach Milestones'!B244=2,"ERROR 2","N/A"),"CORRECT")</f>
        <v>CORRECT</v>
      </c>
      <c r="AD243" s="122" t="str">
        <f>IF(AND('Prioritized Approach Milestones'!C244="No",'Prioritized Approach Milestones'!F244=""),IF('Prioritized Approach Milestones'!B244=3,"ERROR 2","N/A"),"CORRECT")</f>
        <v>CORRECT</v>
      </c>
      <c r="AE243" s="122" t="str">
        <f>IF(AND('Prioritized Approach Milestones'!C244="No",'Prioritized Approach Milestones'!F244=""),IF('Prioritized Approach Milestones'!B244=4,"ERROR 2","N/A"),"CORRECT")</f>
        <v>CORRECT</v>
      </c>
      <c r="AF243" s="122" t="str">
        <f>IF(AND('Prioritized Approach Milestones'!C244="No",'Prioritized Approach Milestones'!F244=""),IF('Prioritized Approach Milestones'!B244=5,"ERROR 2","N/A"),"CORRECT")</f>
        <v>CORRECT</v>
      </c>
      <c r="AG243" s="123" t="str">
        <f>IF(AND('Prioritized Approach Milestones'!C244="No",'Prioritized Approach Milestones'!F244=""),IF('Prioritized Approach Milestones'!B244=6,"ERROR 2","N/A"),"CORRECT")</f>
        <v>CORRECT</v>
      </c>
    </row>
    <row r="244" spans="1:33" x14ac:dyDescent="0.2">
      <c r="A244" s="27">
        <f>COUNTIFS('Prioritized Approach Milestones'!B245,"1",'Prioritized Approach Milestones'!C245,"yes")</f>
        <v>0</v>
      </c>
      <c r="B244" s="32">
        <f>COUNTIFS('Prioritized Approach Milestones'!B245,"2",'Prioritized Approach Milestones'!C245,"yes")</f>
        <v>0</v>
      </c>
      <c r="C244" s="28">
        <f>COUNTIFS('Prioritized Approach Milestones'!B245,"3",'Prioritized Approach Milestones'!C245,"yes")</f>
        <v>0</v>
      </c>
      <c r="D244" s="29">
        <f>COUNTIFS('Prioritized Approach Milestones'!B245,"4",'Prioritized Approach Milestones'!C245,"yes")</f>
        <v>0</v>
      </c>
      <c r="E244" s="30">
        <f>COUNTIFS('Prioritized Approach Milestones'!B245,"5",'Prioritized Approach Milestones'!C245,"yes")</f>
        <v>0</v>
      </c>
      <c r="F244" s="31">
        <f>COUNTIFS('Prioritized Approach Milestones'!B245,"6",'Prioritized Approach Milestones'!C245,"yes")</f>
        <v>0</v>
      </c>
      <c r="G244" s="59">
        <f t="shared" si="8"/>
        <v>0</v>
      </c>
      <c r="H244" s="53">
        <f>COUNTIFS('Prioritized Approach Milestones'!B245,"1",'Prioritized Approach Milestones'!C245,"N/A")</f>
        <v>0</v>
      </c>
      <c r="I244" s="53">
        <f>COUNTIFS('Prioritized Approach Milestones'!B245,"2",'Prioritized Approach Milestones'!C245,"N/A")</f>
        <v>0</v>
      </c>
      <c r="J244" s="53">
        <f>COUNTIFS('Prioritized Approach Milestones'!B245,"3",'Prioritized Approach Milestones'!C245,"N/A")</f>
        <v>0</v>
      </c>
      <c r="K244" s="53">
        <f>COUNTIFS('Prioritized Approach Milestones'!B245,"4",'Prioritized Approach Milestones'!C245,"N/A")</f>
        <v>0</v>
      </c>
      <c r="L244" s="53">
        <f>COUNTIFS('Prioritized Approach Milestones'!B245,"5",'Prioritized Approach Milestones'!C245,"N/A")</f>
        <v>0</v>
      </c>
      <c r="M244" s="53">
        <f>COUNTIFS('Prioritized Approach Milestones'!B245,"6",'Prioritized Approach Milestones'!C245,"N/A")</f>
        <v>0</v>
      </c>
      <c r="N244">
        <f t="shared" si="9"/>
        <v>0</v>
      </c>
      <c r="O244" s="119"/>
      <c r="P244" s="120" t="str">
        <f>IF('Prioritized Approach Milestones'!$B245=1,'Prioritized Approach Milestones'!$F245,"")</f>
        <v/>
      </c>
      <c r="Q244" s="120" t="str">
        <f>IF('Prioritized Approach Milestones'!$B245=2,'Prioritized Approach Milestones'!$F245,"")</f>
        <v/>
      </c>
      <c r="R244" s="120" t="str">
        <f>IF('Prioritized Approach Milestones'!$B245=3,'Prioritized Approach Milestones'!$F245,"")</f>
        <v/>
      </c>
      <c r="S244" s="120">
        <f>IF('Prioritized Approach Milestones'!$B245=4,'Prioritized Approach Milestones'!$F245,"")</f>
        <v>0</v>
      </c>
      <c r="T244" s="120" t="str">
        <f>IF('Prioritized Approach Milestones'!$B245=5,'Prioritized Approach Milestones'!$F245,"")</f>
        <v/>
      </c>
      <c r="U244" s="120" t="str">
        <f>IF('Prioritized Approach Milestones'!$B245=6,'Prioritized Approach Milestones'!$F245,"")</f>
        <v/>
      </c>
      <c r="V244" s="121" t="str">
        <f>IF(AND('Prioritized Approach Milestones'!C245="Yes",'Prioritized Approach Milestones'!F245=""),"CORRECT",IF('Prioritized Approach Milestones'!C245="No","CORRECT",IF('Prioritized Approach Milestones'!B245=1,"ERROR 1","N/A")))</f>
        <v>N/A</v>
      </c>
      <c r="W244" s="121" t="str">
        <f>IF(AND('Prioritized Approach Milestones'!C245="Yes",'Prioritized Approach Milestones'!F245=""),"CORRECT",IF('Prioritized Approach Milestones'!C245="No","CORRECT",IF('Prioritized Approach Milestones'!B245=2,"ERROR 1","N/A")))</f>
        <v>N/A</v>
      </c>
      <c r="X244" s="121" t="str">
        <f>IF(AND('Prioritized Approach Milestones'!C245="Yes",'Prioritized Approach Milestones'!F245=""),"CORRECT",IF('Prioritized Approach Milestones'!C245="No","CORRECT",IF('Prioritized Approach Milestones'!B245=3,"ERROR 1","N/A")))</f>
        <v>N/A</v>
      </c>
      <c r="Y244" s="121" t="str">
        <f>IF(AND('Prioritized Approach Milestones'!C245="Yes",'Prioritized Approach Milestones'!F245=""),"CORRECT",IF('Prioritized Approach Milestones'!C245="No","CORRECT",IF('Prioritized Approach Milestones'!B245=4,"ERROR 1","N/A")))</f>
        <v>ERROR 1</v>
      </c>
      <c r="Z244" s="121" t="str">
        <f>IF(AND('Prioritized Approach Milestones'!C245="Yes",'Prioritized Approach Milestones'!F245=""),"CORRECT",IF('Prioritized Approach Milestones'!C245="No","CORRECT",IF('Prioritized Approach Milestones'!B245=5,"ERROR 1","N/A")))</f>
        <v>N/A</v>
      </c>
      <c r="AA244" s="121" t="str">
        <f>IF(AND('Prioritized Approach Milestones'!C245="Yes",'Prioritized Approach Milestones'!F245=""),"CORRECT",IF('Prioritized Approach Milestones'!C245="No","CORRECT",IF('Prioritized Approach Milestones'!B245=6,"ERROR 1","N/A")))</f>
        <v>N/A</v>
      </c>
      <c r="AB244" s="122" t="str">
        <f>IF(AND('Prioritized Approach Milestones'!C245="No",'Prioritized Approach Milestones'!F245=""),IF('Prioritized Approach Milestones'!B245=1,"ERROR 2","N/A"),"CORRECT")</f>
        <v>CORRECT</v>
      </c>
      <c r="AC244" s="122" t="str">
        <f>IF(AND('Prioritized Approach Milestones'!C245="No",'Prioritized Approach Milestones'!F245=""),IF('Prioritized Approach Milestones'!B245=2,"ERROR 2","N/A"),"CORRECT")</f>
        <v>CORRECT</v>
      </c>
      <c r="AD244" s="122" t="str">
        <f>IF(AND('Prioritized Approach Milestones'!C245="No",'Prioritized Approach Milestones'!F245=""),IF('Prioritized Approach Milestones'!B245=3,"ERROR 2","N/A"),"CORRECT")</f>
        <v>CORRECT</v>
      </c>
      <c r="AE244" s="122" t="str">
        <f>IF(AND('Prioritized Approach Milestones'!C245="No",'Prioritized Approach Milestones'!F245=""),IF('Prioritized Approach Milestones'!B245=4,"ERROR 2","N/A"),"CORRECT")</f>
        <v>CORRECT</v>
      </c>
      <c r="AF244" s="122" t="str">
        <f>IF(AND('Prioritized Approach Milestones'!C245="No",'Prioritized Approach Milestones'!F245=""),IF('Prioritized Approach Milestones'!B245=5,"ERROR 2","N/A"),"CORRECT")</f>
        <v>CORRECT</v>
      </c>
      <c r="AG244" s="123" t="str">
        <f>IF(AND('Prioritized Approach Milestones'!C245="No",'Prioritized Approach Milestones'!F245=""),IF('Prioritized Approach Milestones'!B245=6,"ERROR 2","N/A"),"CORRECT")</f>
        <v>CORRECT</v>
      </c>
    </row>
    <row r="245" spans="1:33" x14ac:dyDescent="0.2">
      <c r="A245" s="27">
        <f>COUNTIFS('Prioritized Approach Milestones'!B246,"1",'Prioritized Approach Milestones'!C246,"yes")</f>
        <v>0</v>
      </c>
      <c r="B245" s="32">
        <f>COUNTIFS('Prioritized Approach Milestones'!B246,"2",'Prioritized Approach Milestones'!C246,"yes")</f>
        <v>0</v>
      </c>
      <c r="C245" s="28">
        <f>COUNTIFS('Prioritized Approach Milestones'!B246,"3",'Prioritized Approach Milestones'!C246,"yes")</f>
        <v>0</v>
      </c>
      <c r="D245" s="29">
        <f>COUNTIFS('Prioritized Approach Milestones'!B246,"4",'Prioritized Approach Milestones'!C246,"yes")</f>
        <v>0</v>
      </c>
      <c r="E245" s="30">
        <f>COUNTIFS('Prioritized Approach Milestones'!B246,"5",'Prioritized Approach Milestones'!C246,"yes")</f>
        <v>0</v>
      </c>
      <c r="F245" s="31">
        <f>COUNTIFS('Prioritized Approach Milestones'!B246,"6",'Prioritized Approach Milestones'!C246,"yes")</f>
        <v>0</v>
      </c>
      <c r="G245" s="59">
        <f t="shared" si="8"/>
        <v>0</v>
      </c>
      <c r="H245" s="53">
        <f>COUNTIFS('Prioritized Approach Milestones'!B246,"1",'Prioritized Approach Milestones'!C246,"N/A")</f>
        <v>0</v>
      </c>
      <c r="I245" s="53">
        <f>COUNTIFS('Prioritized Approach Milestones'!B246,"2",'Prioritized Approach Milestones'!C246,"N/A")</f>
        <v>0</v>
      </c>
      <c r="J245" s="53">
        <f>COUNTIFS('Prioritized Approach Milestones'!B246,"3",'Prioritized Approach Milestones'!C246,"N/A")</f>
        <v>0</v>
      </c>
      <c r="K245" s="53">
        <f>COUNTIFS('Prioritized Approach Milestones'!B246,"4",'Prioritized Approach Milestones'!C246,"N/A")</f>
        <v>0</v>
      </c>
      <c r="L245" s="53">
        <f>COUNTIFS('Prioritized Approach Milestones'!B246,"5",'Prioritized Approach Milestones'!C246,"N/A")</f>
        <v>0</v>
      </c>
      <c r="M245" s="53">
        <f>COUNTIFS('Prioritized Approach Milestones'!B246,"6",'Prioritized Approach Milestones'!C246,"N/A")</f>
        <v>0</v>
      </c>
      <c r="N245">
        <f t="shared" si="9"/>
        <v>0</v>
      </c>
      <c r="O245" s="119"/>
      <c r="P245" s="120" t="str">
        <f>IF('Prioritized Approach Milestones'!$B246=1,'Prioritized Approach Milestones'!$F246,"")</f>
        <v/>
      </c>
      <c r="Q245" s="120" t="str">
        <f>IF('Prioritized Approach Milestones'!$B246=2,'Prioritized Approach Milestones'!$F246,"")</f>
        <v/>
      </c>
      <c r="R245" s="120" t="str">
        <f>IF('Prioritized Approach Milestones'!$B246=3,'Prioritized Approach Milestones'!$F246,"")</f>
        <v/>
      </c>
      <c r="S245" s="120">
        <f>IF('Prioritized Approach Milestones'!$B246=4,'Prioritized Approach Milestones'!$F246,"")</f>
        <v>0</v>
      </c>
      <c r="T245" s="120" t="str">
        <f>IF('Prioritized Approach Milestones'!$B246=5,'Prioritized Approach Milestones'!$F246,"")</f>
        <v/>
      </c>
      <c r="U245" s="120" t="str">
        <f>IF('Prioritized Approach Milestones'!$B246=6,'Prioritized Approach Milestones'!$F246,"")</f>
        <v/>
      </c>
      <c r="V245" s="121" t="str">
        <f>IF(AND('Prioritized Approach Milestones'!C246="Yes",'Prioritized Approach Milestones'!F246=""),"CORRECT",IF('Prioritized Approach Milestones'!C246="No","CORRECT",IF('Prioritized Approach Milestones'!B246=1,"ERROR 1","N/A")))</f>
        <v>N/A</v>
      </c>
      <c r="W245" s="121" t="str">
        <f>IF(AND('Prioritized Approach Milestones'!C246="Yes",'Prioritized Approach Milestones'!F246=""),"CORRECT",IF('Prioritized Approach Milestones'!C246="No","CORRECT",IF('Prioritized Approach Milestones'!B246=2,"ERROR 1","N/A")))</f>
        <v>N/A</v>
      </c>
      <c r="X245" s="121" t="str">
        <f>IF(AND('Prioritized Approach Milestones'!C246="Yes",'Prioritized Approach Milestones'!F246=""),"CORRECT",IF('Prioritized Approach Milestones'!C246="No","CORRECT",IF('Prioritized Approach Milestones'!B246=3,"ERROR 1","N/A")))</f>
        <v>N/A</v>
      </c>
      <c r="Y245" s="121" t="str">
        <f>IF(AND('Prioritized Approach Milestones'!C246="Yes",'Prioritized Approach Milestones'!F246=""),"CORRECT",IF('Prioritized Approach Milestones'!C246="No","CORRECT",IF('Prioritized Approach Milestones'!B246=4,"ERROR 1","N/A")))</f>
        <v>ERROR 1</v>
      </c>
      <c r="Z245" s="121" t="str">
        <f>IF(AND('Prioritized Approach Milestones'!C246="Yes",'Prioritized Approach Milestones'!F246=""),"CORRECT",IF('Prioritized Approach Milestones'!C246="No","CORRECT",IF('Prioritized Approach Milestones'!B246=5,"ERROR 1","N/A")))</f>
        <v>N/A</v>
      </c>
      <c r="AA245" s="121" t="str">
        <f>IF(AND('Prioritized Approach Milestones'!C246="Yes",'Prioritized Approach Milestones'!F246=""),"CORRECT",IF('Prioritized Approach Milestones'!C246="No","CORRECT",IF('Prioritized Approach Milestones'!B246=6,"ERROR 1","N/A")))</f>
        <v>N/A</v>
      </c>
      <c r="AB245" s="122" t="str">
        <f>IF(AND('Prioritized Approach Milestones'!C246="No",'Prioritized Approach Milestones'!F246=""),IF('Prioritized Approach Milestones'!B246=1,"ERROR 2","N/A"),"CORRECT")</f>
        <v>CORRECT</v>
      </c>
      <c r="AC245" s="122" t="str">
        <f>IF(AND('Prioritized Approach Milestones'!C246="No",'Prioritized Approach Milestones'!F246=""),IF('Prioritized Approach Milestones'!B246=2,"ERROR 2","N/A"),"CORRECT")</f>
        <v>CORRECT</v>
      </c>
      <c r="AD245" s="122" t="str">
        <f>IF(AND('Prioritized Approach Milestones'!C246="No",'Prioritized Approach Milestones'!F246=""),IF('Prioritized Approach Milestones'!B246=3,"ERROR 2","N/A"),"CORRECT")</f>
        <v>CORRECT</v>
      </c>
      <c r="AE245" s="122" t="str">
        <f>IF(AND('Prioritized Approach Milestones'!C246="No",'Prioritized Approach Milestones'!F246=""),IF('Prioritized Approach Milestones'!B246=4,"ERROR 2","N/A"),"CORRECT")</f>
        <v>CORRECT</v>
      </c>
      <c r="AF245" s="122" t="str">
        <f>IF(AND('Prioritized Approach Milestones'!C246="No",'Prioritized Approach Milestones'!F246=""),IF('Prioritized Approach Milestones'!B246=5,"ERROR 2","N/A"),"CORRECT")</f>
        <v>CORRECT</v>
      </c>
      <c r="AG245" s="123" t="str">
        <f>IF(AND('Prioritized Approach Milestones'!C246="No",'Prioritized Approach Milestones'!F246=""),IF('Prioritized Approach Milestones'!B246=6,"ERROR 2","N/A"),"CORRECT")</f>
        <v>CORRECT</v>
      </c>
    </row>
    <row r="246" spans="1:33" x14ac:dyDescent="0.2">
      <c r="A246" s="27">
        <f>COUNTIFS('Prioritized Approach Milestones'!B247,"1",'Prioritized Approach Milestones'!C247,"yes")</f>
        <v>0</v>
      </c>
      <c r="B246" s="32">
        <f>COUNTIFS('Prioritized Approach Milestones'!B247,"2",'Prioritized Approach Milestones'!C247,"yes")</f>
        <v>0</v>
      </c>
      <c r="C246" s="28">
        <f>COUNTIFS('Prioritized Approach Milestones'!B247,"3",'Prioritized Approach Milestones'!C247,"yes")</f>
        <v>0</v>
      </c>
      <c r="D246" s="29">
        <f>COUNTIFS('Prioritized Approach Milestones'!B247,"4",'Prioritized Approach Milestones'!C247,"yes")</f>
        <v>0</v>
      </c>
      <c r="E246" s="30">
        <f>COUNTIFS('Prioritized Approach Milestones'!B247,"5",'Prioritized Approach Milestones'!C247,"yes")</f>
        <v>0</v>
      </c>
      <c r="F246" s="31">
        <f>COUNTIFS('Prioritized Approach Milestones'!B247,"6",'Prioritized Approach Milestones'!C247,"yes")</f>
        <v>0</v>
      </c>
      <c r="G246" s="59">
        <f t="shared" si="8"/>
        <v>0</v>
      </c>
      <c r="H246" s="53">
        <f>COUNTIFS('Prioritized Approach Milestones'!B247,"1",'Prioritized Approach Milestones'!C247,"N/A")</f>
        <v>0</v>
      </c>
      <c r="I246" s="53">
        <f>COUNTIFS('Prioritized Approach Milestones'!B247,"2",'Prioritized Approach Milestones'!C247,"N/A")</f>
        <v>0</v>
      </c>
      <c r="J246" s="53">
        <f>COUNTIFS('Prioritized Approach Milestones'!B247,"3",'Prioritized Approach Milestones'!C247,"N/A")</f>
        <v>0</v>
      </c>
      <c r="K246" s="53">
        <f>COUNTIFS('Prioritized Approach Milestones'!B247,"4",'Prioritized Approach Milestones'!C247,"N/A")</f>
        <v>0</v>
      </c>
      <c r="L246" s="53">
        <f>COUNTIFS('Prioritized Approach Milestones'!B247,"5",'Prioritized Approach Milestones'!C247,"N/A")</f>
        <v>0</v>
      </c>
      <c r="M246" s="53">
        <f>COUNTIFS('Prioritized Approach Milestones'!B247,"6",'Prioritized Approach Milestones'!C247,"N/A")</f>
        <v>0</v>
      </c>
      <c r="N246">
        <f t="shared" si="9"/>
        <v>0</v>
      </c>
      <c r="O246" s="119"/>
      <c r="P246" s="120" t="str">
        <f>IF('Prioritized Approach Milestones'!$B247=1,'Prioritized Approach Milestones'!$F247,"")</f>
        <v/>
      </c>
      <c r="Q246" s="120" t="str">
        <f>IF('Prioritized Approach Milestones'!$B247=2,'Prioritized Approach Milestones'!$F247,"")</f>
        <v/>
      </c>
      <c r="R246" s="120" t="str">
        <f>IF('Prioritized Approach Milestones'!$B247=3,'Prioritized Approach Milestones'!$F247,"")</f>
        <v/>
      </c>
      <c r="S246" s="120">
        <f>IF('Prioritized Approach Milestones'!$B247=4,'Prioritized Approach Milestones'!$F247,"")</f>
        <v>0</v>
      </c>
      <c r="T246" s="120" t="str">
        <f>IF('Prioritized Approach Milestones'!$B247=5,'Prioritized Approach Milestones'!$F247,"")</f>
        <v/>
      </c>
      <c r="U246" s="120" t="str">
        <f>IF('Prioritized Approach Milestones'!$B247=6,'Prioritized Approach Milestones'!$F247,"")</f>
        <v/>
      </c>
      <c r="V246" s="121" t="str">
        <f>IF(AND('Prioritized Approach Milestones'!C247="Yes",'Prioritized Approach Milestones'!F247=""),"CORRECT",IF('Prioritized Approach Milestones'!C247="No","CORRECT",IF('Prioritized Approach Milestones'!B247=1,"ERROR 1","N/A")))</f>
        <v>N/A</v>
      </c>
      <c r="W246" s="121" t="str">
        <f>IF(AND('Prioritized Approach Milestones'!C247="Yes",'Prioritized Approach Milestones'!F247=""),"CORRECT",IF('Prioritized Approach Milestones'!C247="No","CORRECT",IF('Prioritized Approach Milestones'!B247=2,"ERROR 1","N/A")))</f>
        <v>N/A</v>
      </c>
      <c r="X246" s="121" t="str">
        <f>IF(AND('Prioritized Approach Milestones'!C247="Yes",'Prioritized Approach Milestones'!F247=""),"CORRECT",IF('Prioritized Approach Milestones'!C247="No","CORRECT",IF('Prioritized Approach Milestones'!B247=3,"ERROR 1","N/A")))</f>
        <v>N/A</v>
      </c>
      <c r="Y246" s="121" t="str">
        <f>IF(AND('Prioritized Approach Milestones'!C247="Yes",'Prioritized Approach Milestones'!F247=""),"CORRECT",IF('Prioritized Approach Milestones'!C247="No","CORRECT",IF('Prioritized Approach Milestones'!B247=4,"ERROR 1","N/A")))</f>
        <v>ERROR 1</v>
      </c>
      <c r="Z246" s="121" t="str">
        <f>IF(AND('Prioritized Approach Milestones'!C247="Yes",'Prioritized Approach Milestones'!F247=""),"CORRECT",IF('Prioritized Approach Milestones'!C247="No","CORRECT",IF('Prioritized Approach Milestones'!B247=5,"ERROR 1","N/A")))</f>
        <v>N/A</v>
      </c>
      <c r="AA246" s="121" t="str">
        <f>IF(AND('Prioritized Approach Milestones'!C247="Yes",'Prioritized Approach Milestones'!F247=""),"CORRECT",IF('Prioritized Approach Milestones'!C247="No","CORRECT",IF('Prioritized Approach Milestones'!B247=6,"ERROR 1","N/A")))</f>
        <v>N/A</v>
      </c>
      <c r="AB246" s="122" t="str">
        <f>IF(AND('Prioritized Approach Milestones'!C247="No",'Prioritized Approach Milestones'!F247=""),IF('Prioritized Approach Milestones'!B247=1,"ERROR 2","N/A"),"CORRECT")</f>
        <v>CORRECT</v>
      </c>
      <c r="AC246" s="122" t="str">
        <f>IF(AND('Prioritized Approach Milestones'!C247="No",'Prioritized Approach Milestones'!F247=""),IF('Prioritized Approach Milestones'!B247=2,"ERROR 2","N/A"),"CORRECT")</f>
        <v>CORRECT</v>
      </c>
      <c r="AD246" s="122" t="str">
        <f>IF(AND('Prioritized Approach Milestones'!C247="No",'Prioritized Approach Milestones'!F247=""),IF('Prioritized Approach Milestones'!B247=3,"ERROR 2","N/A"),"CORRECT")</f>
        <v>CORRECT</v>
      </c>
      <c r="AE246" s="122" t="str">
        <f>IF(AND('Prioritized Approach Milestones'!C247="No",'Prioritized Approach Milestones'!F247=""),IF('Prioritized Approach Milestones'!B247=4,"ERROR 2","N/A"),"CORRECT")</f>
        <v>CORRECT</v>
      </c>
      <c r="AF246" s="122" t="str">
        <f>IF(AND('Prioritized Approach Milestones'!C247="No",'Prioritized Approach Milestones'!F247=""),IF('Prioritized Approach Milestones'!B247=5,"ERROR 2","N/A"),"CORRECT")</f>
        <v>CORRECT</v>
      </c>
      <c r="AG246" s="123" t="str">
        <f>IF(AND('Prioritized Approach Milestones'!C247="No",'Prioritized Approach Milestones'!F247=""),IF('Prioritized Approach Milestones'!B247=6,"ERROR 2","N/A"),"CORRECT")</f>
        <v>CORRECT</v>
      </c>
    </row>
    <row r="247" spans="1:33" x14ac:dyDescent="0.2">
      <c r="A247" s="27">
        <f>COUNTIFS('Prioritized Approach Milestones'!B248,"1",'Prioritized Approach Milestones'!C248,"yes")</f>
        <v>0</v>
      </c>
      <c r="B247" s="32">
        <f>COUNTIFS('Prioritized Approach Milestones'!B248,"2",'Prioritized Approach Milestones'!C248,"yes")</f>
        <v>0</v>
      </c>
      <c r="C247" s="28">
        <f>COUNTIFS('Prioritized Approach Milestones'!B248,"3",'Prioritized Approach Milestones'!C248,"yes")</f>
        <v>0</v>
      </c>
      <c r="D247" s="29">
        <f>COUNTIFS('Prioritized Approach Milestones'!B248,"4",'Prioritized Approach Milestones'!C248,"yes")</f>
        <v>0</v>
      </c>
      <c r="E247" s="30">
        <f>COUNTIFS('Prioritized Approach Milestones'!B248,"5",'Prioritized Approach Milestones'!C248,"yes")</f>
        <v>0</v>
      </c>
      <c r="F247" s="31">
        <f>COUNTIFS('Prioritized Approach Milestones'!B248,"6",'Prioritized Approach Milestones'!C248,"yes")</f>
        <v>0</v>
      </c>
      <c r="G247" s="59">
        <f t="shared" si="8"/>
        <v>0</v>
      </c>
      <c r="H247" s="53">
        <f>COUNTIFS('Prioritized Approach Milestones'!B248,"1",'Prioritized Approach Milestones'!C248,"N/A")</f>
        <v>0</v>
      </c>
      <c r="I247" s="53">
        <f>COUNTIFS('Prioritized Approach Milestones'!B248,"2",'Prioritized Approach Milestones'!C248,"N/A")</f>
        <v>0</v>
      </c>
      <c r="J247" s="53">
        <f>COUNTIFS('Prioritized Approach Milestones'!B248,"3",'Prioritized Approach Milestones'!C248,"N/A")</f>
        <v>0</v>
      </c>
      <c r="K247" s="53">
        <f>COUNTIFS('Prioritized Approach Milestones'!B248,"4",'Prioritized Approach Milestones'!C248,"N/A")</f>
        <v>0</v>
      </c>
      <c r="L247" s="53">
        <f>COUNTIFS('Prioritized Approach Milestones'!B248,"5",'Prioritized Approach Milestones'!C248,"N/A")</f>
        <v>0</v>
      </c>
      <c r="M247" s="53">
        <f>COUNTIFS('Prioritized Approach Milestones'!B248,"6",'Prioritized Approach Milestones'!C248,"N/A")</f>
        <v>0</v>
      </c>
      <c r="N247">
        <f t="shared" si="9"/>
        <v>0</v>
      </c>
      <c r="O247" s="119"/>
      <c r="P247" s="120" t="str">
        <f>IF('Prioritized Approach Milestones'!$B248=1,'Prioritized Approach Milestones'!$F248,"")</f>
        <v/>
      </c>
      <c r="Q247" s="120" t="str">
        <f>IF('Prioritized Approach Milestones'!$B248=2,'Prioritized Approach Milestones'!$F248,"")</f>
        <v/>
      </c>
      <c r="R247" s="120" t="str">
        <f>IF('Prioritized Approach Milestones'!$B248=3,'Prioritized Approach Milestones'!$F248,"")</f>
        <v/>
      </c>
      <c r="S247" s="120" t="str">
        <f>IF('Prioritized Approach Milestones'!$B248=4,'Prioritized Approach Milestones'!$F248,"")</f>
        <v/>
      </c>
      <c r="T247" s="120" t="str">
        <f>IF('Prioritized Approach Milestones'!$B248=5,'Prioritized Approach Milestones'!$F248,"")</f>
        <v/>
      </c>
      <c r="U247" s="120" t="str">
        <f>IF('Prioritized Approach Milestones'!$B248=6,'Prioritized Approach Milestones'!$F248,"")</f>
        <v/>
      </c>
      <c r="V247" s="121" t="str">
        <f>IF(AND('Prioritized Approach Milestones'!C248="Yes",'Prioritized Approach Milestones'!F248=""),"CORRECT",IF('Prioritized Approach Milestones'!C248="No","CORRECT",IF('Prioritized Approach Milestones'!B248=1,"ERROR 1","N/A")))</f>
        <v>N/A</v>
      </c>
      <c r="W247" s="121" t="str">
        <f>IF(AND('Prioritized Approach Milestones'!C248="Yes",'Prioritized Approach Milestones'!F248=""),"CORRECT",IF('Prioritized Approach Milestones'!C248="No","CORRECT",IF('Prioritized Approach Milestones'!B248=2,"ERROR 1","N/A")))</f>
        <v>N/A</v>
      </c>
      <c r="X247" s="121" t="str">
        <f>IF(AND('Prioritized Approach Milestones'!C248="Yes",'Prioritized Approach Milestones'!F248=""),"CORRECT",IF('Prioritized Approach Milestones'!C248="No","CORRECT",IF('Prioritized Approach Milestones'!B248=3,"ERROR 1","N/A")))</f>
        <v>N/A</v>
      </c>
      <c r="Y247" s="121" t="str">
        <f>IF(AND('Prioritized Approach Milestones'!C248="Yes",'Prioritized Approach Milestones'!F248=""),"CORRECT",IF('Prioritized Approach Milestones'!C248="No","CORRECT",IF('Prioritized Approach Milestones'!B248=4,"ERROR 1","N/A")))</f>
        <v>N/A</v>
      </c>
      <c r="Z247" s="121" t="str">
        <f>IF(AND('Prioritized Approach Milestones'!C248="Yes",'Prioritized Approach Milestones'!F248=""),"CORRECT",IF('Prioritized Approach Milestones'!C248="No","CORRECT",IF('Prioritized Approach Milestones'!B248=5,"ERROR 1","N/A")))</f>
        <v>N/A</v>
      </c>
      <c r="AA247" s="121" t="str">
        <f>IF(AND('Prioritized Approach Milestones'!C248="Yes",'Prioritized Approach Milestones'!F248=""),"CORRECT",IF('Prioritized Approach Milestones'!C248="No","CORRECT",IF('Prioritized Approach Milestones'!B248=6,"ERROR 1","N/A")))</f>
        <v>N/A</v>
      </c>
      <c r="AB247" s="122" t="str">
        <f>IF(AND('Prioritized Approach Milestones'!C248="No",'Prioritized Approach Milestones'!F248=""),IF('Prioritized Approach Milestones'!B248=1,"ERROR 2","N/A"),"CORRECT")</f>
        <v>CORRECT</v>
      </c>
      <c r="AC247" s="122" t="str">
        <f>IF(AND('Prioritized Approach Milestones'!C248="No",'Prioritized Approach Milestones'!F248=""),IF('Prioritized Approach Milestones'!B248=2,"ERROR 2","N/A"),"CORRECT")</f>
        <v>CORRECT</v>
      </c>
      <c r="AD247" s="122" t="str">
        <f>IF(AND('Prioritized Approach Milestones'!C248="No",'Prioritized Approach Milestones'!F248=""),IF('Prioritized Approach Milestones'!B248=3,"ERROR 2","N/A"),"CORRECT")</f>
        <v>CORRECT</v>
      </c>
      <c r="AE247" s="122" t="str">
        <f>IF(AND('Prioritized Approach Milestones'!C248="No",'Prioritized Approach Milestones'!F248=""),IF('Prioritized Approach Milestones'!B248=4,"ERROR 2","N/A"),"CORRECT")</f>
        <v>CORRECT</v>
      </c>
      <c r="AF247" s="122" t="str">
        <f>IF(AND('Prioritized Approach Milestones'!C248="No",'Prioritized Approach Milestones'!F248=""),IF('Prioritized Approach Milestones'!B248=5,"ERROR 2","N/A"),"CORRECT")</f>
        <v>CORRECT</v>
      </c>
      <c r="AG247" s="123" t="str">
        <f>IF(AND('Prioritized Approach Milestones'!C248="No",'Prioritized Approach Milestones'!F248=""),IF('Prioritized Approach Milestones'!B248=6,"ERROR 2","N/A"),"CORRECT")</f>
        <v>CORRECT</v>
      </c>
    </row>
    <row r="248" spans="1:33" x14ac:dyDescent="0.2">
      <c r="A248" s="27">
        <f>COUNTIFS('Prioritized Approach Milestones'!B249,"1",'Prioritized Approach Milestones'!C249,"yes")</f>
        <v>0</v>
      </c>
      <c r="B248" s="32">
        <f>COUNTIFS('Prioritized Approach Milestones'!B249,"2",'Prioritized Approach Milestones'!C249,"yes")</f>
        <v>0</v>
      </c>
      <c r="C248" s="28">
        <f>COUNTIFS('Prioritized Approach Milestones'!B249,"3",'Prioritized Approach Milestones'!C249,"yes")</f>
        <v>0</v>
      </c>
      <c r="D248" s="29">
        <f>COUNTIFS('Prioritized Approach Milestones'!B249,"4",'Prioritized Approach Milestones'!C249,"yes")</f>
        <v>0</v>
      </c>
      <c r="E248" s="30">
        <f>COUNTIFS('Prioritized Approach Milestones'!B249,"5",'Prioritized Approach Milestones'!C249,"yes")</f>
        <v>0</v>
      </c>
      <c r="F248" s="31">
        <f>COUNTIFS('Prioritized Approach Milestones'!B249,"6",'Prioritized Approach Milestones'!C249,"yes")</f>
        <v>0</v>
      </c>
      <c r="G248" s="59">
        <f t="shared" si="8"/>
        <v>0</v>
      </c>
      <c r="H248" s="53">
        <f>COUNTIFS('Prioritized Approach Milestones'!B249,"1",'Prioritized Approach Milestones'!C249,"N/A")</f>
        <v>0</v>
      </c>
      <c r="I248" s="53">
        <f>COUNTIFS('Prioritized Approach Milestones'!B249,"2",'Prioritized Approach Milestones'!C249,"N/A")</f>
        <v>0</v>
      </c>
      <c r="J248" s="53">
        <f>COUNTIFS('Prioritized Approach Milestones'!B249,"3",'Prioritized Approach Milestones'!C249,"N/A")</f>
        <v>0</v>
      </c>
      <c r="K248" s="53">
        <f>COUNTIFS('Prioritized Approach Milestones'!B249,"4",'Prioritized Approach Milestones'!C249,"N/A")</f>
        <v>0</v>
      </c>
      <c r="L248" s="53">
        <f>COUNTIFS('Prioritized Approach Milestones'!B249,"5",'Prioritized Approach Milestones'!C249,"N/A")</f>
        <v>0</v>
      </c>
      <c r="M248" s="53">
        <f>COUNTIFS('Prioritized Approach Milestones'!B249,"6",'Prioritized Approach Milestones'!C249,"N/A")</f>
        <v>0</v>
      </c>
      <c r="N248">
        <f t="shared" si="9"/>
        <v>0</v>
      </c>
      <c r="O248" s="119"/>
      <c r="P248" s="120" t="str">
        <f>IF('Prioritized Approach Milestones'!$B249=1,'Prioritized Approach Milestones'!$F249,"")</f>
        <v/>
      </c>
      <c r="Q248" s="120" t="str">
        <f>IF('Prioritized Approach Milestones'!$B249=2,'Prioritized Approach Milestones'!$F249,"")</f>
        <v/>
      </c>
      <c r="R248" s="120" t="str">
        <f>IF('Prioritized Approach Milestones'!$B249=3,'Prioritized Approach Milestones'!$F249,"")</f>
        <v/>
      </c>
      <c r="S248" s="120">
        <f>IF('Prioritized Approach Milestones'!$B249=4,'Prioritized Approach Milestones'!$F249,"")</f>
        <v>0</v>
      </c>
      <c r="T248" s="120" t="str">
        <f>IF('Prioritized Approach Milestones'!$B249=5,'Prioritized Approach Milestones'!$F249,"")</f>
        <v/>
      </c>
      <c r="U248" s="120" t="str">
        <f>IF('Prioritized Approach Milestones'!$B249=6,'Prioritized Approach Milestones'!$F249,"")</f>
        <v/>
      </c>
      <c r="V248" s="121" t="str">
        <f>IF(AND('Prioritized Approach Milestones'!C249="Yes",'Prioritized Approach Milestones'!F249=""),"CORRECT",IF('Prioritized Approach Milestones'!C249="No","CORRECT",IF('Prioritized Approach Milestones'!B249=1,"ERROR 1","N/A")))</f>
        <v>N/A</v>
      </c>
      <c r="W248" s="121" t="str">
        <f>IF(AND('Prioritized Approach Milestones'!C249="Yes",'Prioritized Approach Milestones'!F249=""),"CORRECT",IF('Prioritized Approach Milestones'!C249="No","CORRECT",IF('Prioritized Approach Milestones'!B249=2,"ERROR 1","N/A")))</f>
        <v>N/A</v>
      </c>
      <c r="X248" s="121" t="str">
        <f>IF(AND('Prioritized Approach Milestones'!C249="Yes",'Prioritized Approach Milestones'!F249=""),"CORRECT",IF('Prioritized Approach Milestones'!C249="No","CORRECT",IF('Prioritized Approach Milestones'!B249=3,"ERROR 1","N/A")))</f>
        <v>N/A</v>
      </c>
      <c r="Y248" s="121" t="str">
        <f>IF(AND('Prioritized Approach Milestones'!C249="Yes",'Prioritized Approach Milestones'!F249=""),"CORRECT",IF('Prioritized Approach Milestones'!C249="No","CORRECT",IF('Prioritized Approach Milestones'!B249=4,"ERROR 1","N/A")))</f>
        <v>ERROR 1</v>
      </c>
      <c r="Z248" s="121" t="str">
        <f>IF(AND('Prioritized Approach Milestones'!C249="Yes",'Prioritized Approach Milestones'!F249=""),"CORRECT",IF('Prioritized Approach Milestones'!C249="No","CORRECT",IF('Prioritized Approach Milestones'!B249=5,"ERROR 1","N/A")))</f>
        <v>N/A</v>
      </c>
      <c r="AA248" s="121" t="str">
        <f>IF(AND('Prioritized Approach Milestones'!C249="Yes",'Prioritized Approach Milestones'!F249=""),"CORRECT",IF('Prioritized Approach Milestones'!C249="No","CORRECT",IF('Prioritized Approach Milestones'!B249=6,"ERROR 1","N/A")))</f>
        <v>N/A</v>
      </c>
      <c r="AB248" s="122" t="str">
        <f>IF(AND('Prioritized Approach Milestones'!C249="No",'Prioritized Approach Milestones'!F249=""),IF('Prioritized Approach Milestones'!B249=1,"ERROR 2","N/A"),"CORRECT")</f>
        <v>CORRECT</v>
      </c>
      <c r="AC248" s="122" t="str">
        <f>IF(AND('Prioritized Approach Milestones'!C249="No",'Prioritized Approach Milestones'!F249=""),IF('Prioritized Approach Milestones'!B249=2,"ERROR 2","N/A"),"CORRECT")</f>
        <v>CORRECT</v>
      </c>
      <c r="AD248" s="122" t="str">
        <f>IF(AND('Prioritized Approach Milestones'!C249="No",'Prioritized Approach Milestones'!F249=""),IF('Prioritized Approach Milestones'!B249=3,"ERROR 2","N/A"),"CORRECT")</f>
        <v>CORRECT</v>
      </c>
      <c r="AE248" s="122" t="str">
        <f>IF(AND('Prioritized Approach Milestones'!C249="No",'Prioritized Approach Milestones'!F249=""),IF('Prioritized Approach Milestones'!B249=4,"ERROR 2","N/A"),"CORRECT")</f>
        <v>CORRECT</v>
      </c>
      <c r="AF248" s="122" t="str">
        <f>IF(AND('Prioritized Approach Milestones'!C249="No",'Prioritized Approach Milestones'!F249=""),IF('Prioritized Approach Milestones'!B249=5,"ERROR 2","N/A"),"CORRECT")</f>
        <v>CORRECT</v>
      </c>
      <c r="AG248" s="123" t="str">
        <f>IF(AND('Prioritized Approach Milestones'!C249="No",'Prioritized Approach Milestones'!F249=""),IF('Prioritized Approach Milestones'!B249=6,"ERROR 2","N/A"),"CORRECT")</f>
        <v>CORRECT</v>
      </c>
    </row>
    <row r="249" spans="1:33" x14ac:dyDescent="0.2">
      <c r="A249" s="27">
        <f>COUNTIFS('Prioritized Approach Milestones'!B250,"1",'Prioritized Approach Milestones'!C250,"yes")</f>
        <v>0</v>
      </c>
      <c r="B249" s="32">
        <f>COUNTIFS('Prioritized Approach Milestones'!B250,"2",'Prioritized Approach Milestones'!C250,"yes")</f>
        <v>0</v>
      </c>
      <c r="C249" s="28">
        <f>COUNTIFS('Prioritized Approach Milestones'!B250,"3",'Prioritized Approach Milestones'!C250,"yes")</f>
        <v>0</v>
      </c>
      <c r="D249" s="29">
        <f>COUNTIFS('Prioritized Approach Milestones'!B250,"4",'Prioritized Approach Milestones'!C250,"yes")</f>
        <v>0</v>
      </c>
      <c r="E249" s="30">
        <f>COUNTIFS('Prioritized Approach Milestones'!B250,"5",'Prioritized Approach Milestones'!C250,"yes")</f>
        <v>0</v>
      </c>
      <c r="F249" s="31">
        <f>COUNTIFS('Prioritized Approach Milestones'!B250,"6",'Prioritized Approach Milestones'!C250,"yes")</f>
        <v>0</v>
      </c>
      <c r="G249" s="59">
        <f t="shared" si="8"/>
        <v>0</v>
      </c>
      <c r="H249" s="53">
        <f>COUNTIFS('Prioritized Approach Milestones'!B250,"1",'Prioritized Approach Milestones'!C250,"N/A")</f>
        <v>0</v>
      </c>
      <c r="I249" s="53">
        <f>COUNTIFS('Prioritized Approach Milestones'!B250,"2",'Prioritized Approach Milestones'!C250,"N/A")</f>
        <v>0</v>
      </c>
      <c r="J249" s="53">
        <f>COUNTIFS('Prioritized Approach Milestones'!B250,"3",'Prioritized Approach Milestones'!C250,"N/A")</f>
        <v>0</v>
      </c>
      <c r="K249" s="53">
        <f>COUNTIFS('Prioritized Approach Milestones'!B250,"4",'Prioritized Approach Milestones'!C250,"N/A")</f>
        <v>0</v>
      </c>
      <c r="L249" s="53">
        <f>COUNTIFS('Prioritized Approach Milestones'!B250,"5",'Prioritized Approach Milestones'!C250,"N/A")</f>
        <v>0</v>
      </c>
      <c r="M249" s="53">
        <f>COUNTIFS('Prioritized Approach Milestones'!B250,"6",'Prioritized Approach Milestones'!C250,"N/A")</f>
        <v>0</v>
      </c>
      <c r="N249">
        <f t="shared" si="9"/>
        <v>0</v>
      </c>
      <c r="O249" s="119"/>
      <c r="P249" s="120" t="str">
        <f>IF('Prioritized Approach Milestones'!$B250=1,'Prioritized Approach Milestones'!$F250,"")</f>
        <v/>
      </c>
      <c r="Q249" s="120" t="str">
        <f>IF('Prioritized Approach Milestones'!$B250=2,'Prioritized Approach Milestones'!$F250,"")</f>
        <v/>
      </c>
      <c r="R249" s="120" t="str">
        <f>IF('Prioritized Approach Milestones'!$B250=3,'Prioritized Approach Milestones'!$F250,"")</f>
        <v/>
      </c>
      <c r="S249" s="120">
        <f>IF('Prioritized Approach Milestones'!$B250=4,'Prioritized Approach Milestones'!$F250,"")</f>
        <v>0</v>
      </c>
      <c r="T249" s="120" t="str">
        <f>IF('Prioritized Approach Milestones'!$B250=5,'Prioritized Approach Milestones'!$F250,"")</f>
        <v/>
      </c>
      <c r="U249" s="120" t="str">
        <f>IF('Prioritized Approach Milestones'!$B250=6,'Prioritized Approach Milestones'!$F250,"")</f>
        <v/>
      </c>
      <c r="V249" s="121" t="str">
        <f>IF(AND('Prioritized Approach Milestones'!C250="Yes",'Prioritized Approach Milestones'!F250=""),"CORRECT",IF('Prioritized Approach Milestones'!C250="No","CORRECT",IF('Prioritized Approach Milestones'!B250=1,"ERROR 1","N/A")))</f>
        <v>N/A</v>
      </c>
      <c r="W249" s="121" t="str">
        <f>IF(AND('Prioritized Approach Milestones'!C250="Yes",'Prioritized Approach Milestones'!F250=""),"CORRECT",IF('Prioritized Approach Milestones'!C250="No","CORRECT",IF('Prioritized Approach Milestones'!B250=2,"ERROR 1","N/A")))</f>
        <v>N/A</v>
      </c>
      <c r="X249" s="121" t="str">
        <f>IF(AND('Prioritized Approach Milestones'!C250="Yes",'Prioritized Approach Milestones'!F250=""),"CORRECT",IF('Prioritized Approach Milestones'!C250="No","CORRECT",IF('Prioritized Approach Milestones'!B250=3,"ERROR 1","N/A")))</f>
        <v>N/A</v>
      </c>
      <c r="Y249" s="121" t="str">
        <f>IF(AND('Prioritized Approach Milestones'!C250="Yes",'Prioritized Approach Milestones'!F250=""),"CORRECT",IF('Prioritized Approach Milestones'!C250="No","CORRECT",IF('Prioritized Approach Milestones'!B250=4,"ERROR 1","N/A")))</f>
        <v>ERROR 1</v>
      </c>
      <c r="Z249" s="121" t="str">
        <f>IF(AND('Prioritized Approach Milestones'!C250="Yes",'Prioritized Approach Milestones'!F250=""),"CORRECT",IF('Prioritized Approach Milestones'!C250="No","CORRECT",IF('Prioritized Approach Milestones'!B250=5,"ERROR 1","N/A")))</f>
        <v>N/A</v>
      </c>
      <c r="AA249" s="121" t="str">
        <f>IF(AND('Prioritized Approach Milestones'!C250="Yes",'Prioritized Approach Milestones'!F250=""),"CORRECT",IF('Prioritized Approach Milestones'!C250="No","CORRECT",IF('Prioritized Approach Milestones'!B250=6,"ERROR 1","N/A")))</f>
        <v>N/A</v>
      </c>
      <c r="AB249" s="122" t="str">
        <f>IF(AND('Prioritized Approach Milestones'!C250="No",'Prioritized Approach Milestones'!F250=""),IF('Prioritized Approach Milestones'!B250=1,"ERROR 2","N/A"),"CORRECT")</f>
        <v>CORRECT</v>
      </c>
      <c r="AC249" s="122" t="str">
        <f>IF(AND('Prioritized Approach Milestones'!C250="No",'Prioritized Approach Milestones'!F250=""),IF('Prioritized Approach Milestones'!B250=2,"ERROR 2","N/A"),"CORRECT")</f>
        <v>CORRECT</v>
      </c>
      <c r="AD249" s="122" t="str">
        <f>IF(AND('Prioritized Approach Milestones'!C250="No",'Prioritized Approach Milestones'!F250=""),IF('Prioritized Approach Milestones'!B250=3,"ERROR 2","N/A"),"CORRECT")</f>
        <v>CORRECT</v>
      </c>
      <c r="AE249" s="122" t="str">
        <f>IF(AND('Prioritized Approach Milestones'!C250="No",'Prioritized Approach Milestones'!F250=""),IF('Prioritized Approach Milestones'!B250=4,"ERROR 2","N/A"),"CORRECT")</f>
        <v>CORRECT</v>
      </c>
      <c r="AF249" s="122" t="str">
        <f>IF(AND('Prioritized Approach Milestones'!C250="No",'Prioritized Approach Milestones'!F250=""),IF('Prioritized Approach Milestones'!B250=5,"ERROR 2","N/A"),"CORRECT")</f>
        <v>CORRECT</v>
      </c>
      <c r="AG249" s="123" t="str">
        <f>IF(AND('Prioritized Approach Milestones'!C250="No",'Prioritized Approach Milestones'!F250=""),IF('Prioritized Approach Milestones'!B250=6,"ERROR 2","N/A"),"CORRECT")</f>
        <v>CORRECT</v>
      </c>
    </row>
    <row r="250" spans="1:33" x14ac:dyDescent="0.2">
      <c r="A250" s="27">
        <f>COUNTIFS('Prioritized Approach Milestones'!B251,"1",'Prioritized Approach Milestones'!C251,"yes")</f>
        <v>0</v>
      </c>
      <c r="B250" s="32">
        <f>COUNTIFS('Prioritized Approach Milestones'!B251,"2",'Prioritized Approach Milestones'!C251,"yes")</f>
        <v>0</v>
      </c>
      <c r="C250" s="28">
        <f>COUNTIFS('Prioritized Approach Milestones'!B251,"3",'Prioritized Approach Milestones'!C251,"yes")</f>
        <v>0</v>
      </c>
      <c r="D250" s="29">
        <f>COUNTIFS('Prioritized Approach Milestones'!B251,"4",'Prioritized Approach Milestones'!C251,"yes")</f>
        <v>0</v>
      </c>
      <c r="E250" s="30">
        <f>COUNTIFS('Prioritized Approach Milestones'!B251,"5",'Prioritized Approach Milestones'!C251,"yes")</f>
        <v>0</v>
      </c>
      <c r="F250" s="31">
        <f>COUNTIFS('Prioritized Approach Milestones'!B251,"6",'Prioritized Approach Milestones'!C251,"yes")</f>
        <v>0</v>
      </c>
      <c r="G250" s="59">
        <f t="shared" si="8"/>
        <v>0</v>
      </c>
      <c r="H250" s="53">
        <f>COUNTIFS('Prioritized Approach Milestones'!B251,"1",'Prioritized Approach Milestones'!C251,"N/A")</f>
        <v>0</v>
      </c>
      <c r="I250" s="53">
        <f>COUNTIFS('Prioritized Approach Milestones'!B251,"2",'Prioritized Approach Milestones'!C251,"N/A")</f>
        <v>0</v>
      </c>
      <c r="J250" s="53">
        <f>COUNTIFS('Prioritized Approach Milestones'!B251,"3",'Prioritized Approach Milestones'!C251,"N/A")</f>
        <v>0</v>
      </c>
      <c r="K250" s="53">
        <f>COUNTIFS('Prioritized Approach Milestones'!B251,"4",'Prioritized Approach Milestones'!C251,"N/A")</f>
        <v>0</v>
      </c>
      <c r="L250" s="53">
        <f>COUNTIFS('Prioritized Approach Milestones'!B251,"5",'Prioritized Approach Milestones'!C251,"N/A")</f>
        <v>0</v>
      </c>
      <c r="M250" s="53">
        <f>COUNTIFS('Prioritized Approach Milestones'!B251,"6",'Prioritized Approach Milestones'!C251,"N/A")</f>
        <v>0</v>
      </c>
      <c r="N250">
        <f t="shared" si="9"/>
        <v>0</v>
      </c>
      <c r="O250" s="119"/>
      <c r="P250" s="120" t="str">
        <f>IF('Prioritized Approach Milestones'!$B251=1,'Prioritized Approach Milestones'!$F251,"")</f>
        <v/>
      </c>
      <c r="Q250" s="120" t="str">
        <f>IF('Prioritized Approach Milestones'!$B251=2,'Prioritized Approach Milestones'!$F251,"")</f>
        <v/>
      </c>
      <c r="R250" s="120" t="str">
        <f>IF('Prioritized Approach Milestones'!$B251=3,'Prioritized Approach Milestones'!$F251,"")</f>
        <v/>
      </c>
      <c r="S250" s="120">
        <f>IF('Prioritized Approach Milestones'!$B251=4,'Prioritized Approach Milestones'!$F251,"")</f>
        <v>0</v>
      </c>
      <c r="T250" s="120" t="str">
        <f>IF('Prioritized Approach Milestones'!$B251=5,'Prioritized Approach Milestones'!$F251,"")</f>
        <v/>
      </c>
      <c r="U250" s="120" t="str">
        <f>IF('Prioritized Approach Milestones'!$B251=6,'Prioritized Approach Milestones'!$F251,"")</f>
        <v/>
      </c>
      <c r="V250" s="121" t="str">
        <f>IF(AND('Prioritized Approach Milestones'!C251="Yes",'Prioritized Approach Milestones'!F251=""),"CORRECT",IF('Prioritized Approach Milestones'!C251="No","CORRECT",IF('Prioritized Approach Milestones'!B251=1,"ERROR 1","N/A")))</f>
        <v>N/A</v>
      </c>
      <c r="W250" s="121" t="str">
        <f>IF(AND('Prioritized Approach Milestones'!C251="Yes",'Prioritized Approach Milestones'!F251=""),"CORRECT",IF('Prioritized Approach Milestones'!C251="No","CORRECT",IF('Prioritized Approach Milestones'!B251=2,"ERROR 1","N/A")))</f>
        <v>N/A</v>
      </c>
      <c r="X250" s="121" t="str">
        <f>IF(AND('Prioritized Approach Milestones'!C251="Yes",'Prioritized Approach Milestones'!F251=""),"CORRECT",IF('Prioritized Approach Milestones'!C251="No","CORRECT",IF('Prioritized Approach Milestones'!B251=3,"ERROR 1","N/A")))</f>
        <v>N/A</v>
      </c>
      <c r="Y250" s="121" t="str">
        <f>IF(AND('Prioritized Approach Milestones'!C251="Yes",'Prioritized Approach Milestones'!F251=""),"CORRECT",IF('Prioritized Approach Milestones'!C251="No","CORRECT",IF('Prioritized Approach Milestones'!B251=4,"ERROR 1","N/A")))</f>
        <v>ERROR 1</v>
      </c>
      <c r="Z250" s="121" t="str">
        <f>IF(AND('Prioritized Approach Milestones'!C251="Yes",'Prioritized Approach Milestones'!F251=""),"CORRECT",IF('Prioritized Approach Milestones'!C251="No","CORRECT",IF('Prioritized Approach Milestones'!B251=5,"ERROR 1","N/A")))</f>
        <v>N/A</v>
      </c>
      <c r="AA250" s="121" t="str">
        <f>IF(AND('Prioritized Approach Milestones'!C251="Yes",'Prioritized Approach Milestones'!F251=""),"CORRECT",IF('Prioritized Approach Milestones'!C251="No","CORRECT",IF('Prioritized Approach Milestones'!B251=6,"ERROR 1","N/A")))</f>
        <v>N/A</v>
      </c>
      <c r="AB250" s="122" t="str">
        <f>IF(AND('Prioritized Approach Milestones'!C251="No",'Prioritized Approach Milestones'!F251=""),IF('Prioritized Approach Milestones'!B251=1,"ERROR 2","N/A"),"CORRECT")</f>
        <v>CORRECT</v>
      </c>
      <c r="AC250" s="122" t="str">
        <f>IF(AND('Prioritized Approach Milestones'!C251="No",'Prioritized Approach Milestones'!F251=""),IF('Prioritized Approach Milestones'!B251=2,"ERROR 2","N/A"),"CORRECT")</f>
        <v>CORRECT</v>
      </c>
      <c r="AD250" s="122" t="str">
        <f>IF(AND('Prioritized Approach Milestones'!C251="No",'Prioritized Approach Milestones'!F251=""),IF('Prioritized Approach Milestones'!B251=3,"ERROR 2","N/A"),"CORRECT")</f>
        <v>CORRECT</v>
      </c>
      <c r="AE250" s="122" t="str">
        <f>IF(AND('Prioritized Approach Milestones'!C251="No",'Prioritized Approach Milestones'!F251=""),IF('Prioritized Approach Milestones'!B251=4,"ERROR 2","N/A"),"CORRECT")</f>
        <v>CORRECT</v>
      </c>
      <c r="AF250" s="122" t="str">
        <f>IF(AND('Prioritized Approach Milestones'!C251="No",'Prioritized Approach Milestones'!F251=""),IF('Prioritized Approach Milestones'!B251=5,"ERROR 2","N/A"),"CORRECT")</f>
        <v>CORRECT</v>
      </c>
      <c r="AG250" s="123" t="str">
        <f>IF(AND('Prioritized Approach Milestones'!C251="No",'Prioritized Approach Milestones'!F251=""),IF('Prioritized Approach Milestones'!B251=6,"ERROR 2","N/A"),"CORRECT")</f>
        <v>CORRECT</v>
      </c>
    </row>
    <row r="251" spans="1:33" x14ac:dyDescent="0.2">
      <c r="A251" s="27">
        <f>COUNTIFS('Prioritized Approach Milestones'!B252,"1",'Prioritized Approach Milestones'!C252,"yes")</f>
        <v>0</v>
      </c>
      <c r="B251" s="32">
        <f>COUNTIFS('Prioritized Approach Milestones'!B252,"2",'Prioritized Approach Milestones'!C252,"yes")</f>
        <v>0</v>
      </c>
      <c r="C251" s="28">
        <f>COUNTIFS('Prioritized Approach Milestones'!B252,"3",'Prioritized Approach Milestones'!C252,"yes")</f>
        <v>0</v>
      </c>
      <c r="D251" s="29">
        <f>COUNTIFS('Prioritized Approach Milestones'!B252,"4",'Prioritized Approach Milestones'!C252,"yes")</f>
        <v>0</v>
      </c>
      <c r="E251" s="30">
        <f>COUNTIFS('Prioritized Approach Milestones'!B252,"5",'Prioritized Approach Milestones'!C252,"yes")</f>
        <v>0</v>
      </c>
      <c r="F251" s="31">
        <f>COUNTIFS('Prioritized Approach Milestones'!B252,"6",'Prioritized Approach Milestones'!C252,"yes")</f>
        <v>0</v>
      </c>
      <c r="G251" s="59">
        <f t="shared" si="8"/>
        <v>0</v>
      </c>
      <c r="H251" s="53">
        <f>COUNTIFS('Prioritized Approach Milestones'!B252,"1",'Prioritized Approach Milestones'!C252,"N/A")</f>
        <v>0</v>
      </c>
      <c r="I251" s="53">
        <f>COUNTIFS('Prioritized Approach Milestones'!B252,"2",'Prioritized Approach Milestones'!C252,"N/A")</f>
        <v>0</v>
      </c>
      <c r="J251" s="53">
        <f>COUNTIFS('Prioritized Approach Milestones'!B252,"3",'Prioritized Approach Milestones'!C252,"N/A")</f>
        <v>0</v>
      </c>
      <c r="K251" s="53">
        <f>COUNTIFS('Prioritized Approach Milestones'!B252,"4",'Prioritized Approach Milestones'!C252,"N/A")</f>
        <v>0</v>
      </c>
      <c r="L251" s="53">
        <f>COUNTIFS('Prioritized Approach Milestones'!B252,"5",'Prioritized Approach Milestones'!C252,"N/A")</f>
        <v>0</v>
      </c>
      <c r="M251" s="53">
        <f>COUNTIFS('Prioritized Approach Milestones'!B252,"6",'Prioritized Approach Milestones'!C252,"N/A")</f>
        <v>0</v>
      </c>
      <c r="N251">
        <f t="shared" si="9"/>
        <v>0</v>
      </c>
      <c r="O251" s="119"/>
      <c r="P251" s="120" t="str">
        <f>IF('Prioritized Approach Milestones'!$B252=1,'Prioritized Approach Milestones'!$F252,"")</f>
        <v/>
      </c>
      <c r="Q251" s="120" t="str">
        <f>IF('Prioritized Approach Milestones'!$B252=2,'Prioritized Approach Milestones'!$F252,"")</f>
        <v/>
      </c>
      <c r="R251" s="120" t="str">
        <f>IF('Prioritized Approach Milestones'!$B252=3,'Prioritized Approach Milestones'!$F252,"")</f>
        <v/>
      </c>
      <c r="S251" s="120" t="str">
        <f>IF('Prioritized Approach Milestones'!$B252=4,'Prioritized Approach Milestones'!$F252,"")</f>
        <v/>
      </c>
      <c r="T251" s="120" t="str">
        <f>IF('Prioritized Approach Milestones'!$B252=5,'Prioritized Approach Milestones'!$F252,"")</f>
        <v/>
      </c>
      <c r="U251" s="120" t="str">
        <f>IF('Prioritized Approach Milestones'!$B252=6,'Prioritized Approach Milestones'!$F252,"")</f>
        <v/>
      </c>
      <c r="V251" s="121" t="str">
        <f>IF(AND('Prioritized Approach Milestones'!C252="Yes",'Prioritized Approach Milestones'!F252=""),"CORRECT",IF('Prioritized Approach Milestones'!C252="No","CORRECT",IF('Prioritized Approach Milestones'!B252=1,"ERROR 1","N/A")))</f>
        <v>N/A</v>
      </c>
      <c r="W251" s="121" t="str">
        <f>IF(AND('Prioritized Approach Milestones'!C252="Yes",'Prioritized Approach Milestones'!F252=""),"CORRECT",IF('Prioritized Approach Milestones'!C252="No","CORRECT",IF('Prioritized Approach Milestones'!B252=2,"ERROR 1","N/A")))</f>
        <v>N/A</v>
      </c>
      <c r="X251" s="121" t="str">
        <f>IF(AND('Prioritized Approach Milestones'!C252="Yes",'Prioritized Approach Milestones'!F252=""),"CORRECT",IF('Prioritized Approach Milestones'!C252="No","CORRECT",IF('Prioritized Approach Milestones'!B252=3,"ERROR 1","N/A")))</f>
        <v>N/A</v>
      </c>
      <c r="Y251" s="121" t="str">
        <f>IF(AND('Prioritized Approach Milestones'!C252="Yes",'Prioritized Approach Milestones'!F252=""),"CORRECT",IF('Prioritized Approach Milestones'!C252="No","CORRECT",IF('Prioritized Approach Milestones'!B252=4,"ERROR 1","N/A")))</f>
        <v>N/A</v>
      </c>
      <c r="Z251" s="121" t="str">
        <f>IF(AND('Prioritized Approach Milestones'!C252="Yes",'Prioritized Approach Milestones'!F252=""),"CORRECT",IF('Prioritized Approach Milestones'!C252="No","CORRECT",IF('Prioritized Approach Milestones'!B252=5,"ERROR 1","N/A")))</f>
        <v>N/A</v>
      </c>
      <c r="AA251" s="121" t="str">
        <f>IF(AND('Prioritized Approach Milestones'!C252="Yes",'Prioritized Approach Milestones'!F252=""),"CORRECT",IF('Prioritized Approach Milestones'!C252="No","CORRECT",IF('Prioritized Approach Milestones'!B252=6,"ERROR 1","N/A")))</f>
        <v>N/A</v>
      </c>
      <c r="AB251" s="122" t="str">
        <f>IF(AND('Prioritized Approach Milestones'!C252="No",'Prioritized Approach Milestones'!F252=""),IF('Prioritized Approach Milestones'!B252=1,"ERROR 2","N/A"),"CORRECT")</f>
        <v>CORRECT</v>
      </c>
      <c r="AC251" s="122" t="str">
        <f>IF(AND('Prioritized Approach Milestones'!C252="No",'Prioritized Approach Milestones'!F252=""),IF('Prioritized Approach Milestones'!B252=2,"ERROR 2","N/A"),"CORRECT")</f>
        <v>CORRECT</v>
      </c>
      <c r="AD251" s="122" t="str">
        <f>IF(AND('Prioritized Approach Milestones'!C252="No",'Prioritized Approach Milestones'!F252=""),IF('Prioritized Approach Milestones'!B252=3,"ERROR 2","N/A"),"CORRECT")</f>
        <v>CORRECT</v>
      </c>
      <c r="AE251" s="122" t="str">
        <f>IF(AND('Prioritized Approach Milestones'!C252="No",'Prioritized Approach Milestones'!F252=""),IF('Prioritized Approach Milestones'!B252=4,"ERROR 2","N/A"),"CORRECT")</f>
        <v>CORRECT</v>
      </c>
      <c r="AF251" s="122" t="str">
        <f>IF(AND('Prioritized Approach Milestones'!C252="No",'Prioritized Approach Milestones'!F252=""),IF('Prioritized Approach Milestones'!B252=5,"ERROR 2","N/A"),"CORRECT")</f>
        <v>CORRECT</v>
      </c>
      <c r="AG251" s="123" t="str">
        <f>IF(AND('Prioritized Approach Milestones'!C252="No",'Prioritized Approach Milestones'!F252=""),IF('Prioritized Approach Milestones'!B252=6,"ERROR 2","N/A"),"CORRECT")</f>
        <v>CORRECT</v>
      </c>
    </row>
    <row r="252" spans="1:33" x14ac:dyDescent="0.2">
      <c r="A252" s="27">
        <f>COUNTIFS('Prioritized Approach Milestones'!B253,"1",'Prioritized Approach Milestones'!C253,"yes")</f>
        <v>0</v>
      </c>
      <c r="B252" s="32">
        <f>COUNTIFS('Prioritized Approach Milestones'!B253,"2",'Prioritized Approach Milestones'!C253,"yes")</f>
        <v>0</v>
      </c>
      <c r="C252" s="28">
        <f>COUNTIFS('Prioritized Approach Milestones'!B253,"3",'Prioritized Approach Milestones'!C253,"yes")</f>
        <v>0</v>
      </c>
      <c r="D252" s="29">
        <f>COUNTIFS('Prioritized Approach Milestones'!B253,"4",'Prioritized Approach Milestones'!C253,"yes")</f>
        <v>0</v>
      </c>
      <c r="E252" s="30">
        <f>COUNTIFS('Prioritized Approach Milestones'!B253,"5",'Prioritized Approach Milestones'!C253,"yes")</f>
        <v>0</v>
      </c>
      <c r="F252" s="31">
        <f>COUNTIFS('Prioritized Approach Milestones'!B253,"6",'Prioritized Approach Milestones'!C253,"yes")</f>
        <v>0</v>
      </c>
      <c r="G252" s="59">
        <f t="shared" si="8"/>
        <v>0</v>
      </c>
      <c r="H252" s="53">
        <f>COUNTIFS('Prioritized Approach Milestones'!B253,"1",'Prioritized Approach Milestones'!C253,"N/A")</f>
        <v>0</v>
      </c>
      <c r="I252" s="53">
        <f>COUNTIFS('Prioritized Approach Milestones'!B253,"2",'Prioritized Approach Milestones'!C253,"N/A")</f>
        <v>0</v>
      </c>
      <c r="J252" s="53">
        <f>COUNTIFS('Prioritized Approach Milestones'!B253,"3",'Prioritized Approach Milestones'!C253,"N/A")</f>
        <v>0</v>
      </c>
      <c r="K252" s="53">
        <f>COUNTIFS('Prioritized Approach Milestones'!B253,"4",'Prioritized Approach Milestones'!C253,"N/A")</f>
        <v>0</v>
      </c>
      <c r="L252" s="53">
        <f>COUNTIFS('Prioritized Approach Milestones'!B253,"5",'Prioritized Approach Milestones'!C253,"N/A")</f>
        <v>0</v>
      </c>
      <c r="M252" s="53">
        <f>COUNTIFS('Prioritized Approach Milestones'!B253,"6",'Prioritized Approach Milestones'!C253,"N/A")</f>
        <v>0</v>
      </c>
      <c r="N252">
        <f t="shared" si="9"/>
        <v>0</v>
      </c>
      <c r="O252" s="119"/>
      <c r="P252" s="120" t="str">
        <f>IF('Prioritized Approach Milestones'!$B253=1,'Prioritized Approach Milestones'!$F253,"")</f>
        <v/>
      </c>
      <c r="Q252" s="120" t="str">
        <f>IF('Prioritized Approach Milestones'!$B253=2,'Prioritized Approach Milestones'!$F253,"")</f>
        <v/>
      </c>
      <c r="R252" s="120" t="str">
        <f>IF('Prioritized Approach Milestones'!$B253=3,'Prioritized Approach Milestones'!$F253,"")</f>
        <v/>
      </c>
      <c r="S252" s="120" t="str">
        <f>IF('Prioritized Approach Milestones'!$B253=4,'Prioritized Approach Milestones'!$F253,"")</f>
        <v/>
      </c>
      <c r="T252" s="120" t="str">
        <f>IF('Prioritized Approach Milestones'!$B253=5,'Prioritized Approach Milestones'!$F253,"")</f>
        <v/>
      </c>
      <c r="U252" s="120" t="str">
        <f>IF('Prioritized Approach Milestones'!$B253=6,'Prioritized Approach Milestones'!$F253,"")</f>
        <v/>
      </c>
      <c r="V252" s="121" t="str">
        <f>IF(AND('Prioritized Approach Milestones'!C253="Yes",'Prioritized Approach Milestones'!F253=""),"CORRECT",IF('Prioritized Approach Milestones'!C253="No","CORRECT",IF('Prioritized Approach Milestones'!B253=1,"ERROR 1","N/A")))</f>
        <v>N/A</v>
      </c>
      <c r="W252" s="121" t="str">
        <f>IF(AND('Prioritized Approach Milestones'!C253="Yes",'Prioritized Approach Milestones'!F253=""),"CORRECT",IF('Prioritized Approach Milestones'!C253="No","CORRECT",IF('Prioritized Approach Milestones'!B253=2,"ERROR 1","N/A")))</f>
        <v>N/A</v>
      </c>
      <c r="X252" s="121" t="str">
        <f>IF(AND('Prioritized Approach Milestones'!C253="Yes",'Prioritized Approach Milestones'!F253=""),"CORRECT",IF('Prioritized Approach Milestones'!C253="No","CORRECT",IF('Prioritized Approach Milestones'!B253=3,"ERROR 1","N/A")))</f>
        <v>N/A</v>
      </c>
      <c r="Y252" s="121" t="str">
        <f>IF(AND('Prioritized Approach Milestones'!C253="Yes",'Prioritized Approach Milestones'!F253=""),"CORRECT",IF('Prioritized Approach Milestones'!C253="No","CORRECT",IF('Prioritized Approach Milestones'!B253=4,"ERROR 1","N/A")))</f>
        <v>N/A</v>
      </c>
      <c r="Z252" s="121" t="str">
        <f>IF(AND('Prioritized Approach Milestones'!C253="Yes",'Prioritized Approach Milestones'!F253=""),"CORRECT",IF('Prioritized Approach Milestones'!C253="No","CORRECT",IF('Prioritized Approach Milestones'!B253=5,"ERROR 1","N/A")))</f>
        <v>N/A</v>
      </c>
      <c r="AA252" s="121" t="str">
        <f>IF(AND('Prioritized Approach Milestones'!C253="Yes",'Prioritized Approach Milestones'!F253=""),"CORRECT",IF('Prioritized Approach Milestones'!C253="No","CORRECT",IF('Prioritized Approach Milestones'!B253=6,"ERROR 1","N/A")))</f>
        <v>N/A</v>
      </c>
      <c r="AB252" s="122" t="str">
        <f>IF(AND('Prioritized Approach Milestones'!C253="No",'Prioritized Approach Milestones'!F253=""),IF('Prioritized Approach Milestones'!B253=1,"ERROR 2","N/A"),"CORRECT")</f>
        <v>CORRECT</v>
      </c>
      <c r="AC252" s="122" t="str">
        <f>IF(AND('Prioritized Approach Milestones'!C253="No",'Prioritized Approach Milestones'!F253=""),IF('Prioritized Approach Milestones'!B253=2,"ERROR 2","N/A"),"CORRECT")</f>
        <v>CORRECT</v>
      </c>
      <c r="AD252" s="122" t="str">
        <f>IF(AND('Prioritized Approach Milestones'!C253="No",'Prioritized Approach Milestones'!F253=""),IF('Prioritized Approach Milestones'!B253=3,"ERROR 2","N/A"),"CORRECT")</f>
        <v>CORRECT</v>
      </c>
      <c r="AE252" s="122" t="str">
        <f>IF(AND('Prioritized Approach Milestones'!C253="No",'Prioritized Approach Milestones'!F253=""),IF('Prioritized Approach Milestones'!B253=4,"ERROR 2","N/A"),"CORRECT")</f>
        <v>CORRECT</v>
      </c>
      <c r="AF252" s="122" t="str">
        <f>IF(AND('Prioritized Approach Milestones'!C253="No",'Prioritized Approach Milestones'!F253=""),IF('Prioritized Approach Milestones'!B253=5,"ERROR 2","N/A"),"CORRECT")</f>
        <v>CORRECT</v>
      </c>
      <c r="AG252" s="123" t="str">
        <f>IF(AND('Prioritized Approach Milestones'!C253="No",'Prioritized Approach Milestones'!F253=""),IF('Prioritized Approach Milestones'!B253=6,"ERROR 2","N/A"),"CORRECT")</f>
        <v>CORRECT</v>
      </c>
    </row>
    <row r="253" spans="1:33" x14ac:dyDescent="0.2">
      <c r="A253" s="27">
        <f>COUNTIFS('Prioritized Approach Milestones'!B254,"1",'Prioritized Approach Milestones'!C254,"yes")</f>
        <v>0</v>
      </c>
      <c r="B253" s="32">
        <f>COUNTIFS('Prioritized Approach Milestones'!B254,"2",'Prioritized Approach Milestones'!C254,"yes")</f>
        <v>0</v>
      </c>
      <c r="C253" s="28">
        <f>COUNTIFS('Prioritized Approach Milestones'!B254,"3",'Prioritized Approach Milestones'!C254,"yes")</f>
        <v>0</v>
      </c>
      <c r="D253" s="29">
        <f>COUNTIFS('Prioritized Approach Milestones'!B254,"4",'Prioritized Approach Milestones'!C254,"yes")</f>
        <v>0</v>
      </c>
      <c r="E253" s="30">
        <f>COUNTIFS('Prioritized Approach Milestones'!B254,"5",'Prioritized Approach Milestones'!C254,"yes")</f>
        <v>0</v>
      </c>
      <c r="F253" s="31">
        <f>COUNTIFS('Prioritized Approach Milestones'!B254,"6",'Prioritized Approach Milestones'!C254,"yes")</f>
        <v>0</v>
      </c>
      <c r="G253" s="59">
        <f t="shared" si="8"/>
        <v>0</v>
      </c>
      <c r="H253" s="53">
        <f>COUNTIFS('Prioritized Approach Milestones'!B254,"1",'Prioritized Approach Milestones'!C254,"N/A")</f>
        <v>0</v>
      </c>
      <c r="I253" s="53">
        <f>COUNTIFS('Prioritized Approach Milestones'!B254,"2",'Prioritized Approach Milestones'!C254,"N/A")</f>
        <v>0</v>
      </c>
      <c r="J253" s="53">
        <f>COUNTIFS('Prioritized Approach Milestones'!B254,"3",'Prioritized Approach Milestones'!C254,"N/A")</f>
        <v>0</v>
      </c>
      <c r="K253" s="53">
        <f>COUNTIFS('Prioritized Approach Milestones'!B254,"4",'Prioritized Approach Milestones'!C254,"N/A")</f>
        <v>0</v>
      </c>
      <c r="L253" s="53">
        <f>COUNTIFS('Prioritized Approach Milestones'!B254,"5",'Prioritized Approach Milestones'!C254,"N/A")</f>
        <v>0</v>
      </c>
      <c r="M253" s="53">
        <f>COUNTIFS('Prioritized Approach Milestones'!B254,"6",'Prioritized Approach Milestones'!C254,"N/A")</f>
        <v>0</v>
      </c>
      <c r="N253">
        <f t="shared" si="9"/>
        <v>0</v>
      </c>
      <c r="O253" s="119"/>
      <c r="P253" s="120" t="str">
        <f>IF('Prioritized Approach Milestones'!$B254=1,'Prioritized Approach Milestones'!$F254,"")</f>
        <v/>
      </c>
      <c r="Q253" s="120" t="str">
        <f>IF('Prioritized Approach Milestones'!$B254=2,'Prioritized Approach Milestones'!$F254,"")</f>
        <v/>
      </c>
      <c r="R253" s="120" t="str">
        <f>IF('Prioritized Approach Milestones'!$B254=3,'Prioritized Approach Milestones'!$F254,"")</f>
        <v/>
      </c>
      <c r="S253" s="120" t="str">
        <f>IF('Prioritized Approach Milestones'!$B254=4,'Prioritized Approach Milestones'!$F254,"")</f>
        <v/>
      </c>
      <c r="T253" s="120" t="str">
        <f>IF('Prioritized Approach Milestones'!$B254=5,'Prioritized Approach Milestones'!$F254,"")</f>
        <v/>
      </c>
      <c r="U253" s="120">
        <f>IF('Prioritized Approach Milestones'!$B254=6,'Prioritized Approach Milestones'!$F254,"")</f>
        <v>0</v>
      </c>
      <c r="V253" s="121" t="str">
        <f>IF(AND('Prioritized Approach Milestones'!C254="Yes",'Prioritized Approach Milestones'!F254=""),"CORRECT",IF('Prioritized Approach Milestones'!C254="No","CORRECT",IF('Prioritized Approach Milestones'!B254=1,"ERROR 1","N/A")))</f>
        <v>N/A</v>
      </c>
      <c r="W253" s="121" t="str">
        <f>IF(AND('Prioritized Approach Milestones'!C254="Yes",'Prioritized Approach Milestones'!F254=""),"CORRECT",IF('Prioritized Approach Milestones'!C254="No","CORRECT",IF('Prioritized Approach Milestones'!B254=2,"ERROR 1","N/A")))</f>
        <v>N/A</v>
      </c>
      <c r="X253" s="121" t="str">
        <f>IF(AND('Prioritized Approach Milestones'!C254="Yes",'Prioritized Approach Milestones'!F254=""),"CORRECT",IF('Prioritized Approach Milestones'!C254="No","CORRECT",IF('Prioritized Approach Milestones'!B254=3,"ERROR 1","N/A")))</f>
        <v>N/A</v>
      </c>
      <c r="Y253" s="121" t="str">
        <f>IF(AND('Prioritized Approach Milestones'!C254="Yes",'Prioritized Approach Milestones'!F254=""),"CORRECT",IF('Prioritized Approach Milestones'!C254="No","CORRECT",IF('Prioritized Approach Milestones'!B254=4,"ERROR 1","N/A")))</f>
        <v>N/A</v>
      </c>
      <c r="Z253" s="121" t="str">
        <f>IF(AND('Prioritized Approach Milestones'!C254="Yes",'Prioritized Approach Milestones'!F254=""),"CORRECT",IF('Prioritized Approach Milestones'!C254="No","CORRECT",IF('Prioritized Approach Milestones'!B254=5,"ERROR 1","N/A")))</f>
        <v>N/A</v>
      </c>
      <c r="AA253" s="121" t="str">
        <f>IF(AND('Prioritized Approach Milestones'!C254="Yes",'Prioritized Approach Milestones'!F254=""),"CORRECT",IF('Prioritized Approach Milestones'!C254="No","CORRECT",IF('Prioritized Approach Milestones'!B254=6,"ERROR 1","N/A")))</f>
        <v>ERROR 1</v>
      </c>
      <c r="AB253" s="122" t="str">
        <f>IF(AND('Prioritized Approach Milestones'!C254="No",'Prioritized Approach Milestones'!F254=""),IF('Prioritized Approach Milestones'!B254=1,"ERROR 2","N/A"),"CORRECT")</f>
        <v>CORRECT</v>
      </c>
      <c r="AC253" s="122" t="str">
        <f>IF(AND('Prioritized Approach Milestones'!C254="No",'Prioritized Approach Milestones'!F254=""),IF('Prioritized Approach Milestones'!B254=2,"ERROR 2","N/A"),"CORRECT")</f>
        <v>CORRECT</v>
      </c>
      <c r="AD253" s="122" t="str">
        <f>IF(AND('Prioritized Approach Milestones'!C254="No",'Prioritized Approach Milestones'!F254=""),IF('Prioritized Approach Milestones'!B254=3,"ERROR 2","N/A"),"CORRECT")</f>
        <v>CORRECT</v>
      </c>
      <c r="AE253" s="122" t="str">
        <f>IF(AND('Prioritized Approach Milestones'!C254="No",'Prioritized Approach Milestones'!F254=""),IF('Prioritized Approach Milestones'!B254=4,"ERROR 2","N/A"),"CORRECT")</f>
        <v>CORRECT</v>
      </c>
      <c r="AF253" s="122" t="str">
        <f>IF(AND('Prioritized Approach Milestones'!C254="No",'Prioritized Approach Milestones'!F254=""),IF('Prioritized Approach Milestones'!B254=5,"ERROR 2","N/A"),"CORRECT")</f>
        <v>CORRECT</v>
      </c>
      <c r="AG253" s="123" t="str">
        <f>IF(AND('Prioritized Approach Milestones'!C254="No",'Prioritized Approach Milestones'!F254=""),IF('Prioritized Approach Milestones'!B254=6,"ERROR 2","N/A"),"CORRECT")</f>
        <v>CORRECT</v>
      </c>
    </row>
    <row r="254" spans="1:33" x14ac:dyDescent="0.2">
      <c r="A254" s="27">
        <f>COUNTIFS('Prioritized Approach Milestones'!B255,"1",'Prioritized Approach Milestones'!C255,"yes")</f>
        <v>0</v>
      </c>
      <c r="B254" s="32">
        <f>COUNTIFS('Prioritized Approach Milestones'!B255,"2",'Prioritized Approach Milestones'!C255,"yes")</f>
        <v>0</v>
      </c>
      <c r="C254" s="28">
        <f>COUNTIFS('Prioritized Approach Milestones'!B255,"3",'Prioritized Approach Milestones'!C255,"yes")</f>
        <v>0</v>
      </c>
      <c r="D254" s="29">
        <f>COUNTIFS('Prioritized Approach Milestones'!B255,"4",'Prioritized Approach Milestones'!C255,"yes")</f>
        <v>0</v>
      </c>
      <c r="E254" s="30">
        <f>COUNTIFS('Prioritized Approach Milestones'!B255,"5",'Prioritized Approach Milestones'!C255,"yes")</f>
        <v>0</v>
      </c>
      <c r="F254" s="31">
        <f>COUNTIFS('Prioritized Approach Milestones'!B255,"6",'Prioritized Approach Milestones'!C255,"yes")</f>
        <v>0</v>
      </c>
      <c r="G254" s="59">
        <f t="shared" si="8"/>
        <v>0</v>
      </c>
      <c r="H254" s="53">
        <f>COUNTIFS('Prioritized Approach Milestones'!B255,"1",'Prioritized Approach Milestones'!C255,"N/A")</f>
        <v>0</v>
      </c>
      <c r="I254" s="53">
        <f>COUNTIFS('Prioritized Approach Milestones'!B255,"2",'Prioritized Approach Milestones'!C255,"N/A")</f>
        <v>0</v>
      </c>
      <c r="J254" s="53">
        <f>COUNTIFS('Prioritized Approach Milestones'!B255,"3",'Prioritized Approach Milestones'!C255,"N/A")</f>
        <v>0</v>
      </c>
      <c r="K254" s="53">
        <f>COUNTIFS('Prioritized Approach Milestones'!B255,"4",'Prioritized Approach Milestones'!C255,"N/A")</f>
        <v>0</v>
      </c>
      <c r="L254" s="53">
        <f>COUNTIFS('Prioritized Approach Milestones'!B255,"5",'Prioritized Approach Milestones'!C255,"N/A")</f>
        <v>0</v>
      </c>
      <c r="M254" s="53">
        <f>COUNTIFS('Prioritized Approach Milestones'!B255,"6",'Prioritized Approach Milestones'!C255,"N/A")</f>
        <v>0</v>
      </c>
      <c r="N254">
        <f t="shared" si="9"/>
        <v>0</v>
      </c>
      <c r="O254" s="119"/>
      <c r="P254" s="120" t="str">
        <f>IF('Prioritized Approach Milestones'!$B255=1,'Prioritized Approach Milestones'!$F255,"")</f>
        <v/>
      </c>
      <c r="Q254" s="120" t="str">
        <f>IF('Prioritized Approach Milestones'!$B255=2,'Prioritized Approach Milestones'!$F255,"")</f>
        <v/>
      </c>
      <c r="R254" s="120" t="str">
        <f>IF('Prioritized Approach Milestones'!$B255=3,'Prioritized Approach Milestones'!$F255,"")</f>
        <v/>
      </c>
      <c r="S254" s="120" t="str">
        <f>IF('Prioritized Approach Milestones'!$B255=4,'Prioritized Approach Milestones'!$F255,"")</f>
        <v/>
      </c>
      <c r="T254" s="120" t="str">
        <f>IF('Prioritized Approach Milestones'!$B255=5,'Prioritized Approach Milestones'!$F255,"")</f>
        <v/>
      </c>
      <c r="U254" s="120">
        <f>IF('Prioritized Approach Milestones'!$B255=6,'Prioritized Approach Milestones'!$F255,"")</f>
        <v>0</v>
      </c>
      <c r="V254" s="121" t="str">
        <f>IF(AND('Prioritized Approach Milestones'!C255="Yes",'Prioritized Approach Milestones'!F255=""),"CORRECT",IF('Prioritized Approach Milestones'!C255="No","CORRECT",IF('Prioritized Approach Milestones'!B255=1,"ERROR 1","N/A")))</f>
        <v>N/A</v>
      </c>
      <c r="W254" s="121" t="str">
        <f>IF(AND('Prioritized Approach Milestones'!C255="Yes",'Prioritized Approach Milestones'!F255=""),"CORRECT",IF('Prioritized Approach Milestones'!C255="No","CORRECT",IF('Prioritized Approach Milestones'!B255=2,"ERROR 1","N/A")))</f>
        <v>N/A</v>
      </c>
      <c r="X254" s="121" t="str">
        <f>IF(AND('Prioritized Approach Milestones'!C255="Yes",'Prioritized Approach Milestones'!F255=""),"CORRECT",IF('Prioritized Approach Milestones'!C255="No","CORRECT",IF('Prioritized Approach Milestones'!B255=3,"ERROR 1","N/A")))</f>
        <v>N/A</v>
      </c>
      <c r="Y254" s="121" t="str">
        <f>IF(AND('Prioritized Approach Milestones'!C255="Yes",'Prioritized Approach Milestones'!F255=""),"CORRECT",IF('Prioritized Approach Milestones'!C255="No","CORRECT",IF('Prioritized Approach Milestones'!B255=4,"ERROR 1","N/A")))</f>
        <v>N/A</v>
      </c>
      <c r="Z254" s="121" t="str">
        <f>IF(AND('Prioritized Approach Milestones'!C255="Yes",'Prioritized Approach Milestones'!F255=""),"CORRECT",IF('Prioritized Approach Milestones'!C255="No","CORRECT",IF('Prioritized Approach Milestones'!B255=5,"ERROR 1","N/A")))</f>
        <v>N/A</v>
      </c>
      <c r="AA254" s="121" t="str">
        <f>IF(AND('Prioritized Approach Milestones'!C255="Yes",'Prioritized Approach Milestones'!F255=""),"CORRECT",IF('Prioritized Approach Milestones'!C255="No","CORRECT",IF('Prioritized Approach Milestones'!B255=6,"ERROR 1","N/A")))</f>
        <v>ERROR 1</v>
      </c>
      <c r="AB254" s="122" t="str">
        <f>IF(AND('Prioritized Approach Milestones'!C255="No",'Prioritized Approach Milestones'!F255=""),IF('Prioritized Approach Milestones'!B255=1,"ERROR 2","N/A"),"CORRECT")</f>
        <v>CORRECT</v>
      </c>
      <c r="AC254" s="122" t="str">
        <f>IF(AND('Prioritized Approach Milestones'!C255="No",'Prioritized Approach Milestones'!F255=""),IF('Prioritized Approach Milestones'!B255=2,"ERROR 2","N/A"),"CORRECT")</f>
        <v>CORRECT</v>
      </c>
      <c r="AD254" s="122" t="str">
        <f>IF(AND('Prioritized Approach Milestones'!C255="No",'Prioritized Approach Milestones'!F255=""),IF('Prioritized Approach Milestones'!B255=3,"ERROR 2","N/A"),"CORRECT")</f>
        <v>CORRECT</v>
      </c>
      <c r="AE254" s="122" t="str">
        <f>IF(AND('Prioritized Approach Milestones'!C255="No",'Prioritized Approach Milestones'!F255=""),IF('Prioritized Approach Milestones'!B255=4,"ERROR 2","N/A"),"CORRECT")</f>
        <v>CORRECT</v>
      </c>
      <c r="AF254" s="122" t="str">
        <f>IF(AND('Prioritized Approach Milestones'!C255="No",'Prioritized Approach Milestones'!F255=""),IF('Prioritized Approach Milestones'!B255=5,"ERROR 2","N/A"),"CORRECT")</f>
        <v>CORRECT</v>
      </c>
      <c r="AG254" s="123" t="str">
        <f>IF(AND('Prioritized Approach Milestones'!C255="No",'Prioritized Approach Milestones'!F255=""),IF('Prioritized Approach Milestones'!B255=6,"ERROR 2","N/A"),"CORRECT")</f>
        <v>CORRECT</v>
      </c>
    </row>
    <row r="255" spans="1:33" x14ac:dyDescent="0.2">
      <c r="A255" s="27">
        <f>COUNTIFS('Prioritized Approach Milestones'!B256,"1",'Prioritized Approach Milestones'!C256,"yes")</f>
        <v>0</v>
      </c>
      <c r="B255" s="32">
        <f>COUNTIFS('Prioritized Approach Milestones'!B256,"2",'Prioritized Approach Milestones'!C256,"yes")</f>
        <v>0</v>
      </c>
      <c r="C255" s="28">
        <f>COUNTIFS('Prioritized Approach Milestones'!B256,"3",'Prioritized Approach Milestones'!C256,"yes")</f>
        <v>0</v>
      </c>
      <c r="D255" s="29">
        <f>COUNTIFS('Prioritized Approach Milestones'!B256,"4",'Prioritized Approach Milestones'!C256,"yes")</f>
        <v>0</v>
      </c>
      <c r="E255" s="30">
        <f>COUNTIFS('Prioritized Approach Milestones'!B256,"5",'Prioritized Approach Milestones'!C256,"yes")</f>
        <v>0</v>
      </c>
      <c r="F255" s="31">
        <f>COUNTIFS('Prioritized Approach Milestones'!B256,"6",'Prioritized Approach Milestones'!C256,"yes")</f>
        <v>0</v>
      </c>
      <c r="G255" s="59">
        <f t="shared" si="8"/>
        <v>0</v>
      </c>
      <c r="H255" s="53">
        <f>COUNTIFS('Prioritized Approach Milestones'!B256,"1",'Prioritized Approach Milestones'!C256,"N/A")</f>
        <v>0</v>
      </c>
      <c r="I255" s="53">
        <f>COUNTIFS('Prioritized Approach Milestones'!B256,"2",'Prioritized Approach Milestones'!C256,"N/A")</f>
        <v>0</v>
      </c>
      <c r="J255" s="53">
        <f>COUNTIFS('Prioritized Approach Milestones'!B256,"3",'Prioritized Approach Milestones'!C256,"N/A")</f>
        <v>0</v>
      </c>
      <c r="K255" s="53">
        <f>COUNTIFS('Prioritized Approach Milestones'!B256,"4",'Prioritized Approach Milestones'!C256,"N/A")</f>
        <v>0</v>
      </c>
      <c r="L255" s="53">
        <f>COUNTIFS('Prioritized Approach Milestones'!B256,"5",'Prioritized Approach Milestones'!C256,"N/A")</f>
        <v>0</v>
      </c>
      <c r="M255" s="53">
        <f>COUNTIFS('Prioritized Approach Milestones'!B256,"6",'Prioritized Approach Milestones'!C256,"N/A")</f>
        <v>0</v>
      </c>
      <c r="N255">
        <f t="shared" si="9"/>
        <v>0</v>
      </c>
      <c r="O255" s="119"/>
      <c r="P255" s="120" t="str">
        <f>IF('Prioritized Approach Milestones'!$B256=1,'Prioritized Approach Milestones'!$F256,"")</f>
        <v/>
      </c>
      <c r="Q255" s="120" t="str">
        <f>IF('Prioritized Approach Milestones'!$B256=2,'Prioritized Approach Milestones'!$F256,"")</f>
        <v/>
      </c>
      <c r="R255" s="120" t="str">
        <f>IF('Prioritized Approach Milestones'!$B256=3,'Prioritized Approach Milestones'!$F256,"")</f>
        <v/>
      </c>
      <c r="S255" s="120" t="str">
        <f>IF('Prioritized Approach Milestones'!$B256=4,'Prioritized Approach Milestones'!$F256,"")</f>
        <v/>
      </c>
      <c r="T255" s="120" t="str">
        <f>IF('Prioritized Approach Milestones'!$B256=5,'Prioritized Approach Milestones'!$F256,"")</f>
        <v/>
      </c>
      <c r="U255" s="120" t="str">
        <f>IF('Prioritized Approach Milestones'!$B256=6,'Prioritized Approach Milestones'!$F256,"")</f>
        <v/>
      </c>
      <c r="V255" s="121" t="str">
        <f>IF(AND('Prioritized Approach Milestones'!C256="Yes",'Prioritized Approach Milestones'!F256=""),"CORRECT",IF('Prioritized Approach Milestones'!C256="No","CORRECT",IF('Prioritized Approach Milestones'!B256=1,"ERROR 1","N/A")))</f>
        <v>N/A</v>
      </c>
      <c r="W255" s="121" t="str">
        <f>IF(AND('Prioritized Approach Milestones'!C256="Yes",'Prioritized Approach Milestones'!F256=""),"CORRECT",IF('Prioritized Approach Milestones'!C256="No","CORRECT",IF('Prioritized Approach Milestones'!B256=2,"ERROR 1","N/A")))</f>
        <v>N/A</v>
      </c>
      <c r="X255" s="121" t="str">
        <f>IF(AND('Prioritized Approach Milestones'!C256="Yes",'Prioritized Approach Milestones'!F256=""),"CORRECT",IF('Prioritized Approach Milestones'!C256="No","CORRECT",IF('Prioritized Approach Milestones'!B256=3,"ERROR 1","N/A")))</f>
        <v>N/A</v>
      </c>
      <c r="Y255" s="121" t="str">
        <f>IF(AND('Prioritized Approach Milestones'!C256="Yes",'Prioritized Approach Milestones'!F256=""),"CORRECT",IF('Prioritized Approach Milestones'!C256="No","CORRECT",IF('Prioritized Approach Milestones'!B256=4,"ERROR 1","N/A")))</f>
        <v>N/A</v>
      </c>
      <c r="Z255" s="121" t="str">
        <f>IF(AND('Prioritized Approach Milestones'!C256="Yes",'Prioritized Approach Milestones'!F256=""),"CORRECT",IF('Prioritized Approach Milestones'!C256="No","CORRECT",IF('Prioritized Approach Milestones'!B256=5,"ERROR 1","N/A")))</f>
        <v>N/A</v>
      </c>
      <c r="AA255" s="121" t="str">
        <f>IF(AND('Prioritized Approach Milestones'!C256="Yes",'Prioritized Approach Milestones'!F256=""),"CORRECT",IF('Prioritized Approach Milestones'!C256="No","CORRECT",IF('Prioritized Approach Milestones'!B256=6,"ERROR 1","N/A")))</f>
        <v>N/A</v>
      </c>
      <c r="AB255" s="122" t="str">
        <f>IF(AND('Prioritized Approach Milestones'!C256="No",'Prioritized Approach Milestones'!F256=""),IF('Prioritized Approach Milestones'!B256=1,"ERROR 2","N/A"),"CORRECT")</f>
        <v>CORRECT</v>
      </c>
      <c r="AC255" s="122" t="str">
        <f>IF(AND('Prioritized Approach Milestones'!C256="No",'Prioritized Approach Milestones'!F256=""),IF('Prioritized Approach Milestones'!B256=2,"ERROR 2","N/A"),"CORRECT")</f>
        <v>CORRECT</v>
      </c>
      <c r="AD255" s="122" t="str">
        <f>IF(AND('Prioritized Approach Milestones'!C256="No",'Prioritized Approach Milestones'!F256=""),IF('Prioritized Approach Milestones'!B256=3,"ERROR 2","N/A"),"CORRECT")</f>
        <v>CORRECT</v>
      </c>
      <c r="AE255" s="122" t="str">
        <f>IF(AND('Prioritized Approach Milestones'!C256="No",'Prioritized Approach Milestones'!F256=""),IF('Prioritized Approach Milestones'!B256=4,"ERROR 2","N/A"),"CORRECT")</f>
        <v>CORRECT</v>
      </c>
      <c r="AF255" s="122" t="str">
        <f>IF(AND('Prioritized Approach Milestones'!C256="No",'Prioritized Approach Milestones'!F256=""),IF('Prioritized Approach Milestones'!B256=5,"ERROR 2","N/A"),"CORRECT")</f>
        <v>CORRECT</v>
      </c>
      <c r="AG255" s="123" t="str">
        <f>IF(AND('Prioritized Approach Milestones'!C256="No",'Prioritized Approach Milestones'!F256=""),IF('Prioritized Approach Milestones'!B256=6,"ERROR 2","N/A"),"CORRECT")</f>
        <v>CORRECT</v>
      </c>
    </row>
    <row r="256" spans="1:33" x14ac:dyDescent="0.2">
      <c r="A256" s="27">
        <f>COUNTIFS('Prioritized Approach Milestones'!B257,"1",'Prioritized Approach Milestones'!C257,"yes")</f>
        <v>0</v>
      </c>
      <c r="B256" s="32">
        <f>COUNTIFS('Prioritized Approach Milestones'!B257,"2",'Prioritized Approach Milestones'!C257,"yes")</f>
        <v>0</v>
      </c>
      <c r="C256" s="28">
        <f>COUNTIFS('Prioritized Approach Milestones'!B257,"3",'Prioritized Approach Milestones'!C257,"yes")</f>
        <v>0</v>
      </c>
      <c r="D256" s="29">
        <f>COUNTIFS('Prioritized Approach Milestones'!B257,"4",'Prioritized Approach Milestones'!C257,"yes")</f>
        <v>0</v>
      </c>
      <c r="E256" s="30">
        <f>COUNTIFS('Prioritized Approach Milestones'!B257,"5",'Prioritized Approach Milestones'!C257,"yes")</f>
        <v>0</v>
      </c>
      <c r="F256" s="31">
        <f>COUNTIFS('Prioritized Approach Milestones'!B257,"6",'Prioritized Approach Milestones'!C257,"yes")</f>
        <v>0</v>
      </c>
      <c r="G256" s="59">
        <f t="shared" si="8"/>
        <v>0</v>
      </c>
      <c r="H256" s="53">
        <f>COUNTIFS('Prioritized Approach Milestones'!B257,"1",'Prioritized Approach Milestones'!C257,"N/A")</f>
        <v>0</v>
      </c>
      <c r="I256" s="53">
        <f>COUNTIFS('Prioritized Approach Milestones'!B257,"2",'Prioritized Approach Milestones'!C257,"N/A")</f>
        <v>0</v>
      </c>
      <c r="J256" s="53">
        <f>COUNTIFS('Prioritized Approach Milestones'!B257,"3",'Prioritized Approach Milestones'!C257,"N/A")</f>
        <v>0</v>
      </c>
      <c r="K256" s="53">
        <f>COUNTIFS('Prioritized Approach Milestones'!B257,"4",'Prioritized Approach Milestones'!C257,"N/A")</f>
        <v>0</v>
      </c>
      <c r="L256" s="53">
        <f>COUNTIFS('Prioritized Approach Milestones'!B257,"5",'Prioritized Approach Milestones'!C257,"N/A")</f>
        <v>0</v>
      </c>
      <c r="M256" s="53">
        <f>COUNTIFS('Prioritized Approach Milestones'!B257,"6",'Prioritized Approach Milestones'!C257,"N/A")</f>
        <v>0</v>
      </c>
      <c r="N256">
        <f t="shared" si="9"/>
        <v>0</v>
      </c>
      <c r="O256" s="119"/>
      <c r="P256" s="120" t="str">
        <f>IF('Prioritized Approach Milestones'!$B257=1,'Prioritized Approach Milestones'!$F257,"")</f>
        <v/>
      </c>
      <c r="Q256" s="120" t="str">
        <f>IF('Prioritized Approach Milestones'!$B257=2,'Prioritized Approach Milestones'!$F257,"")</f>
        <v/>
      </c>
      <c r="R256" s="120" t="str">
        <f>IF('Prioritized Approach Milestones'!$B257=3,'Prioritized Approach Milestones'!$F257,"")</f>
        <v/>
      </c>
      <c r="S256" s="120">
        <f>IF('Prioritized Approach Milestones'!$B257=4,'Prioritized Approach Milestones'!$F257,"")</f>
        <v>0</v>
      </c>
      <c r="T256" s="120" t="str">
        <f>IF('Prioritized Approach Milestones'!$B257=5,'Prioritized Approach Milestones'!$F257,"")</f>
        <v/>
      </c>
      <c r="U256" s="120" t="str">
        <f>IF('Prioritized Approach Milestones'!$B257=6,'Prioritized Approach Milestones'!$F257,"")</f>
        <v/>
      </c>
      <c r="V256" s="121" t="str">
        <f>IF(AND('Prioritized Approach Milestones'!C257="Yes",'Prioritized Approach Milestones'!F257=""),"CORRECT",IF('Prioritized Approach Milestones'!C257="No","CORRECT",IF('Prioritized Approach Milestones'!B257=1,"ERROR 1","N/A")))</f>
        <v>N/A</v>
      </c>
      <c r="W256" s="121" t="str">
        <f>IF(AND('Prioritized Approach Milestones'!C257="Yes",'Prioritized Approach Milestones'!F257=""),"CORRECT",IF('Prioritized Approach Milestones'!C257="No","CORRECT",IF('Prioritized Approach Milestones'!B257=2,"ERROR 1","N/A")))</f>
        <v>N/A</v>
      </c>
      <c r="X256" s="121" t="str">
        <f>IF(AND('Prioritized Approach Milestones'!C257="Yes",'Prioritized Approach Milestones'!F257=""),"CORRECT",IF('Prioritized Approach Milestones'!C257="No","CORRECT",IF('Prioritized Approach Milestones'!B257=3,"ERROR 1","N/A")))</f>
        <v>N/A</v>
      </c>
      <c r="Y256" s="121" t="str">
        <f>IF(AND('Prioritized Approach Milestones'!C257="Yes",'Prioritized Approach Milestones'!F257=""),"CORRECT",IF('Prioritized Approach Milestones'!C257="No","CORRECT",IF('Prioritized Approach Milestones'!B257=4,"ERROR 1","N/A")))</f>
        <v>ERROR 1</v>
      </c>
      <c r="Z256" s="121" t="str">
        <f>IF(AND('Prioritized Approach Milestones'!C257="Yes",'Prioritized Approach Milestones'!F257=""),"CORRECT",IF('Prioritized Approach Milestones'!C257="No","CORRECT",IF('Prioritized Approach Milestones'!B257=5,"ERROR 1","N/A")))</f>
        <v>N/A</v>
      </c>
      <c r="AA256" s="121" t="str">
        <f>IF(AND('Prioritized Approach Milestones'!C257="Yes",'Prioritized Approach Milestones'!F257=""),"CORRECT",IF('Prioritized Approach Milestones'!C257="No","CORRECT",IF('Prioritized Approach Milestones'!B257=6,"ERROR 1","N/A")))</f>
        <v>N/A</v>
      </c>
      <c r="AB256" s="122" t="str">
        <f>IF(AND('Prioritized Approach Milestones'!C257="No",'Prioritized Approach Milestones'!F257=""),IF('Prioritized Approach Milestones'!B257=1,"ERROR 2","N/A"),"CORRECT")</f>
        <v>CORRECT</v>
      </c>
      <c r="AC256" s="122" t="str">
        <f>IF(AND('Prioritized Approach Milestones'!C257="No",'Prioritized Approach Milestones'!F257=""),IF('Prioritized Approach Milestones'!B257=2,"ERROR 2","N/A"),"CORRECT")</f>
        <v>CORRECT</v>
      </c>
      <c r="AD256" s="122" t="str">
        <f>IF(AND('Prioritized Approach Milestones'!C257="No",'Prioritized Approach Milestones'!F257=""),IF('Prioritized Approach Milestones'!B257=3,"ERROR 2","N/A"),"CORRECT")</f>
        <v>CORRECT</v>
      </c>
      <c r="AE256" s="122" t="str">
        <f>IF(AND('Prioritized Approach Milestones'!C257="No",'Prioritized Approach Milestones'!F257=""),IF('Prioritized Approach Milestones'!B257=4,"ERROR 2","N/A"),"CORRECT")</f>
        <v>CORRECT</v>
      </c>
      <c r="AF256" s="122" t="str">
        <f>IF(AND('Prioritized Approach Milestones'!C257="No",'Prioritized Approach Milestones'!F257=""),IF('Prioritized Approach Milestones'!B257=5,"ERROR 2","N/A"),"CORRECT")</f>
        <v>CORRECT</v>
      </c>
      <c r="AG256" s="123" t="str">
        <f>IF(AND('Prioritized Approach Milestones'!C257="No",'Prioritized Approach Milestones'!F257=""),IF('Prioritized Approach Milestones'!B257=6,"ERROR 2","N/A"),"CORRECT")</f>
        <v>CORRECT</v>
      </c>
    </row>
    <row r="257" spans="1:33" x14ac:dyDescent="0.2">
      <c r="A257" s="27">
        <f>COUNTIFS('Prioritized Approach Milestones'!B258,"1",'Prioritized Approach Milestones'!C258,"yes")</f>
        <v>0</v>
      </c>
      <c r="B257" s="32">
        <f>COUNTIFS('Prioritized Approach Milestones'!B258,"2",'Prioritized Approach Milestones'!C258,"yes")</f>
        <v>0</v>
      </c>
      <c r="C257" s="28">
        <f>COUNTIFS('Prioritized Approach Milestones'!B258,"3",'Prioritized Approach Milestones'!C258,"yes")</f>
        <v>0</v>
      </c>
      <c r="D257" s="29">
        <f>COUNTIFS('Prioritized Approach Milestones'!B258,"4",'Prioritized Approach Milestones'!C258,"yes")</f>
        <v>0</v>
      </c>
      <c r="E257" s="30">
        <f>COUNTIFS('Prioritized Approach Milestones'!B258,"5",'Prioritized Approach Milestones'!C258,"yes")</f>
        <v>0</v>
      </c>
      <c r="F257" s="31">
        <f>COUNTIFS('Prioritized Approach Milestones'!B258,"6",'Prioritized Approach Milestones'!C258,"yes")</f>
        <v>0</v>
      </c>
      <c r="G257" s="59">
        <f t="shared" si="8"/>
        <v>0</v>
      </c>
      <c r="H257" s="53">
        <f>COUNTIFS('Prioritized Approach Milestones'!B258,"1",'Prioritized Approach Milestones'!C258,"N/A")</f>
        <v>0</v>
      </c>
      <c r="I257" s="53">
        <f>COUNTIFS('Prioritized Approach Milestones'!B258,"2",'Prioritized Approach Milestones'!C258,"N/A")</f>
        <v>0</v>
      </c>
      <c r="J257" s="53">
        <f>COUNTIFS('Prioritized Approach Milestones'!B258,"3",'Prioritized Approach Milestones'!C258,"N/A")</f>
        <v>0</v>
      </c>
      <c r="K257" s="53">
        <f>COUNTIFS('Prioritized Approach Milestones'!B258,"4",'Prioritized Approach Milestones'!C258,"N/A")</f>
        <v>0</v>
      </c>
      <c r="L257" s="53">
        <f>COUNTIFS('Prioritized Approach Milestones'!B258,"5",'Prioritized Approach Milestones'!C258,"N/A")</f>
        <v>0</v>
      </c>
      <c r="M257" s="53">
        <f>COUNTIFS('Prioritized Approach Milestones'!B258,"6",'Prioritized Approach Milestones'!C258,"N/A")</f>
        <v>0</v>
      </c>
      <c r="N257">
        <f t="shared" si="9"/>
        <v>0</v>
      </c>
      <c r="O257" s="119"/>
      <c r="P257" s="120" t="str">
        <f>IF('Prioritized Approach Milestones'!$B258=1,'Prioritized Approach Milestones'!$F258,"")</f>
        <v/>
      </c>
      <c r="Q257" s="120" t="str">
        <f>IF('Prioritized Approach Milestones'!$B258=2,'Prioritized Approach Milestones'!$F258,"")</f>
        <v/>
      </c>
      <c r="R257" s="120" t="str">
        <f>IF('Prioritized Approach Milestones'!$B258=3,'Prioritized Approach Milestones'!$F258,"")</f>
        <v/>
      </c>
      <c r="S257" s="120">
        <f>IF('Prioritized Approach Milestones'!$B258=4,'Prioritized Approach Milestones'!$F258,"")</f>
        <v>0</v>
      </c>
      <c r="T257" s="120" t="str">
        <f>IF('Prioritized Approach Milestones'!$B258=5,'Prioritized Approach Milestones'!$F258,"")</f>
        <v/>
      </c>
      <c r="U257" s="120" t="str">
        <f>IF('Prioritized Approach Milestones'!$B258=6,'Prioritized Approach Milestones'!$F258,"")</f>
        <v/>
      </c>
      <c r="V257" s="121" t="str">
        <f>IF(AND('Prioritized Approach Milestones'!C258="Yes",'Prioritized Approach Milestones'!F258=""),"CORRECT",IF('Prioritized Approach Milestones'!C258="No","CORRECT",IF('Prioritized Approach Milestones'!B258=1,"ERROR 1","N/A")))</f>
        <v>N/A</v>
      </c>
      <c r="W257" s="121" t="str">
        <f>IF(AND('Prioritized Approach Milestones'!C258="Yes",'Prioritized Approach Milestones'!F258=""),"CORRECT",IF('Prioritized Approach Milestones'!C258="No","CORRECT",IF('Prioritized Approach Milestones'!B258=2,"ERROR 1","N/A")))</f>
        <v>N/A</v>
      </c>
      <c r="X257" s="121" t="str">
        <f>IF(AND('Prioritized Approach Milestones'!C258="Yes",'Prioritized Approach Milestones'!F258=""),"CORRECT",IF('Prioritized Approach Milestones'!C258="No","CORRECT",IF('Prioritized Approach Milestones'!B258=3,"ERROR 1","N/A")))</f>
        <v>N/A</v>
      </c>
      <c r="Y257" s="121" t="str">
        <f>IF(AND('Prioritized Approach Milestones'!C258="Yes",'Prioritized Approach Milestones'!F258=""),"CORRECT",IF('Prioritized Approach Milestones'!C258="No","CORRECT",IF('Prioritized Approach Milestones'!B258=4,"ERROR 1","N/A")))</f>
        <v>ERROR 1</v>
      </c>
      <c r="Z257" s="121" t="str">
        <f>IF(AND('Prioritized Approach Milestones'!C258="Yes",'Prioritized Approach Milestones'!F258=""),"CORRECT",IF('Prioritized Approach Milestones'!C258="No","CORRECT",IF('Prioritized Approach Milestones'!B258=5,"ERROR 1","N/A")))</f>
        <v>N/A</v>
      </c>
      <c r="AA257" s="121" t="str">
        <f>IF(AND('Prioritized Approach Milestones'!C258="Yes",'Prioritized Approach Milestones'!F258=""),"CORRECT",IF('Prioritized Approach Milestones'!C258="No","CORRECT",IF('Prioritized Approach Milestones'!B258=6,"ERROR 1","N/A")))</f>
        <v>N/A</v>
      </c>
      <c r="AB257" s="122" t="str">
        <f>IF(AND('Prioritized Approach Milestones'!C258="No",'Prioritized Approach Milestones'!F258=""),IF('Prioritized Approach Milestones'!B258=1,"ERROR 2","N/A"),"CORRECT")</f>
        <v>CORRECT</v>
      </c>
      <c r="AC257" s="122" t="str">
        <f>IF(AND('Prioritized Approach Milestones'!C258="No",'Prioritized Approach Milestones'!F258=""),IF('Prioritized Approach Milestones'!B258=2,"ERROR 2","N/A"),"CORRECT")</f>
        <v>CORRECT</v>
      </c>
      <c r="AD257" s="122" t="str">
        <f>IF(AND('Prioritized Approach Milestones'!C258="No",'Prioritized Approach Milestones'!F258=""),IF('Prioritized Approach Milestones'!B258=3,"ERROR 2","N/A"),"CORRECT")</f>
        <v>CORRECT</v>
      </c>
      <c r="AE257" s="122" t="str">
        <f>IF(AND('Prioritized Approach Milestones'!C258="No",'Prioritized Approach Milestones'!F258=""),IF('Prioritized Approach Milestones'!B258=4,"ERROR 2","N/A"),"CORRECT")</f>
        <v>CORRECT</v>
      </c>
      <c r="AF257" s="122" t="str">
        <f>IF(AND('Prioritized Approach Milestones'!C258="No",'Prioritized Approach Milestones'!F258=""),IF('Prioritized Approach Milestones'!B258=5,"ERROR 2","N/A"),"CORRECT")</f>
        <v>CORRECT</v>
      </c>
      <c r="AG257" s="123" t="str">
        <f>IF(AND('Prioritized Approach Milestones'!C258="No",'Prioritized Approach Milestones'!F258=""),IF('Prioritized Approach Milestones'!B258=6,"ERROR 2","N/A"),"CORRECT")</f>
        <v>CORRECT</v>
      </c>
    </row>
    <row r="258" spans="1:33" x14ac:dyDescent="0.2">
      <c r="A258" s="27">
        <f>COUNTIFS('Prioritized Approach Milestones'!B259,"1",'Prioritized Approach Milestones'!C259,"yes")</f>
        <v>0</v>
      </c>
      <c r="B258" s="32">
        <f>COUNTIFS('Prioritized Approach Milestones'!B259,"2",'Prioritized Approach Milestones'!C259,"yes")</f>
        <v>0</v>
      </c>
      <c r="C258" s="28">
        <f>COUNTIFS('Prioritized Approach Milestones'!B259,"3",'Prioritized Approach Milestones'!C259,"yes")</f>
        <v>0</v>
      </c>
      <c r="D258" s="29">
        <f>COUNTIFS('Prioritized Approach Milestones'!B259,"4",'Prioritized Approach Milestones'!C259,"yes")</f>
        <v>0</v>
      </c>
      <c r="E258" s="30">
        <f>COUNTIFS('Prioritized Approach Milestones'!B259,"5",'Prioritized Approach Milestones'!C259,"yes")</f>
        <v>0</v>
      </c>
      <c r="F258" s="31">
        <f>COUNTIFS('Prioritized Approach Milestones'!B259,"6",'Prioritized Approach Milestones'!C259,"yes")</f>
        <v>0</v>
      </c>
      <c r="G258" s="59">
        <f t="shared" si="8"/>
        <v>0</v>
      </c>
      <c r="H258" s="53">
        <f>COUNTIFS('Prioritized Approach Milestones'!B259,"1",'Prioritized Approach Milestones'!C259,"N/A")</f>
        <v>0</v>
      </c>
      <c r="I258" s="53">
        <f>COUNTIFS('Prioritized Approach Milestones'!B259,"2",'Prioritized Approach Milestones'!C259,"N/A")</f>
        <v>0</v>
      </c>
      <c r="J258" s="53">
        <f>COUNTIFS('Prioritized Approach Milestones'!B259,"3",'Prioritized Approach Milestones'!C259,"N/A")</f>
        <v>0</v>
      </c>
      <c r="K258" s="53">
        <f>COUNTIFS('Prioritized Approach Milestones'!B259,"4",'Prioritized Approach Milestones'!C259,"N/A")</f>
        <v>0</v>
      </c>
      <c r="L258" s="53">
        <f>COUNTIFS('Prioritized Approach Milestones'!B259,"5",'Prioritized Approach Milestones'!C259,"N/A")</f>
        <v>0</v>
      </c>
      <c r="M258" s="53">
        <f>COUNTIFS('Prioritized Approach Milestones'!B259,"6",'Prioritized Approach Milestones'!C259,"N/A")</f>
        <v>0</v>
      </c>
      <c r="N258">
        <f t="shared" si="9"/>
        <v>0</v>
      </c>
      <c r="O258" s="119"/>
      <c r="P258" s="120" t="str">
        <f>IF('Prioritized Approach Milestones'!$B259=1,'Prioritized Approach Milestones'!$F259,"")</f>
        <v/>
      </c>
      <c r="Q258" s="120" t="str">
        <f>IF('Prioritized Approach Milestones'!$B259=2,'Prioritized Approach Milestones'!$F259,"")</f>
        <v/>
      </c>
      <c r="R258" s="120" t="str">
        <f>IF('Prioritized Approach Milestones'!$B259=3,'Prioritized Approach Milestones'!$F259,"")</f>
        <v/>
      </c>
      <c r="S258" s="120" t="str">
        <f>IF('Prioritized Approach Milestones'!$B259=4,'Prioritized Approach Milestones'!$F259,"")</f>
        <v/>
      </c>
      <c r="T258" s="120" t="str">
        <f>IF('Prioritized Approach Milestones'!$B259=5,'Prioritized Approach Milestones'!$F259,"")</f>
        <v/>
      </c>
      <c r="U258" s="120" t="str">
        <f>IF('Prioritized Approach Milestones'!$B259=6,'Prioritized Approach Milestones'!$F259,"")</f>
        <v/>
      </c>
      <c r="V258" s="121" t="str">
        <f>IF(AND('Prioritized Approach Milestones'!C259="Yes",'Prioritized Approach Milestones'!F259=""),"CORRECT",IF('Prioritized Approach Milestones'!C259="No","CORRECT",IF('Prioritized Approach Milestones'!B259=1,"ERROR 1","N/A")))</f>
        <v>N/A</v>
      </c>
      <c r="W258" s="121" t="str">
        <f>IF(AND('Prioritized Approach Milestones'!C259="Yes",'Prioritized Approach Milestones'!F259=""),"CORRECT",IF('Prioritized Approach Milestones'!C259="No","CORRECT",IF('Prioritized Approach Milestones'!B259=2,"ERROR 1","N/A")))</f>
        <v>N/A</v>
      </c>
      <c r="X258" s="121" t="str">
        <f>IF(AND('Prioritized Approach Milestones'!C259="Yes",'Prioritized Approach Milestones'!F259=""),"CORRECT",IF('Prioritized Approach Milestones'!C259="No","CORRECT",IF('Prioritized Approach Milestones'!B259=3,"ERROR 1","N/A")))</f>
        <v>N/A</v>
      </c>
      <c r="Y258" s="121" t="str">
        <f>IF(AND('Prioritized Approach Milestones'!C259="Yes",'Prioritized Approach Milestones'!F259=""),"CORRECT",IF('Prioritized Approach Milestones'!C259="No","CORRECT",IF('Prioritized Approach Milestones'!B259=4,"ERROR 1","N/A")))</f>
        <v>N/A</v>
      </c>
      <c r="Z258" s="121" t="str">
        <f>IF(AND('Prioritized Approach Milestones'!C259="Yes",'Prioritized Approach Milestones'!F259=""),"CORRECT",IF('Prioritized Approach Milestones'!C259="No","CORRECT",IF('Prioritized Approach Milestones'!B259=5,"ERROR 1","N/A")))</f>
        <v>N/A</v>
      </c>
      <c r="AA258" s="121" t="str">
        <f>IF(AND('Prioritized Approach Milestones'!C259="Yes",'Prioritized Approach Milestones'!F259=""),"CORRECT",IF('Prioritized Approach Milestones'!C259="No","CORRECT",IF('Prioritized Approach Milestones'!B259=6,"ERROR 1","N/A")))</f>
        <v>N/A</v>
      </c>
      <c r="AB258" s="122" t="str">
        <f>IF(AND('Prioritized Approach Milestones'!C259="No",'Prioritized Approach Milestones'!F259=""),IF('Prioritized Approach Milestones'!B259=1,"ERROR 2","N/A"),"CORRECT")</f>
        <v>CORRECT</v>
      </c>
      <c r="AC258" s="122" t="str">
        <f>IF(AND('Prioritized Approach Milestones'!C259="No",'Prioritized Approach Milestones'!F259=""),IF('Prioritized Approach Milestones'!B259=2,"ERROR 2","N/A"),"CORRECT")</f>
        <v>CORRECT</v>
      </c>
      <c r="AD258" s="122" t="str">
        <f>IF(AND('Prioritized Approach Milestones'!C259="No",'Prioritized Approach Milestones'!F259=""),IF('Prioritized Approach Milestones'!B259=3,"ERROR 2","N/A"),"CORRECT")</f>
        <v>CORRECT</v>
      </c>
      <c r="AE258" s="122" t="str">
        <f>IF(AND('Prioritized Approach Milestones'!C259="No",'Prioritized Approach Milestones'!F259=""),IF('Prioritized Approach Milestones'!B259=4,"ERROR 2","N/A"),"CORRECT")</f>
        <v>CORRECT</v>
      </c>
      <c r="AF258" s="122" t="str">
        <f>IF(AND('Prioritized Approach Milestones'!C259="No",'Prioritized Approach Milestones'!F259=""),IF('Prioritized Approach Milestones'!B259=5,"ERROR 2","N/A"),"CORRECT")</f>
        <v>CORRECT</v>
      </c>
      <c r="AG258" s="123" t="str">
        <f>IF(AND('Prioritized Approach Milestones'!C259="No",'Prioritized Approach Milestones'!F259=""),IF('Prioritized Approach Milestones'!B259=6,"ERROR 2","N/A"),"CORRECT")</f>
        <v>CORRECT</v>
      </c>
    </row>
    <row r="259" spans="1:33" x14ac:dyDescent="0.2">
      <c r="A259" s="27">
        <f>COUNTIFS('Prioritized Approach Milestones'!B260,"1",'Prioritized Approach Milestones'!C260,"yes")</f>
        <v>0</v>
      </c>
      <c r="B259" s="32">
        <f>COUNTIFS('Prioritized Approach Milestones'!B260,"2",'Prioritized Approach Milestones'!C260,"yes")</f>
        <v>0</v>
      </c>
      <c r="C259" s="28">
        <f>COUNTIFS('Prioritized Approach Milestones'!B260,"3",'Prioritized Approach Milestones'!C260,"yes")</f>
        <v>0</v>
      </c>
      <c r="D259" s="29">
        <f>COUNTIFS('Prioritized Approach Milestones'!B260,"4",'Prioritized Approach Milestones'!C260,"yes")</f>
        <v>0</v>
      </c>
      <c r="E259" s="30">
        <f>COUNTIFS('Prioritized Approach Milestones'!B260,"5",'Prioritized Approach Milestones'!C260,"yes")</f>
        <v>0</v>
      </c>
      <c r="F259" s="31">
        <f>COUNTIFS('Prioritized Approach Milestones'!B260,"6",'Prioritized Approach Milestones'!C260,"yes")</f>
        <v>0</v>
      </c>
      <c r="G259" s="59">
        <f t="shared" si="8"/>
        <v>0</v>
      </c>
      <c r="H259" s="53">
        <f>COUNTIFS('Prioritized Approach Milestones'!B260,"1",'Prioritized Approach Milestones'!C260,"N/A")</f>
        <v>0</v>
      </c>
      <c r="I259" s="53">
        <f>COUNTIFS('Prioritized Approach Milestones'!B260,"2",'Prioritized Approach Milestones'!C260,"N/A")</f>
        <v>0</v>
      </c>
      <c r="J259" s="53">
        <f>COUNTIFS('Prioritized Approach Milestones'!B260,"3",'Prioritized Approach Milestones'!C260,"N/A")</f>
        <v>0</v>
      </c>
      <c r="K259" s="53">
        <f>COUNTIFS('Prioritized Approach Milestones'!B260,"4",'Prioritized Approach Milestones'!C260,"N/A")</f>
        <v>0</v>
      </c>
      <c r="L259" s="53">
        <f>COUNTIFS('Prioritized Approach Milestones'!B260,"5",'Prioritized Approach Milestones'!C260,"N/A")</f>
        <v>0</v>
      </c>
      <c r="M259" s="53">
        <f>COUNTIFS('Prioritized Approach Milestones'!B260,"6",'Prioritized Approach Milestones'!C260,"N/A")</f>
        <v>0</v>
      </c>
      <c r="N259">
        <f t="shared" si="9"/>
        <v>0</v>
      </c>
      <c r="O259" s="119"/>
      <c r="P259" s="120" t="str">
        <f>IF('Prioritized Approach Milestones'!$B260=1,'Prioritized Approach Milestones'!$F260,"")</f>
        <v/>
      </c>
      <c r="Q259" s="120">
        <f>IF('Prioritized Approach Milestones'!$B260=2,'Prioritized Approach Milestones'!$F260,"")</f>
        <v>0</v>
      </c>
      <c r="R259" s="120" t="str">
        <f>IF('Prioritized Approach Milestones'!$B260=3,'Prioritized Approach Milestones'!$F260,"")</f>
        <v/>
      </c>
      <c r="S259" s="120" t="str">
        <f>IF('Prioritized Approach Milestones'!$B260=4,'Prioritized Approach Milestones'!$F260,"")</f>
        <v/>
      </c>
      <c r="T259" s="120" t="str">
        <f>IF('Prioritized Approach Milestones'!$B260=5,'Prioritized Approach Milestones'!$F260,"")</f>
        <v/>
      </c>
      <c r="U259" s="120" t="str">
        <f>IF('Prioritized Approach Milestones'!$B260=6,'Prioritized Approach Milestones'!$F260,"")</f>
        <v/>
      </c>
      <c r="V259" s="121" t="str">
        <f>IF(AND('Prioritized Approach Milestones'!C260="Yes",'Prioritized Approach Milestones'!F260=""),"CORRECT",IF('Prioritized Approach Milestones'!C260="No","CORRECT",IF('Prioritized Approach Milestones'!B260=1,"ERROR 1","N/A")))</f>
        <v>N/A</v>
      </c>
      <c r="W259" s="121" t="str">
        <f>IF(AND('Prioritized Approach Milestones'!C260="Yes",'Prioritized Approach Milestones'!F260=""),"CORRECT",IF('Prioritized Approach Milestones'!C260="No","CORRECT",IF('Prioritized Approach Milestones'!B260=2,"ERROR 1","N/A")))</f>
        <v>ERROR 1</v>
      </c>
      <c r="X259" s="121" t="str">
        <f>IF(AND('Prioritized Approach Milestones'!C260="Yes",'Prioritized Approach Milestones'!F260=""),"CORRECT",IF('Prioritized Approach Milestones'!C260="No","CORRECT",IF('Prioritized Approach Milestones'!B260=3,"ERROR 1","N/A")))</f>
        <v>N/A</v>
      </c>
      <c r="Y259" s="121" t="str">
        <f>IF(AND('Prioritized Approach Milestones'!C260="Yes",'Prioritized Approach Milestones'!F260=""),"CORRECT",IF('Prioritized Approach Milestones'!C260="No","CORRECT",IF('Prioritized Approach Milestones'!B260=4,"ERROR 1","N/A")))</f>
        <v>N/A</v>
      </c>
      <c r="Z259" s="121" t="str">
        <f>IF(AND('Prioritized Approach Milestones'!C260="Yes",'Prioritized Approach Milestones'!F260=""),"CORRECT",IF('Prioritized Approach Milestones'!C260="No","CORRECT",IF('Prioritized Approach Milestones'!B260=5,"ERROR 1","N/A")))</f>
        <v>N/A</v>
      </c>
      <c r="AA259" s="121" t="str">
        <f>IF(AND('Prioritized Approach Milestones'!C260="Yes",'Prioritized Approach Milestones'!F260=""),"CORRECT",IF('Prioritized Approach Milestones'!C260="No","CORRECT",IF('Prioritized Approach Milestones'!B260=6,"ERROR 1","N/A")))</f>
        <v>N/A</v>
      </c>
      <c r="AB259" s="122" t="str">
        <f>IF(AND('Prioritized Approach Milestones'!C260="No",'Prioritized Approach Milestones'!F260=""),IF('Prioritized Approach Milestones'!B260=1,"ERROR 2","N/A"),"CORRECT")</f>
        <v>CORRECT</v>
      </c>
      <c r="AC259" s="122" t="str">
        <f>IF(AND('Prioritized Approach Milestones'!C260="No",'Prioritized Approach Milestones'!F260=""),IF('Prioritized Approach Milestones'!B260=2,"ERROR 2","N/A"),"CORRECT")</f>
        <v>CORRECT</v>
      </c>
      <c r="AD259" s="122" t="str">
        <f>IF(AND('Prioritized Approach Milestones'!C260="No",'Prioritized Approach Milestones'!F260=""),IF('Prioritized Approach Milestones'!B260=3,"ERROR 2","N/A"),"CORRECT")</f>
        <v>CORRECT</v>
      </c>
      <c r="AE259" s="122" t="str">
        <f>IF(AND('Prioritized Approach Milestones'!C260="No",'Prioritized Approach Milestones'!F260=""),IF('Prioritized Approach Milestones'!B260=4,"ERROR 2","N/A"),"CORRECT")</f>
        <v>CORRECT</v>
      </c>
      <c r="AF259" s="122" t="str">
        <f>IF(AND('Prioritized Approach Milestones'!C260="No",'Prioritized Approach Milestones'!F260=""),IF('Prioritized Approach Milestones'!B260=5,"ERROR 2","N/A"),"CORRECT")</f>
        <v>CORRECT</v>
      </c>
      <c r="AG259" s="123" t="str">
        <f>IF(AND('Prioritized Approach Milestones'!C260="No",'Prioritized Approach Milestones'!F260=""),IF('Prioritized Approach Milestones'!B260=6,"ERROR 2","N/A"),"CORRECT")</f>
        <v>CORRECT</v>
      </c>
    </row>
    <row r="260" spans="1:33" x14ac:dyDescent="0.2">
      <c r="A260" s="27">
        <f>COUNTIFS('Prioritized Approach Milestones'!B261,"1",'Prioritized Approach Milestones'!C261,"yes")</f>
        <v>0</v>
      </c>
      <c r="B260" s="32">
        <f>COUNTIFS('Prioritized Approach Milestones'!B261,"2",'Prioritized Approach Milestones'!C261,"yes")</f>
        <v>0</v>
      </c>
      <c r="C260" s="28">
        <f>COUNTIFS('Prioritized Approach Milestones'!B261,"3",'Prioritized Approach Milestones'!C261,"yes")</f>
        <v>0</v>
      </c>
      <c r="D260" s="29">
        <f>COUNTIFS('Prioritized Approach Milestones'!B261,"4",'Prioritized Approach Milestones'!C261,"yes")</f>
        <v>0</v>
      </c>
      <c r="E260" s="30">
        <f>COUNTIFS('Prioritized Approach Milestones'!B261,"5",'Prioritized Approach Milestones'!C261,"yes")</f>
        <v>0</v>
      </c>
      <c r="F260" s="31">
        <f>COUNTIFS('Prioritized Approach Milestones'!B261,"6",'Prioritized Approach Milestones'!C261,"yes")</f>
        <v>0</v>
      </c>
      <c r="G260" s="59">
        <f t="shared" ref="G260:G276" si="10">SUM(A260:F260)</f>
        <v>0</v>
      </c>
      <c r="H260" s="53">
        <f>COUNTIFS('Prioritized Approach Milestones'!B261,"1",'Prioritized Approach Milestones'!C261,"N/A")</f>
        <v>0</v>
      </c>
      <c r="I260" s="53">
        <f>COUNTIFS('Prioritized Approach Milestones'!B261,"2",'Prioritized Approach Milestones'!C261,"N/A")</f>
        <v>0</v>
      </c>
      <c r="J260" s="53">
        <f>COUNTIFS('Prioritized Approach Milestones'!B261,"3",'Prioritized Approach Milestones'!C261,"N/A")</f>
        <v>0</v>
      </c>
      <c r="K260" s="53">
        <f>COUNTIFS('Prioritized Approach Milestones'!B261,"4",'Prioritized Approach Milestones'!C261,"N/A")</f>
        <v>0</v>
      </c>
      <c r="L260" s="53">
        <f>COUNTIFS('Prioritized Approach Milestones'!B261,"5",'Prioritized Approach Milestones'!C261,"N/A")</f>
        <v>0</v>
      </c>
      <c r="M260" s="53">
        <f>COUNTIFS('Prioritized Approach Milestones'!B261,"6",'Prioritized Approach Milestones'!C261,"N/A")</f>
        <v>0</v>
      </c>
      <c r="N260">
        <f t="shared" ref="N260:N276" si="11">SUM(H260:M260)</f>
        <v>0</v>
      </c>
      <c r="O260" s="119"/>
      <c r="P260" s="120" t="str">
        <f>IF('Prioritized Approach Milestones'!$B261=1,'Prioritized Approach Milestones'!$F261,"")</f>
        <v/>
      </c>
      <c r="Q260" s="120">
        <f>IF('Prioritized Approach Milestones'!$B261=2,'Prioritized Approach Milestones'!$F261,"")</f>
        <v>0</v>
      </c>
      <c r="R260" s="120" t="str">
        <f>IF('Prioritized Approach Milestones'!$B261=3,'Prioritized Approach Milestones'!$F261,"")</f>
        <v/>
      </c>
      <c r="S260" s="120" t="str">
        <f>IF('Prioritized Approach Milestones'!$B261=4,'Prioritized Approach Milestones'!$F261,"")</f>
        <v/>
      </c>
      <c r="T260" s="120" t="str">
        <f>IF('Prioritized Approach Milestones'!$B261=5,'Prioritized Approach Milestones'!$F261,"")</f>
        <v/>
      </c>
      <c r="U260" s="120" t="str">
        <f>IF('Prioritized Approach Milestones'!$B261=6,'Prioritized Approach Milestones'!$F261,"")</f>
        <v/>
      </c>
      <c r="V260" s="121" t="str">
        <f>IF(AND('Prioritized Approach Milestones'!C261="Yes",'Prioritized Approach Milestones'!F261=""),"CORRECT",IF('Prioritized Approach Milestones'!C261="No","CORRECT",IF('Prioritized Approach Milestones'!B261=1,"ERROR 1","N/A")))</f>
        <v>N/A</v>
      </c>
      <c r="W260" s="121" t="str">
        <f>IF(AND('Prioritized Approach Milestones'!C261="Yes",'Prioritized Approach Milestones'!F261=""),"CORRECT",IF('Prioritized Approach Milestones'!C261="No","CORRECT",IF('Prioritized Approach Milestones'!B261=2,"ERROR 1","N/A")))</f>
        <v>ERROR 1</v>
      </c>
      <c r="X260" s="121" t="str">
        <f>IF(AND('Prioritized Approach Milestones'!C261="Yes",'Prioritized Approach Milestones'!F261=""),"CORRECT",IF('Prioritized Approach Milestones'!C261="No","CORRECT",IF('Prioritized Approach Milestones'!B261=3,"ERROR 1","N/A")))</f>
        <v>N/A</v>
      </c>
      <c r="Y260" s="121" t="str">
        <f>IF(AND('Prioritized Approach Milestones'!C261="Yes",'Prioritized Approach Milestones'!F261=""),"CORRECT",IF('Prioritized Approach Milestones'!C261="No","CORRECT",IF('Prioritized Approach Milestones'!B261=4,"ERROR 1","N/A")))</f>
        <v>N/A</v>
      </c>
      <c r="Z260" s="121" t="str">
        <f>IF(AND('Prioritized Approach Milestones'!C261="Yes",'Prioritized Approach Milestones'!F261=""),"CORRECT",IF('Prioritized Approach Milestones'!C261="No","CORRECT",IF('Prioritized Approach Milestones'!B261=5,"ERROR 1","N/A")))</f>
        <v>N/A</v>
      </c>
      <c r="AA260" s="121" t="str">
        <f>IF(AND('Prioritized Approach Milestones'!C261="Yes",'Prioritized Approach Milestones'!F261=""),"CORRECT",IF('Prioritized Approach Milestones'!C261="No","CORRECT",IF('Prioritized Approach Milestones'!B261=6,"ERROR 1","N/A")))</f>
        <v>N/A</v>
      </c>
      <c r="AB260" s="122" t="str">
        <f>IF(AND('Prioritized Approach Milestones'!C261="No",'Prioritized Approach Milestones'!F261=""),IF('Prioritized Approach Milestones'!B261=1,"ERROR 2","N/A"),"CORRECT")</f>
        <v>CORRECT</v>
      </c>
      <c r="AC260" s="122" t="str">
        <f>IF(AND('Prioritized Approach Milestones'!C261="No",'Prioritized Approach Milestones'!F261=""),IF('Prioritized Approach Milestones'!B261=2,"ERROR 2","N/A"),"CORRECT")</f>
        <v>CORRECT</v>
      </c>
      <c r="AD260" s="122" t="str">
        <f>IF(AND('Prioritized Approach Milestones'!C261="No",'Prioritized Approach Milestones'!F261=""),IF('Prioritized Approach Milestones'!B261=3,"ERROR 2","N/A"),"CORRECT")</f>
        <v>CORRECT</v>
      </c>
      <c r="AE260" s="122" t="str">
        <f>IF(AND('Prioritized Approach Milestones'!C261="No",'Prioritized Approach Milestones'!F261=""),IF('Prioritized Approach Milestones'!B261=4,"ERROR 2","N/A"),"CORRECT")</f>
        <v>CORRECT</v>
      </c>
      <c r="AF260" s="122" t="str">
        <f>IF(AND('Prioritized Approach Milestones'!C261="No",'Prioritized Approach Milestones'!F261=""),IF('Prioritized Approach Milestones'!B261=5,"ERROR 2","N/A"),"CORRECT")</f>
        <v>CORRECT</v>
      </c>
      <c r="AG260" s="123" t="str">
        <f>IF(AND('Prioritized Approach Milestones'!C261="No",'Prioritized Approach Milestones'!F261=""),IF('Prioritized Approach Milestones'!B261=6,"ERROR 2","N/A"),"CORRECT")</f>
        <v>CORRECT</v>
      </c>
    </row>
    <row r="261" spans="1:33" x14ac:dyDescent="0.2">
      <c r="A261" s="27">
        <f>COUNTIFS('Prioritized Approach Milestones'!B262,"1",'Prioritized Approach Milestones'!C262,"yes")</f>
        <v>0</v>
      </c>
      <c r="B261" s="32">
        <f>COUNTIFS('Prioritized Approach Milestones'!B262,"2",'Prioritized Approach Milestones'!C262,"yes")</f>
        <v>0</v>
      </c>
      <c r="C261" s="28">
        <f>COUNTIFS('Prioritized Approach Milestones'!B262,"3",'Prioritized Approach Milestones'!C262,"yes")</f>
        <v>0</v>
      </c>
      <c r="D261" s="29">
        <f>COUNTIFS('Prioritized Approach Milestones'!B262,"4",'Prioritized Approach Milestones'!C262,"yes")</f>
        <v>0</v>
      </c>
      <c r="E261" s="30">
        <f>COUNTIFS('Prioritized Approach Milestones'!B262,"5",'Prioritized Approach Milestones'!C262,"yes")</f>
        <v>0</v>
      </c>
      <c r="F261" s="31">
        <f>COUNTIFS('Prioritized Approach Milestones'!B262,"6",'Prioritized Approach Milestones'!C262,"yes")</f>
        <v>0</v>
      </c>
      <c r="G261" s="59">
        <f t="shared" si="10"/>
        <v>0</v>
      </c>
      <c r="H261" s="53">
        <f>COUNTIFS('Prioritized Approach Milestones'!B262,"1",'Prioritized Approach Milestones'!C262,"N/A")</f>
        <v>0</v>
      </c>
      <c r="I261" s="53">
        <f>COUNTIFS('Prioritized Approach Milestones'!B262,"2",'Prioritized Approach Milestones'!C262,"N/A")</f>
        <v>0</v>
      </c>
      <c r="J261" s="53">
        <f>COUNTIFS('Prioritized Approach Milestones'!B262,"3",'Prioritized Approach Milestones'!C262,"N/A")</f>
        <v>0</v>
      </c>
      <c r="K261" s="53">
        <f>COUNTIFS('Prioritized Approach Milestones'!B262,"4",'Prioritized Approach Milestones'!C262,"N/A")</f>
        <v>0</v>
      </c>
      <c r="L261" s="53">
        <f>COUNTIFS('Prioritized Approach Milestones'!B262,"5",'Prioritized Approach Milestones'!C262,"N/A")</f>
        <v>0</v>
      </c>
      <c r="M261" s="53">
        <f>COUNTIFS('Prioritized Approach Milestones'!B262,"6",'Prioritized Approach Milestones'!C262,"N/A")</f>
        <v>0</v>
      </c>
      <c r="N261">
        <f t="shared" si="11"/>
        <v>0</v>
      </c>
      <c r="O261" s="119"/>
      <c r="P261" s="120" t="str">
        <f>IF('Prioritized Approach Milestones'!$B262=1,'Prioritized Approach Milestones'!$F262,"")</f>
        <v/>
      </c>
      <c r="Q261" s="120">
        <f>IF('Prioritized Approach Milestones'!$B262=2,'Prioritized Approach Milestones'!$F262,"")</f>
        <v>0</v>
      </c>
      <c r="R261" s="120" t="str">
        <f>IF('Prioritized Approach Milestones'!$B262=3,'Prioritized Approach Milestones'!$F262,"")</f>
        <v/>
      </c>
      <c r="S261" s="120" t="str">
        <f>IF('Prioritized Approach Milestones'!$B262=4,'Prioritized Approach Milestones'!$F262,"")</f>
        <v/>
      </c>
      <c r="T261" s="120" t="str">
        <f>IF('Prioritized Approach Milestones'!$B262=5,'Prioritized Approach Milestones'!$F262,"")</f>
        <v/>
      </c>
      <c r="U261" s="120" t="str">
        <f>IF('Prioritized Approach Milestones'!$B262=6,'Prioritized Approach Milestones'!$F262,"")</f>
        <v/>
      </c>
      <c r="V261" s="121" t="str">
        <f>IF(AND('Prioritized Approach Milestones'!C262="Yes",'Prioritized Approach Milestones'!F262=""),"CORRECT",IF('Prioritized Approach Milestones'!C262="No","CORRECT",IF('Prioritized Approach Milestones'!B262=1,"ERROR 1","N/A")))</f>
        <v>N/A</v>
      </c>
      <c r="W261" s="121" t="str">
        <f>IF(AND('Prioritized Approach Milestones'!C262="Yes",'Prioritized Approach Milestones'!F262=""),"CORRECT",IF('Prioritized Approach Milestones'!C262="No","CORRECT",IF('Prioritized Approach Milestones'!B262=2,"ERROR 1","N/A")))</f>
        <v>ERROR 1</v>
      </c>
      <c r="X261" s="121" t="str">
        <f>IF(AND('Prioritized Approach Milestones'!C262="Yes",'Prioritized Approach Milestones'!F262=""),"CORRECT",IF('Prioritized Approach Milestones'!C262="No","CORRECT",IF('Prioritized Approach Milestones'!B262=3,"ERROR 1","N/A")))</f>
        <v>N/A</v>
      </c>
      <c r="Y261" s="121" t="str">
        <f>IF(AND('Prioritized Approach Milestones'!C262="Yes",'Prioritized Approach Milestones'!F262=""),"CORRECT",IF('Prioritized Approach Milestones'!C262="No","CORRECT",IF('Prioritized Approach Milestones'!B262=4,"ERROR 1","N/A")))</f>
        <v>N/A</v>
      </c>
      <c r="Z261" s="121" t="str">
        <f>IF(AND('Prioritized Approach Milestones'!C262="Yes",'Prioritized Approach Milestones'!F262=""),"CORRECT",IF('Prioritized Approach Milestones'!C262="No","CORRECT",IF('Prioritized Approach Milestones'!B262=5,"ERROR 1","N/A")))</f>
        <v>N/A</v>
      </c>
      <c r="AA261" s="121" t="str">
        <f>IF(AND('Prioritized Approach Milestones'!C262="Yes",'Prioritized Approach Milestones'!F262=""),"CORRECT",IF('Prioritized Approach Milestones'!C262="No","CORRECT",IF('Prioritized Approach Milestones'!B262=6,"ERROR 1","N/A")))</f>
        <v>N/A</v>
      </c>
      <c r="AB261" s="122" t="str">
        <f>IF(AND('Prioritized Approach Milestones'!C262="No",'Prioritized Approach Milestones'!F262=""),IF('Prioritized Approach Milestones'!B262=1,"ERROR 2","N/A"),"CORRECT")</f>
        <v>CORRECT</v>
      </c>
      <c r="AC261" s="122" t="str">
        <f>IF(AND('Prioritized Approach Milestones'!C262="No",'Prioritized Approach Milestones'!F262=""),IF('Prioritized Approach Milestones'!B262=2,"ERROR 2","N/A"),"CORRECT")</f>
        <v>CORRECT</v>
      </c>
      <c r="AD261" s="122" t="str">
        <f>IF(AND('Prioritized Approach Milestones'!C262="No",'Prioritized Approach Milestones'!F262=""),IF('Prioritized Approach Milestones'!B262=3,"ERROR 2","N/A"),"CORRECT")</f>
        <v>CORRECT</v>
      </c>
      <c r="AE261" s="122" t="str">
        <f>IF(AND('Prioritized Approach Milestones'!C262="No",'Prioritized Approach Milestones'!F262=""),IF('Prioritized Approach Milestones'!B262=4,"ERROR 2","N/A"),"CORRECT")</f>
        <v>CORRECT</v>
      </c>
      <c r="AF261" s="122" t="str">
        <f>IF(AND('Prioritized Approach Milestones'!C262="No",'Prioritized Approach Milestones'!F262=""),IF('Prioritized Approach Milestones'!B262=5,"ERROR 2","N/A"),"CORRECT")</f>
        <v>CORRECT</v>
      </c>
      <c r="AG261" s="123" t="str">
        <f>IF(AND('Prioritized Approach Milestones'!C262="No",'Prioritized Approach Milestones'!F262=""),IF('Prioritized Approach Milestones'!B262=6,"ERROR 2","N/A"),"CORRECT")</f>
        <v>CORRECT</v>
      </c>
    </row>
    <row r="262" spans="1:33" x14ac:dyDescent="0.2">
      <c r="A262" s="27">
        <f>COUNTIFS('Prioritized Approach Milestones'!B263,"1",'Prioritized Approach Milestones'!C263,"yes")</f>
        <v>0</v>
      </c>
      <c r="B262" s="32">
        <f>COUNTIFS('Prioritized Approach Milestones'!B263,"2",'Prioritized Approach Milestones'!C263,"yes")</f>
        <v>0</v>
      </c>
      <c r="C262" s="28">
        <f>COUNTIFS('Prioritized Approach Milestones'!B263,"3",'Prioritized Approach Milestones'!C263,"yes")</f>
        <v>0</v>
      </c>
      <c r="D262" s="29">
        <f>COUNTIFS('Prioritized Approach Milestones'!B263,"4",'Prioritized Approach Milestones'!C263,"yes")</f>
        <v>0</v>
      </c>
      <c r="E262" s="30">
        <f>COUNTIFS('Prioritized Approach Milestones'!B263,"5",'Prioritized Approach Milestones'!C263,"yes")</f>
        <v>0</v>
      </c>
      <c r="F262" s="31">
        <f>COUNTIFS('Prioritized Approach Milestones'!B263,"6",'Prioritized Approach Milestones'!C263,"yes")</f>
        <v>0</v>
      </c>
      <c r="G262" s="59">
        <f t="shared" si="10"/>
        <v>0</v>
      </c>
      <c r="H262" s="53">
        <f>COUNTIFS('Prioritized Approach Milestones'!B263,"1",'Prioritized Approach Milestones'!C263,"N/A")</f>
        <v>0</v>
      </c>
      <c r="I262" s="53">
        <f>COUNTIFS('Prioritized Approach Milestones'!B263,"2",'Prioritized Approach Milestones'!C263,"N/A")</f>
        <v>0</v>
      </c>
      <c r="J262" s="53">
        <f>COUNTIFS('Prioritized Approach Milestones'!B263,"3",'Prioritized Approach Milestones'!C263,"N/A")</f>
        <v>0</v>
      </c>
      <c r="K262" s="53">
        <f>COUNTIFS('Prioritized Approach Milestones'!B263,"4",'Prioritized Approach Milestones'!C263,"N/A")</f>
        <v>0</v>
      </c>
      <c r="L262" s="53">
        <f>COUNTIFS('Prioritized Approach Milestones'!B263,"5",'Prioritized Approach Milestones'!C263,"N/A")</f>
        <v>0</v>
      </c>
      <c r="M262" s="53">
        <f>COUNTIFS('Prioritized Approach Milestones'!B263,"6",'Prioritized Approach Milestones'!C263,"N/A")</f>
        <v>0</v>
      </c>
      <c r="N262">
        <f t="shared" si="11"/>
        <v>0</v>
      </c>
      <c r="O262" s="119"/>
      <c r="P262" s="120" t="str">
        <f>IF('Prioritized Approach Milestones'!$B263=1,'Prioritized Approach Milestones'!$F263,"")</f>
        <v/>
      </c>
      <c r="Q262" s="120">
        <f>IF('Prioritized Approach Milestones'!$B263=2,'Prioritized Approach Milestones'!$F263,"")</f>
        <v>0</v>
      </c>
      <c r="R262" s="120" t="str">
        <f>IF('Prioritized Approach Milestones'!$B263=3,'Prioritized Approach Milestones'!$F263,"")</f>
        <v/>
      </c>
      <c r="S262" s="120" t="str">
        <f>IF('Prioritized Approach Milestones'!$B263=4,'Prioritized Approach Milestones'!$F263,"")</f>
        <v/>
      </c>
      <c r="T262" s="120" t="str">
        <f>IF('Prioritized Approach Milestones'!$B263=5,'Prioritized Approach Milestones'!$F263,"")</f>
        <v/>
      </c>
      <c r="U262" s="120" t="str">
        <f>IF('Prioritized Approach Milestones'!$B263=6,'Prioritized Approach Milestones'!$F263,"")</f>
        <v/>
      </c>
      <c r="V262" s="121" t="str">
        <f>IF(AND('Prioritized Approach Milestones'!C263="Yes",'Prioritized Approach Milestones'!F263=""),"CORRECT",IF('Prioritized Approach Milestones'!C263="No","CORRECT",IF('Prioritized Approach Milestones'!B263=1,"ERROR 1","N/A")))</f>
        <v>N/A</v>
      </c>
      <c r="W262" s="121" t="str">
        <f>IF(AND('Prioritized Approach Milestones'!C263="Yes",'Prioritized Approach Milestones'!F263=""),"CORRECT",IF('Prioritized Approach Milestones'!C263="No","CORRECT",IF('Prioritized Approach Milestones'!B263=2,"ERROR 1","N/A")))</f>
        <v>ERROR 1</v>
      </c>
      <c r="X262" s="121" t="str">
        <f>IF(AND('Prioritized Approach Milestones'!C263="Yes",'Prioritized Approach Milestones'!F263=""),"CORRECT",IF('Prioritized Approach Milestones'!C263="No","CORRECT",IF('Prioritized Approach Milestones'!B263=3,"ERROR 1","N/A")))</f>
        <v>N/A</v>
      </c>
      <c r="Y262" s="121" t="str">
        <f>IF(AND('Prioritized Approach Milestones'!C263="Yes",'Prioritized Approach Milestones'!F263=""),"CORRECT",IF('Prioritized Approach Milestones'!C263="No","CORRECT",IF('Prioritized Approach Milestones'!B263=4,"ERROR 1","N/A")))</f>
        <v>N/A</v>
      </c>
      <c r="Z262" s="121" t="str">
        <f>IF(AND('Prioritized Approach Milestones'!C263="Yes",'Prioritized Approach Milestones'!F263=""),"CORRECT",IF('Prioritized Approach Milestones'!C263="No","CORRECT",IF('Prioritized Approach Milestones'!B263=5,"ERROR 1","N/A")))</f>
        <v>N/A</v>
      </c>
      <c r="AA262" s="121" t="str">
        <f>IF(AND('Prioritized Approach Milestones'!C263="Yes",'Prioritized Approach Milestones'!F263=""),"CORRECT",IF('Prioritized Approach Milestones'!C263="No","CORRECT",IF('Prioritized Approach Milestones'!B263=6,"ERROR 1","N/A")))</f>
        <v>N/A</v>
      </c>
      <c r="AB262" s="122" t="str">
        <f>IF(AND('Prioritized Approach Milestones'!C263="No",'Prioritized Approach Milestones'!F263=""),IF('Prioritized Approach Milestones'!B263=1,"ERROR 2","N/A"),"CORRECT")</f>
        <v>CORRECT</v>
      </c>
      <c r="AC262" s="122" t="str">
        <f>IF(AND('Prioritized Approach Milestones'!C263="No",'Prioritized Approach Milestones'!F263=""),IF('Prioritized Approach Milestones'!B263=2,"ERROR 2","N/A"),"CORRECT")</f>
        <v>CORRECT</v>
      </c>
      <c r="AD262" s="122" t="str">
        <f>IF(AND('Prioritized Approach Milestones'!C263="No",'Prioritized Approach Milestones'!F263=""),IF('Prioritized Approach Milestones'!B263=3,"ERROR 2","N/A"),"CORRECT")</f>
        <v>CORRECT</v>
      </c>
      <c r="AE262" s="122" t="str">
        <f>IF(AND('Prioritized Approach Milestones'!C263="No",'Prioritized Approach Milestones'!F263=""),IF('Prioritized Approach Milestones'!B263=4,"ERROR 2","N/A"),"CORRECT")</f>
        <v>CORRECT</v>
      </c>
      <c r="AF262" s="122" t="str">
        <f>IF(AND('Prioritized Approach Milestones'!C263="No",'Prioritized Approach Milestones'!F263=""),IF('Prioritized Approach Milestones'!B263=5,"ERROR 2","N/A"),"CORRECT")</f>
        <v>CORRECT</v>
      </c>
      <c r="AG262" s="123" t="str">
        <f>IF(AND('Prioritized Approach Milestones'!C263="No",'Prioritized Approach Milestones'!F263=""),IF('Prioritized Approach Milestones'!B263=6,"ERROR 2","N/A"),"CORRECT")</f>
        <v>CORRECT</v>
      </c>
    </row>
    <row r="263" spans="1:33" x14ac:dyDescent="0.2">
      <c r="A263" s="27">
        <f>COUNTIFS('Prioritized Approach Milestones'!B264,"1",'Prioritized Approach Milestones'!C264,"yes")</f>
        <v>0</v>
      </c>
      <c r="B263" s="32">
        <f>COUNTIFS('Prioritized Approach Milestones'!B264,"2",'Prioritized Approach Milestones'!C264,"yes")</f>
        <v>0</v>
      </c>
      <c r="C263" s="28">
        <f>COUNTIFS('Prioritized Approach Milestones'!B264,"3",'Prioritized Approach Milestones'!C264,"yes")</f>
        <v>0</v>
      </c>
      <c r="D263" s="29">
        <f>COUNTIFS('Prioritized Approach Milestones'!B264,"4",'Prioritized Approach Milestones'!C264,"yes")</f>
        <v>0</v>
      </c>
      <c r="E263" s="30">
        <f>COUNTIFS('Prioritized Approach Milestones'!B264,"5",'Prioritized Approach Milestones'!C264,"yes")</f>
        <v>0</v>
      </c>
      <c r="F263" s="31">
        <f>COUNTIFS('Prioritized Approach Milestones'!B264,"6",'Prioritized Approach Milestones'!C264,"yes")</f>
        <v>0</v>
      </c>
      <c r="G263" s="59">
        <f t="shared" si="10"/>
        <v>0</v>
      </c>
      <c r="H263" s="53">
        <f>COUNTIFS('Prioritized Approach Milestones'!B264,"1",'Prioritized Approach Milestones'!C264,"N/A")</f>
        <v>0</v>
      </c>
      <c r="I263" s="53">
        <f>COUNTIFS('Prioritized Approach Milestones'!B264,"2",'Prioritized Approach Milestones'!C264,"N/A")</f>
        <v>0</v>
      </c>
      <c r="J263" s="53">
        <f>COUNTIFS('Prioritized Approach Milestones'!B264,"3",'Prioritized Approach Milestones'!C264,"N/A")</f>
        <v>0</v>
      </c>
      <c r="K263" s="53">
        <f>COUNTIFS('Prioritized Approach Milestones'!B264,"4",'Prioritized Approach Milestones'!C264,"N/A")</f>
        <v>0</v>
      </c>
      <c r="L263" s="53">
        <f>COUNTIFS('Prioritized Approach Milestones'!B264,"5",'Prioritized Approach Milestones'!C264,"N/A")</f>
        <v>0</v>
      </c>
      <c r="M263" s="53">
        <f>COUNTIFS('Prioritized Approach Milestones'!B264,"6",'Prioritized Approach Milestones'!C264,"N/A")</f>
        <v>0</v>
      </c>
      <c r="N263">
        <f t="shared" si="11"/>
        <v>0</v>
      </c>
      <c r="P263" s="120" t="str">
        <f>IF('Prioritized Approach Milestones'!$B264=1,'Prioritized Approach Milestones'!$F264,"")</f>
        <v/>
      </c>
      <c r="Q263" s="120">
        <f>IF('Prioritized Approach Milestones'!$B264=2,'Prioritized Approach Milestones'!$F264,"")</f>
        <v>0</v>
      </c>
      <c r="R263" s="120" t="str">
        <f>IF('Prioritized Approach Milestones'!$B264=3,'Prioritized Approach Milestones'!$F264,"")</f>
        <v/>
      </c>
      <c r="S263" s="120" t="str">
        <f>IF('Prioritized Approach Milestones'!$B264=4,'Prioritized Approach Milestones'!$F264,"")</f>
        <v/>
      </c>
      <c r="T263" s="120" t="str">
        <f>IF('Prioritized Approach Milestones'!$B264=5,'Prioritized Approach Milestones'!$F264,"")</f>
        <v/>
      </c>
      <c r="U263" s="120" t="str">
        <f>IF('Prioritized Approach Milestones'!$B264=6,'Prioritized Approach Milestones'!$F264,"")</f>
        <v/>
      </c>
      <c r="V263" s="121" t="str">
        <f>IF(AND('Prioritized Approach Milestones'!C264="Yes",'Prioritized Approach Milestones'!F264=""),"CORRECT",IF('Prioritized Approach Milestones'!C264="No","CORRECT",IF('Prioritized Approach Milestones'!B264=1,"ERROR 1","N/A")))</f>
        <v>N/A</v>
      </c>
      <c r="W263" s="121" t="str">
        <f>IF(AND('Prioritized Approach Milestones'!C264="Yes",'Prioritized Approach Milestones'!F264=""),"CORRECT",IF('Prioritized Approach Milestones'!C264="No","CORRECT",IF('Prioritized Approach Milestones'!B264=2,"ERROR 1","N/A")))</f>
        <v>ERROR 1</v>
      </c>
      <c r="X263" s="121" t="str">
        <f>IF(AND('Prioritized Approach Milestones'!C264="Yes",'Prioritized Approach Milestones'!F264=""),"CORRECT",IF('Prioritized Approach Milestones'!C264="No","CORRECT",IF('Prioritized Approach Milestones'!B264=3,"ERROR 1","N/A")))</f>
        <v>N/A</v>
      </c>
      <c r="Y263" s="121" t="str">
        <f>IF(AND('Prioritized Approach Milestones'!C264="Yes",'Prioritized Approach Milestones'!F264=""),"CORRECT",IF('Prioritized Approach Milestones'!C264="No","CORRECT",IF('Prioritized Approach Milestones'!B264=4,"ERROR 1","N/A")))</f>
        <v>N/A</v>
      </c>
      <c r="Z263" s="121" t="str">
        <f>IF(AND('Prioritized Approach Milestones'!C264="Yes",'Prioritized Approach Milestones'!F264=""),"CORRECT",IF('Prioritized Approach Milestones'!C264="No","CORRECT",IF('Prioritized Approach Milestones'!B264=5,"ERROR 1","N/A")))</f>
        <v>N/A</v>
      </c>
      <c r="AA263" s="121" t="str">
        <f>IF(AND('Prioritized Approach Milestones'!C264="Yes",'Prioritized Approach Milestones'!F264=""),"CORRECT",IF('Prioritized Approach Milestones'!C264="No","CORRECT",IF('Prioritized Approach Milestones'!B264=6,"ERROR 1","N/A")))</f>
        <v>N/A</v>
      </c>
      <c r="AB263" s="122" t="str">
        <f>IF(AND('Prioritized Approach Milestones'!C264="No",'Prioritized Approach Milestones'!F264=""),IF('Prioritized Approach Milestones'!B264=1,"ERROR 2","N/A"),"CORRECT")</f>
        <v>CORRECT</v>
      </c>
      <c r="AC263" s="122" t="str">
        <f>IF(AND('Prioritized Approach Milestones'!C264="No",'Prioritized Approach Milestones'!F264=""),IF('Prioritized Approach Milestones'!B264=2,"ERROR 2","N/A"),"CORRECT")</f>
        <v>CORRECT</v>
      </c>
      <c r="AD263" s="122" t="str">
        <f>IF(AND('Prioritized Approach Milestones'!C264="No",'Prioritized Approach Milestones'!F264=""),IF('Prioritized Approach Milestones'!B264=3,"ERROR 2","N/A"),"CORRECT")</f>
        <v>CORRECT</v>
      </c>
      <c r="AE263" s="122" t="str">
        <f>IF(AND('Prioritized Approach Milestones'!C264="No",'Prioritized Approach Milestones'!F264=""),IF('Prioritized Approach Milestones'!B264=4,"ERROR 2","N/A"),"CORRECT")</f>
        <v>CORRECT</v>
      </c>
      <c r="AF263" s="122" t="str">
        <f>IF(AND('Prioritized Approach Milestones'!C264="No",'Prioritized Approach Milestones'!F264=""),IF('Prioritized Approach Milestones'!B264=5,"ERROR 2","N/A"),"CORRECT")</f>
        <v>CORRECT</v>
      </c>
      <c r="AG263" s="123" t="str">
        <f>IF(AND('Prioritized Approach Milestones'!C264="No",'Prioritized Approach Milestones'!F264=""),IF('Prioritized Approach Milestones'!B264=6,"ERROR 2","N/A"),"CORRECT")</f>
        <v>CORRECT</v>
      </c>
    </row>
    <row r="264" spans="1:33" x14ac:dyDescent="0.2">
      <c r="A264" s="27">
        <f>COUNTIFS('Prioritized Approach Milestones'!B265,"1",'Prioritized Approach Milestones'!C265,"yes")</f>
        <v>0</v>
      </c>
      <c r="B264" s="32">
        <f>COUNTIFS('Prioritized Approach Milestones'!B265,"2",'Prioritized Approach Milestones'!C265,"yes")</f>
        <v>0</v>
      </c>
      <c r="C264" s="28">
        <f>COUNTIFS('Prioritized Approach Milestones'!B265,"3",'Prioritized Approach Milestones'!C265,"yes")</f>
        <v>0</v>
      </c>
      <c r="D264" s="29">
        <f>COUNTIFS('Prioritized Approach Milestones'!B265,"4",'Prioritized Approach Milestones'!C265,"yes")</f>
        <v>0</v>
      </c>
      <c r="E264" s="30">
        <f>COUNTIFS('Prioritized Approach Milestones'!B265,"5",'Prioritized Approach Milestones'!C265,"yes")</f>
        <v>0</v>
      </c>
      <c r="F264" s="31">
        <f>COUNTIFS('Prioritized Approach Milestones'!B265,"6",'Prioritized Approach Milestones'!C265,"yes")</f>
        <v>0</v>
      </c>
      <c r="G264" s="59">
        <f t="shared" si="10"/>
        <v>0</v>
      </c>
      <c r="H264" s="53">
        <f>COUNTIFS('Prioritized Approach Milestones'!B265,"1",'Prioritized Approach Milestones'!C265,"N/A")</f>
        <v>0</v>
      </c>
      <c r="I264" s="53">
        <f>COUNTIFS('Prioritized Approach Milestones'!B265,"2",'Prioritized Approach Milestones'!C265,"N/A")</f>
        <v>0</v>
      </c>
      <c r="J264" s="53">
        <f>COUNTIFS('Prioritized Approach Milestones'!B265,"3",'Prioritized Approach Milestones'!C265,"N/A")</f>
        <v>0</v>
      </c>
      <c r="K264" s="53">
        <f>COUNTIFS('Prioritized Approach Milestones'!B265,"4",'Prioritized Approach Milestones'!C265,"N/A")</f>
        <v>0</v>
      </c>
      <c r="L264" s="53">
        <f>COUNTIFS('Prioritized Approach Milestones'!B265,"5",'Prioritized Approach Milestones'!C265,"N/A")</f>
        <v>0</v>
      </c>
      <c r="M264" s="53">
        <f>COUNTIFS('Prioritized Approach Milestones'!B265,"6",'Prioritized Approach Milestones'!C265,"N/A")</f>
        <v>0</v>
      </c>
      <c r="N264">
        <f t="shared" si="11"/>
        <v>0</v>
      </c>
      <c r="P264" s="120" t="str">
        <f>IF('Prioritized Approach Milestones'!$B265=1,'Prioritized Approach Milestones'!$F265,"")</f>
        <v/>
      </c>
      <c r="Q264" s="120">
        <f>IF('Prioritized Approach Milestones'!$B265=2,'Prioritized Approach Milestones'!$F265,"")</f>
        <v>0</v>
      </c>
      <c r="R264" s="120" t="str">
        <f>IF('Prioritized Approach Milestones'!$B265=3,'Prioritized Approach Milestones'!$F265,"")</f>
        <v/>
      </c>
      <c r="S264" s="120" t="str">
        <f>IF('Prioritized Approach Milestones'!$B265=4,'Prioritized Approach Milestones'!$F265,"")</f>
        <v/>
      </c>
      <c r="T264" s="120" t="str">
        <f>IF('Prioritized Approach Milestones'!$B265=5,'Prioritized Approach Milestones'!$F265,"")</f>
        <v/>
      </c>
      <c r="U264" s="120" t="str">
        <f>IF('Prioritized Approach Milestones'!$B265=6,'Prioritized Approach Milestones'!$F265,"")</f>
        <v/>
      </c>
      <c r="V264" s="121" t="str">
        <f>IF(AND('Prioritized Approach Milestones'!C265="Yes",'Prioritized Approach Milestones'!F265=""),"CORRECT",IF('Prioritized Approach Milestones'!C265="No","CORRECT",IF('Prioritized Approach Milestones'!B265=1,"ERROR 1","N/A")))</f>
        <v>N/A</v>
      </c>
      <c r="W264" s="121" t="str">
        <f>IF(AND('Prioritized Approach Milestones'!C265="Yes",'Prioritized Approach Milestones'!F265=""),"CORRECT",IF('Prioritized Approach Milestones'!C265="No","CORRECT",IF('Prioritized Approach Milestones'!B265=2,"ERROR 1","N/A")))</f>
        <v>ERROR 1</v>
      </c>
      <c r="X264" s="121" t="str">
        <f>IF(AND('Prioritized Approach Milestones'!C265="Yes",'Prioritized Approach Milestones'!F265=""),"CORRECT",IF('Prioritized Approach Milestones'!C265="No","CORRECT",IF('Prioritized Approach Milestones'!B265=3,"ERROR 1","N/A")))</f>
        <v>N/A</v>
      </c>
      <c r="Y264" s="121" t="str">
        <f>IF(AND('Prioritized Approach Milestones'!C265="Yes",'Prioritized Approach Milestones'!F265=""),"CORRECT",IF('Prioritized Approach Milestones'!C265="No","CORRECT",IF('Prioritized Approach Milestones'!B265=4,"ERROR 1","N/A")))</f>
        <v>N/A</v>
      </c>
      <c r="Z264" s="121" t="str">
        <f>IF(AND('Prioritized Approach Milestones'!C265="Yes",'Prioritized Approach Milestones'!F265=""),"CORRECT",IF('Prioritized Approach Milestones'!C265="No","CORRECT",IF('Prioritized Approach Milestones'!B265=5,"ERROR 1","N/A")))</f>
        <v>N/A</v>
      </c>
      <c r="AA264" s="121" t="str">
        <f>IF(AND('Prioritized Approach Milestones'!C265="Yes",'Prioritized Approach Milestones'!F265=""),"CORRECT",IF('Prioritized Approach Milestones'!C265="No","CORRECT",IF('Prioritized Approach Milestones'!B265=6,"ERROR 1","N/A")))</f>
        <v>N/A</v>
      </c>
      <c r="AB264" s="122" t="str">
        <f>IF(AND('Prioritized Approach Milestones'!C265="No",'Prioritized Approach Milestones'!F265=""),IF('Prioritized Approach Milestones'!B265=1,"ERROR 2","N/A"),"CORRECT")</f>
        <v>CORRECT</v>
      </c>
      <c r="AC264" s="122" t="str">
        <f>IF(AND('Prioritized Approach Milestones'!C265="No",'Prioritized Approach Milestones'!F265=""),IF('Prioritized Approach Milestones'!B265=2,"ERROR 2","N/A"),"CORRECT")</f>
        <v>CORRECT</v>
      </c>
      <c r="AD264" s="122" t="str">
        <f>IF(AND('Prioritized Approach Milestones'!C265="No",'Prioritized Approach Milestones'!F265=""),IF('Prioritized Approach Milestones'!B265=3,"ERROR 2","N/A"),"CORRECT")</f>
        <v>CORRECT</v>
      </c>
      <c r="AE264" s="122" t="str">
        <f>IF(AND('Prioritized Approach Milestones'!C265="No",'Prioritized Approach Milestones'!F265=""),IF('Prioritized Approach Milestones'!B265=4,"ERROR 2","N/A"),"CORRECT")</f>
        <v>CORRECT</v>
      </c>
      <c r="AF264" s="122" t="str">
        <f>IF(AND('Prioritized Approach Milestones'!C265="No",'Prioritized Approach Milestones'!F265=""),IF('Prioritized Approach Milestones'!B265=5,"ERROR 2","N/A"),"CORRECT")</f>
        <v>CORRECT</v>
      </c>
      <c r="AG264" s="123" t="str">
        <f>IF(AND('Prioritized Approach Milestones'!C265="No",'Prioritized Approach Milestones'!F265=""),IF('Prioritized Approach Milestones'!B265=6,"ERROR 2","N/A"),"CORRECT")</f>
        <v>CORRECT</v>
      </c>
    </row>
    <row r="265" spans="1:33" x14ac:dyDescent="0.2">
      <c r="A265" s="27">
        <f>COUNTIFS('Prioritized Approach Milestones'!B266,"1",'Prioritized Approach Milestones'!C266,"yes")</f>
        <v>0</v>
      </c>
      <c r="B265" s="32">
        <f>COUNTIFS('Prioritized Approach Milestones'!B266,"2",'Prioritized Approach Milestones'!C266,"yes")</f>
        <v>0</v>
      </c>
      <c r="C265" s="28">
        <f>COUNTIFS('Prioritized Approach Milestones'!B266,"3",'Prioritized Approach Milestones'!C266,"yes")</f>
        <v>0</v>
      </c>
      <c r="D265" s="29">
        <f>COUNTIFS('Prioritized Approach Milestones'!B266,"4",'Prioritized Approach Milestones'!C266,"yes")</f>
        <v>0</v>
      </c>
      <c r="E265" s="30">
        <f>COUNTIFS('Prioritized Approach Milestones'!B266,"5",'Prioritized Approach Milestones'!C266,"yes")</f>
        <v>0</v>
      </c>
      <c r="F265" s="31">
        <f>COUNTIFS('Prioritized Approach Milestones'!B266,"6",'Prioritized Approach Milestones'!C266,"yes")</f>
        <v>0</v>
      </c>
      <c r="G265" s="59">
        <f t="shared" si="10"/>
        <v>0</v>
      </c>
      <c r="H265" s="53">
        <f>COUNTIFS('Prioritized Approach Milestones'!B266,"1",'Prioritized Approach Milestones'!C266,"N/A")</f>
        <v>0</v>
      </c>
      <c r="I265" s="53">
        <f>COUNTIFS('Prioritized Approach Milestones'!B266,"2",'Prioritized Approach Milestones'!C266,"N/A")</f>
        <v>0</v>
      </c>
      <c r="J265" s="53">
        <f>COUNTIFS('Prioritized Approach Milestones'!B266,"3",'Prioritized Approach Milestones'!C266,"N/A")</f>
        <v>0</v>
      </c>
      <c r="K265" s="53">
        <f>COUNTIFS('Prioritized Approach Milestones'!B266,"4",'Prioritized Approach Milestones'!C266,"N/A")</f>
        <v>0</v>
      </c>
      <c r="L265" s="53">
        <f>COUNTIFS('Prioritized Approach Milestones'!B266,"5",'Prioritized Approach Milestones'!C266,"N/A")</f>
        <v>0</v>
      </c>
      <c r="M265" s="53">
        <f>COUNTIFS('Prioritized Approach Milestones'!B266,"6",'Prioritized Approach Milestones'!C266,"N/A")</f>
        <v>0</v>
      </c>
      <c r="N265">
        <f t="shared" si="11"/>
        <v>0</v>
      </c>
      <c r="P265" s="120" t="str">
        <f>IF('Prioritized Approach Milestones'!$B266=1,'Prioritized Approach Milestones'!$F266,"")</f>
        <v/>
      </c>
      <c r="Q265" s="120" t="str">
        <f>IF('Prioritized Approach Milestones'!$B266=2,'Prioritized Approach Milestones'!$F266,"")</f>
        <v/>
      </c>
      <c r="R265" s="120" t="str">
        <f>IF('Prioritized Approach Milestones'!$B266=3,'Prioritized Approach Milestones'!$F266,"")</f>
        <v/>
      </c>
      <c r="S265" s="120" t="str">
        <f>IF('Prioritized Approach Milestones'!$B266=4,'Prioritized Approach Milestones'!$F266,"")</f>
        <v/>
      </c>
      <c r="T265" s="120" t="str">
        <f>IF('Prioritized Approach Milestones'!$B266=5,'Prioritized Approach Milestones'!$F266,"")</f>
        <v/>
      </c>
      <c r="U265" s="120" t="str">
        <f>IF('Prioritized Approach Milestones'!$B266=6,'Prioritized Approach Milestones'!$F266,"")</f>
        <v/>
      </c>
      <c r="V265" s="121" t="str">
        <f>IF(AND('Prioritized Approach Milestones'!C266="Yes",'Prioritized Approach Milestones'!F266=""),"CORRECT",IF('Prioritized Approach Milestones'!C266="No","CORRECT",IF('Prioritized Approach Milestones'!B266=1,"ERROR 1","N/A")))</f>
        <v>N/A</v>
      </c>
      <c r="W265" s="121" t="str">
        <f>IF(AND('Prioritized Approach Milestones'!C266="Yes",'Prioritized Approach Milestones'!F266=""),"CORRECT",IF('Prioritized Approach Milestones'!C266="No","CORRECT",IF('Prioritized Approach Milestones'!B266=2,"ERROR 1","N/A")))</f>
        <v>N/A</v>
      </c>
      <c r="X265" s="121" t="str">
        <f>IF(AND('Prioritized Approach Milestones'!C266="Yes",'Prioritized Approach Milestones'!F266=""),"CORRECT",IF('Prioritized Approach Milestones'!C266="No","CORRECT",IF('Prioritized Approach Milestones'!B266=3,"ERROR 1","N/A")))</f>
        <v>N/A</v>
      </c>
      <c r="Y265" s="121" t="str">
        <f>IF(AND('Prioritized Approach Milestones'!C266="Yes",'Prioritized Approach Milestones'!F266=""),"CORRECT",IF('Prioritized Approach Milestones'!C266="No","CORRECT",IF('Prioritized Approach Milestones'!B266=4,"ERROR 1","N/A")))</f>
        <v>N/A</v>
      </c>
      <c r="Z265" s="121" t="str">
        <f>IF(AND('Prioritized Approach Milestones'!C266="Yes",'Prioritized Approach Milestones'!F266=""),"CORRECT",IF('Prioritized Approach Milestones'!C266="No","CORRECT",IF('Prioritized Approach Milestones'!B266=5,"ERROR 1","N/A")))</f>
        <v>N/A</v>
      </c>
      <c r="AA265" s="121" t="str">
        <f>IF(AND('Prioritized Approach Milestones'!C266="Yes",'Prioritized Approach Milestones'!F266=""),"CORRECT",IF('Prioritized Approach Milestones'!C266="No","CORRECT",IF('Prioritized Approach Milestones'!B266=6,"ERROR 1","N/A")))</f>
        <v>N/A</v>
      </c>
      <c r="AB265" s="122" t="str">
        <f>IF(AND('Prioritized Approach Milestones'!C266="No",'Prioritized Approach Milestones'!F266=""),IF('Prioritized Approach Milestones'!B266=1,"ERROR 2","N/A"),"CORRECT")</f>
        <v>CORRECT</v>
      </c>
      <c r="AC265" s="122" t="str">
        <f>IF(AND('Prioritized Approach Milestones'!C266="No",'Prioritized Approach Milestones'!F266=""),IF('Prioritized Approach Milestones'!B266=2,"ERROR 2","N/A"),"CORRECT")</f>
        <v>CORRECT</v>
      </c>
      <c r="AD265" s="122" t="str">
        <f>IF(AND('Prioritized Approach Milestones'!C266="No",'Prioritized Approach Milestones'!F266=""),IF('Prioritized Approach Milestones'!B266=3,"ERROR 2","N/A"),"CORRECT")</f>
        <v>CORRECT</v>
      </c>
      <c r="AE265" s="122" t="str">
        <f>IF(AND('Prioritized Approach Milestones'!C266="No",'Prioritized Approach Milestones'!F266=""),IF('Prioritized Approach Milestones'!B266=4,"ERROR 2","N/A"),"CORRECT")</f>
        <v>CORRECT</v>
      </c>
      <c r="AF265" s="122" t="str">
        <f>IF(AND('Prioritized Approach Milestones'!C266="No",'Prioritized Approach Milestones'!F266=""),IF('Prioritized Approach Milestones'!B266=5,"ERROR 2","N/A"),"CORRECT")</f>
        <v>CORRECT</v>
      </c>
      <c r="AG265" s="123" t="str">
        <f>IF(AND('Prioritized Approach Milestones'!C266="No",'Prioritized Approach Milestones'!F266=""),IF('Prioritized Approach Milestones'!B266=6,"ERROR 2","N/A"),"CORRECT")</f>
        <v>CORRECT</v>
      </c>
    </row>
    <row r="266" spans="1:33" x14ac:dyDescent="0.2">
      <c r="A266" s="27">
        <f>COUNTIFS('Prioritized Approach Milestones'!B267,"1",'Prioritized Approach Milestones'!C267,"yes")</f>
        <v>0</v>
      </c>
      <c r="B266" s="32">
        <f>COUNTIFS('Prioritized Approach Milestones'!B267,"2",'Prioritized Approach Milestones'!C267,"yes")</f>
        <v>0</v>
      </c>
      <c r="C266" s="28">
        <f>COUNTIFS('Prioritized Approach Milestones'!B267,"3",'Prioritized Approach Milestones'!C267,"yes")</f>
        <v>0</v>
      </c>
      <c r="D266" s="29">
        <f>COUNTIFS('Prioritized Approach Milestones'!B267,"4",'Prioritized Approach Milestones'!C267,"yes")</f>
        <v>0</v>
      </c>
      <c r="E266" s="30">
        <f>COUNTIFS('Prioritized Approach Milestones'!B267,"5",'Prioritized Approach Milestones'!C267,"yes")</f>
        <v>0</v>
      </c>
      <c r="F266" s="31">
        <f>COUNTIFS('Prioritized Approach Milestones'!B267,"6",'Prioritized Approach Milestones'!C267,"yes")</f>
        <v>0</v>
      </c>
      <c r="G266" s="59">
        <f t="shared" si="10"/>
        <v>0</v>
      </c>
      <c r="H266" s="53">
        <f>COUNTIFS('Prioritized Approach Milestones'!B267,"1",'Prioritized Approach Milestones'!C267,"N/A")</f>
        <v>0</v>
      </c>
      <c r="I266" s="53">
        <f>COUNTIFS('Prioritized Approach Milestones'!B267,"2",'Prioritized Approach Milestones'!C267,"N/A")</f>
        <v>0</v>
      </c>
      <c r="J266" s="53">
        <f>COUNTIFS('Prioritized Approach Milestones'!B267,"3",'Prioritized Approach Milestones'!C267,"N/A")</f>
        <v>0</v>
      </c>
      <c r="K266" s="53">
        <f>COUNTIFS('Prioritized Approach Milestones'!B267,"4",'Prioritized Approach Milestones'!C267,"N/A")</f>
        <v>0</v>
      </c>
      <c r="L266" s="53">
        <f>COUNTIFS('Prioritized Approach Milestones'!B267,"5",'Prioritized Approach Milestones'!C267,"N/A")</f>
        <v>0</v>
      </c>
      <c r="M266" s="53">
        <f>COUNTIFS('Prioritized Approach Milestones'!B267,"6",'Prioritized Approach Milestones'!C267,"N/A")</f>
        <v>0</v>
      </c>
      <c r="N266">
        <f t="shared" si="11"/>
        <v>0</v>
      </c>
      <c r="P266" s="120" t="str">
        <f>IF('Prioritized Approach Milestones'!$B267=1,'Prioritized Approach Milestones'!$F267,"")</f>
        <v/>
      </c>
      <c r="Q266" s="120">
        <f>IF('Prioritized Approach Milestones'!$B267=2,'Prioritized Approach Milestones'!$F267,"")</f>
        <v>0</v>
      </c>
      <c r="R266" s="120" t="str">
        <f>IF('Prioritized Approach Milestones'!$B267=3,'Prioritized Approach Milestones'!$F267,"")</f>
        <v/>
      </c>
      <c r="S266" s="120" t="str">
        <f>IF('Prioritized Approach Milestones'!$B267=4,'Prioritized Approach Milestones'!$F267,"")</f>
        <v/>
      </c>
      <c r="T266" s="120" t="str">
        <f>IF('Prioritized Approach Milestones'!$B267=5,'Prioritized Approach Milestones'!$F267,"")</f>
        <v/>
      </c>
      <c r="U266" s="120" t="str">
        <f>IF('Prioritized Approach Milestones'!$B267=6,'Prioritized Approach Milestones'!$F267,"")</f>
        <v/>
      </c>
      <c r="V266" s="121" t="str">
        <f>IF(AND('Prioritized Approach Milestones'!C267="Yes",'Prioritized Approach Milestones'!F267=""),"CORRECT",IF('Prioritized Approach Milestones'!C267="No","CORRECT",IF('Prioritized Approach Milestones'!B267=1,"ERROR 1","N/A")))</f>
        <v>N/A</v>
      </c>
      <c r="W266" s="121" t="str">
        <f>IF(AND('Prioritized Approach Milestones'!C267="Yes",'Prioritized Approach Milestones'!F267=""),"CORRECT",IF('Prioritized Approach Milestones'!C267="No","CORRECT",IF('Prioritized Approach Milestones'!B267=2,"ERROR 1","N/A")))</f>
        <v>ERROR 1</v>
      </c>
      <c r="X266" s="121" t="str">
        <f>IF(AND('Prioritized Approach Milestones'!C267="Yes",'Prioritized Approach Milestones'!F267=""),"CORRECT",IF('Prioritized Approach Milestones'!C267="No","CORRECT",IF('Prioritized Approach Milestones'!B267=3,"ERROR 1","N/A")))</f>
        <v>N/A</v>
      </c>
      <c r="Y266" s="121" t="str">
        <f>IF(AND('Prioritized Approach Milestones'!C267="Yes",'Prioritized Approach Milestones'!F267=""),"CORRECT",IF('Prioritized Approach Milestones'!C267="No","CORRECT",IF('Prioritized Approach Milestones'!B267=4,"ERROR 1","N/A")))</f>
        <v>N/A</v>
      </c>
      <c r="Z266" s="121" t="str">
        <f>IF(AND('Prioritized Approach Milestones'!C267="Yes",'Prioritized Approach Milestones'!F267=""),"CORRECT",IF('Prioritized Approach Milestones'!C267="No","CORRECT",IF('Prioritized Approach Milestones'!B267=5,"ERROR 1","N/A")))</f>
        <v>N/A</v>
      </c>
      <c r="AA266" s="121" t="str">
        <f>IF(AND('Prioritized Approach Milestones'!C267="Yes",'Prioritized Approach Milestones'!F267=""),"CORRECT",IF('Prioritized Approach Milestones'!C267="No","CORRECT",IF('Prioritized Approach Milestones'!B267=6,"ERROR 1","N/A")))</f>
        <v>N/A</v>
      </c>
      <c r="AB266" s="122" t="str">
        <f>IF(AND('Prioritized Approach Milestones'!C267="No",'Prioritized Approach Milestones'!F267=""),IF('Prioritized Approach Milestones'!B267=1,"ERROR 2","N/A"),"CORRECT")</f>
        <v>CORRECT</v>
      </c>
      <c r="AC266" s="122" t="str">
        <f>IF(AND('Prioritized Approach Milestones'!C267="No",'Prioritized Approach Milestones'!F267=""),IF('Prioritized Approach Milestones'!B267=2,"ERROR 2","N/A"),"CORRECT")</f>
        <v>CORRECT</v>
      </c>
      <c r="AD266" s="122" t="str">
        <f>IF(AND('Prioritized Approach Milestones'!C267="No",'Prioritized Approach Milestones'!F267=""),IF('Prioritized Approach Milestones'!B267=3,"ERROR 2","N/A"),"CORRECT")</f>
        <v>CORRECT</v>
      </c>
      <c r="AE266" s="122" t="str">
        <f>IF(AND('Prioritized Approach Milestones'!C267="No",'Prioritized Approach Milestones'!F267=""),IF('Prioritized Approach Milestones'!B267=4,"ERROR 2","N/A"),"CORRECT")</f>
        <v>CORRECT</v>
      </c>
      <c r="AF266" s="122" t="str">
        <f>IF(AND('Prioritized Approach Milestones'!C267="No",'Prioritized Approach Milestones'!F267=""),IF('Prioritized Approach Milestones'!B267=5,"ERROR 2","N/A"),"CORRECT")</f>
        <v>CORRECT</v>
      </c>
      <c r="AG266" s="123" t="str">
        <f>IF(AND('Prioritized Approach Milestones'!C267="No",'Prioritized Approach Milestones'!F267=""),IF('Prioritized Approach Milestones'!B267=6,"ERROR 2","N/A"),"CORRECT")</f>
        <v>CORRECT</v>
      </c>
    </row>
    <row r="267" spans="1:33" x14ac:dyDescent="0.2">
      <c r="A267" s="27">
        <f>COUNTIFS('Prioritized Approach Milestones'!B268,"1",'Prioritized Approach Milestones'!C268,"yes")</f>
        <v>0</v>
      </c>
      <c r="B267" s="32">
        <f>COUNTIFS('Prioritized Approach Milestones'!B268,"2",'Prioritized Approach Milestones'!C268,"yes")</f>
        <v>0</v>
      </c>
      <c r="C267" s="28">
        <f>COUNTIFS('Prioritized Approach Milestones'!B268,"3",'Prioritized Approach Milestones'!C268,"yes")</f>
        <v>0</v>
      </c>
      <c r="D267" s="29">
        <f>COUNTIFS('Prioritized Approach Milestones'!B268,"4",'Prioritized Approach Milestones'!C268,"yes")</f>
        <v>0</v>
      </c>
      <c r="E267" s="30">
        <f>COUNTIFS('Prioritized Approach Milestones'!B268,"5",'Prioritized Approach Milestones'!C268,"yes")</f>
        <v>0</v>
      </c>
      <c r="F267" s="31">
        <f>COUNTIFS('Prioritized Approach Milestones'!B268,"6",'Prioritized Approach Milestones'!C268,"yes")</f>
        <v>0</v>
      </c>
      <c r="G267" s="59">
        <f t="shared" si="10"/>
        <v>0</v>
      </c>
      <c r="H267" s="53">
        <f>COUNTIFS('Prioritized Approach Milestones'!B268,"1",'Prioritized Approach Milestones'!C268,"N/A")</f>
        <v>0</v>
      </c>
      <c r="I267" s="53">
        <f>COUNTIFS('Prioritized Approach Milestones'!B268,"2",'Prioritized Approach Milestones'!C268,"N/A")</f>
        <v>0</v>
      </c>
      <c r="J267" s="53">
        <f>COUNTIFS('Prioritized Approach Milestones'!B268,"3",'Prioritized Approach Milestones'!C268,"N/A")</f>
        <v>0</v>
      </c>
      <c r="K267" s="53">
        <f>COUNTIFS('Prioritized Approach Milestones'!B268,"4",'Prioritized Approach Milestones'!C268,"N/A")</f>
        <v>0</v>
      </c>
      <c r="L267" s="53">
        <f>COUNTIFS('Prioritized Approach Milestones'!B268,"5",'Prioritized Approach Milestones'!C268,"N/A")</f>
        <v>0</v>
      </c>
      <c r="M267" s="53">
        <f>COUNTIFS('Prioritized Approach Milestones'!B268,"6",'Prioritized Approach Milestones'!C268,"N/A")</f>
        <v>0</v>
      </c>
      <c r="N267">
        <f t="shared" si="11"/>
        <v>0</v>
      </c>
      <c r="P267" s="120" t="str">
        <f>IF('Prioritized Approach Milestones'!$B268=1,'Prioritized Approach Milestones'!$F268,"")</f>
        <v/>
      </c>
      <c r="Q267" s="120">
        <f>IF('Prioritized Approach Milestones'!$B268=2,'Prioritized Approach Milestones'!$F268,"")</f>
        <v>0</v>
      </c>
      <c r="R267" s="120" t="str">
        <f>IF('Prioritized Approach Milestones'!$B268=3,'Prioritized Approach Milestones'!$F268,"")</f>
        <v/>
      </c>
      <c r="S267" s="120" t="str">
        <f>IF('Prioritized Approach Milestones'!$B268=4,'Prioritized Approach Milestones'!$F268,"")</f>
        <v/>
      </c>
      <c r="T267" s="120" t="str">
        <f>IF('Prioritized Approach Milestones'!$B268=5,'Prioritized Approach Milestones'!$F268,"")</f>
        <v/>
      </c>
      <c r="U267" s="120" t="str">
        <f>IF('Prioritized Approach Milestones'!$B268=6,'Prioritized Approach Milestones'!$F268,"")</f>
        <v/>
      </c>
      <c r="V267" s="121" t="str">
        <f>IF(AND('Prioritized Approach Milestones'!C268="Yes",'Prioritized Approach Milestones'!F268=""),"CORRECT",IF('Prioritized Approach Milestones'!C268="No","CORRECT",IF('Prioritized Approach Milestones'!B268=1,"ERROR 1","N/A")))</f>
        <v>N/A</v>
      </c>
      <c r="W267" s="121" t="str">
        <f>IF(AND('Prioritized Approach Milestones'!C268="Yes",'Prioritized Approach Milestones'!F268=""),"CORRECT",IF('Prioritized Approach Milestones'!C268="No","CORRECT",IF('Prioritized Approach Milestones'!B268=2,"ERROR 1","N/A")))</f>
        <v>ERROR 1</v>
      </c>
      <c r="X267" s="121" t="str">
        <f>IF(AND('Prioritized Approach Milestones'!C268="Yes",'Prioritized Approach Milestones'!F268=""),"CORRECT",IF('Prioritized Approach Milestones'!C268="No","CORRECT",IF('Prioritized Approach Milestones'!B268=3,"ERROR 1","N/A")))</f>
        <v>N/A</v>
      </c>
      <c r="Y267" s="121" t="str">
        <f>IF(AND('Prioritized Approach Milestones'!C268="Yes",'Prioritized Approach Milestones'!F268=""),"CORRECT",IF('Prioritized Approach Milestones'!C268="No","CORRECT",IF('Prioritized Approach Milestones'!B268=4,"ERROR 1","N/A")))</f>
        <v>N/A</v>
      </c>
      <c r="Z267" s="121" t="str">
        <f>IF(AND('Prioritized Approach Milestones'!C268="Yes",'Prioritized Approach Milestones'!F268=""),"CORRECT",IF('Prioritized Approach Milestones'!C268="No","CORRECT",IF('Prioritized Approach Milestones'!B268=5,"ERROR 1","N/A")))</f>
        <v>N/A</v>
      </c>
      <c r="AA267" s="121" t="str">
        <f>IF(AND('Prioritized Approach Milestones'!C268="Yes",'Prioritized Approach Milestones'!F268=""),"CORRECT",IF('Prioritized Approach Milestones'!C268="No","CORRECT",IF('Prioritized Approach Milestones'!B268=6,"ERROR 1","N/A")))</f>
        <v>N/A</v>
      </c>
      <c r="AB267" s="122" t="str">
        <f>IF(AND('Prioritized Approach Milestones'!C268="No",'Prioritized Approach Milestones'!F268=""),IF('Prioritized Approach Milestones'!B268=1,"ERROR 2","N/A"),"CORRECT")</f>
        <v>CORRECT</v>
      </c>
      <c r="AC267" s="122" t="str">
        <f>IF(AND('Prioritized Approach Milestones'!C268="No",'Prioritized Approach Milestones'!F268=""),IF('Prioritized Approach Milestones'!B268=2,"ERROR 2","N/A"),"CORRECT")</f>
        <v>CORRECT</v>
      </c>
      <c r="AD267" s="122" t="str">
        <f>IF(AND('Prioritized Approach Milestones'!C268="No",'Prioritized Approach Milestones'!F268=""),IF('Prioritized Approach Milestones'!B268=3,"ERROR 2","N/A"),"CORRECT")</f>
        <v>CORRECT</v>
      </c>
      <c r="AE267" s="122" t="str">
        <f>IF(AND('Prioritized Approach Milestones'!C268="No",'Prioritized Approach Milestones'!F268=""),IF('Prioritized Approach Milestones'!B268=4,"ERROR 2","N/A"),"CORRECT")</f>
        <v>CORRECT</v>
      </c>
      <c r="AF267" s="122" t="str">
        <f>IF(AND('Prioritized Approach Milestones'!C268="No",'Prioritized Approach Milestones'!F268=""),IF('Prioritized Approach Milestones'!B268=5,"ERROR 2","N/A"),"CORRECT")</f>
        <v>CORRECT</v>
      </c>
      <c r="AG267" s="123" t="str">
        <f>IF(AND('Prioritized Approach Milestones'!C268="No",'Prioritized Approach Milestones'!F268=""),IF('Prioritized Approach Milestones'!B268=6,"ERROR 2","N/A"),"CORRECT")</f>
        <v>CORRECT</v>
      </c>
    </row>
    <row r="268" spans="1:33" x14ac:dyDescent="0.2">
      <c r="A268" s="27">
        <f>COUNTIFS('Prioritized Approach Milestones'!B269,"1",'Prioritized Approach Milestones'!C269,"yes")</f>
        <v>0</v>
      </c>
      <c r="B268" s="32">
        <f>COUNTIFS('Prioritized Approach Milestones'!B269,"2",'Prioritized Approach Milestones'!C269,"yes")</f>
        <v>0</v>
      </c>
      <c r="C268" s="28">
        <f>COUNTIFS('Prioritized Approach Milestones'!B269,"3",'Prioritized Approach Milestones'!C269,"yes")</f>
        <v>0</v>
      </c>
      <c r="D268" s="29">
        <f>COUNTIFS('Prioritized Approach Milestones'!B269,"4",'Prioritized Approach Milestones'!C269,"yes")</f>
        <v>0</v>
      </c>
      <c r="E268" s="30">
        <f>COUNTIFS('Prioritized Approach Milestones'!B269,"5",'Prioritized Approach Milestones'!C269,"yes")</f>
        <v>0</v>
      </c>
      <c r="F268" s="31">
        <f>COUNTIFS('Prioritized Approach Milestones'!B269,"6",'Prioritized Approach Milestones'!C269,"yes")</f>
        <v>0</v>
      </c>
      <c r="G268" s="59">
        <f t="shared" si="10"/>
        <v>0</v>
      </c>
      <c r="H268" s="53">
        <f>COUNTIFS('Prioritized Approach Milestones'!B269,"1",'Prioritized Approach Milestones'!C269,"N/A")</f>
        <v>0</v>
      </c>
      <c r="I268" s="53">
        <f>COUNTIFS('Prioritized Approach Milestones'!B269,"2",'Prioritized Approach Milestones'!C269,"N/A")</f>
        <v>0</v>
      </c>
      <c r="J268" s="53">
        <f>COUNTIFS('Prioritized Approach Milestones'!B269,"3",'Prioritized Approach Milestones'!C269,"N/A")</f>
        <v>0</v>
      </c>
      <c r="K268" s="53">
        <f>COUNTIFS('Prioritized Approach Milestones'!B269,"4",'Prioritized Approach Milestones'!C269,"N/A")</f>
        <v>0</v>
      </c>
      <c r="L268" s="53">
        <f>COUNTIFS('Prioritized Approach Milestones'!B269,"5",'Prioritized Approach Milestones'!C269,"N/A")</f>
        <v>0</v>
      </c>
      <c r="M268" s="53">
        <f>COUNTIFS('Prioritized Approach Milestones'!B269,"6",'Prioritized Approach Milestones'!C269,"N/A")</f>
        <v>0</v>
      </c>
      <c r="N268">
        <f t="shared" si="11"/>
        <v>0</v>
      </c>
      <c r="P268" s="120" t="str">
        <f>IF('Prioritized Approach Milestones'!$B269=1,'Prioritized Approach Milestones'!$F269,"")</f>
        <v/>
      </c>
      <c r="Q268" s="120">
        <f>IF('Prioritized Approach Milestones'!$B269=2,'Prioritized Approach Milestones'!$F269,"")</f>
        <v>0</v>
      </c>
      <c r="R268" s="120" t="str">
        <f>IF('Prioritized Approach Milestones'!$B269=3,'Prioritized Approach Milestones'!$F269,"")</f>
        <v/>
      </c>
      <c r="S268" s="120" t="str">
        <f>IF('Prioritized Approach Milestones'!$B269=4,'Prioritized Approach Milestones'!$F269,"")</f>
        <v/>
      </c>
      <c r="T268" s="120" t="str">
        <f>IF('Prioritized Approach Milestones'!$B269=5,'Prioritized Approach Milestones'!$F269,"")</f>
        <v/>
      </c>
      <c r="U268" s="120" t="str">
        <f>IF('Prioritized Approach Milestones'!$B269=6,'Prioritized Approach Milestones'!$F269,"")</f>
        <v/>
      </c>
      <c r="V268" s="121" t="str">
        <f>IF(AND('Prioritized Approach Milestones'!C269="Yes",'Prioritized Approach Milestones'!F269=""),"CORRECT",IF('Prioritized Approach Milestones'!C269="No","CORRECT",IF('Prioritized Approach Milestones'!B269=1,"ERROR 1","N/A")))</f>
        <v>N/A</v>
      </c>
      <c r="W268" s="121" t="str">
        <f>IF(AND('Prioritized Approach Milestones'!C269="Yes",'Prioritized Approach Milestones'!F269=""),"CORRECT",IF('Prioritized Approach Milestones'!C269="No","CORRECT",IF('Prioritized Approach Milestones'!B269=2,"ERROR 1","N/A")))</f>
        <v>ERROR 1</v>
      </c>
      <c r="X268" s="121" t="str">
        <f>IF(AND('Prioritized Approach Milestones'!C269="Yes",'Prioritized Approach Milestones'!F269=""),"CORRECT",IF('Prioritized Approach Milestones'!C269="No","CORRECT",IF('Prioritized Approach Milestones'!B269=3,"ERROR 1","N/A")))</f>
        <v>N/A</v>
      </c>
      <c r="Y268" s="121" t="str">
        <f>IF(AND('Prioritized Approach Milestones'!C269="Yes",'Prioritized Approach Milestones'!F269=""),"CORRECT",IF('Prioritized Approach Milestones'!C269="No","CORRECT",IF('Prioritized Approach Milestones'!B269=4,"ERROR 1","N/A")))</f>
        <v>N/A</v>
      </c>
      <c r="Z268" s="121" t="str">
        <f>IF(AND('Prioritized Approach Milestones'!C269="Yes",'Prioritized Approach Milestones'!F269=""),"CORRECT",IF('Prioritized Approach Milestones'!C269="No","CORRECT",IF('Prioritized Approach Milestones'!B269=5,"ERROR 1","N/A")))</f>
        <v>N/A</v>
      </c>
      <c r="AA268" s="121" t="str">
        <f>IF(AND('Prioritized Approach Milestones'!C269="Yes",'Prioritized Approach Milestones'!F269=""),"CORRECT",IF('Prioritized Approach Milestones'!C269="No","CORRECT",IF('Prioritized Approach Milestones'!B269=6,"ERROR 1","N/A")))</f>
        <v>N/A</v>
      </c>
      <c r="AB268" s="122" t="str">
        <f>IF(AND('Prioritized Approach Milestones'!C269="No",'Prioritized Approach Milestones'!F269=""),IF('Prioritized Approach Milestones'!B269=1,"ERROR 2","N/A"),"CORRECT")</f>
        <v>CORRECT</v>
      </c>
      <c r="AC268" s="122" t="str">
        <f>IF(AND('Prioritized Approach Milestones'!C269="No",'Prioritized Approach Milestones'!F269=""),IF('Prioritized Approach Milestones'!B269=2,"ERROR 2","N/A"),"CORRECT")</f>
        <v>CORRECT</v>
      </c>
      <c r="AD268" s="122" t="str">
        <f>IF(AND('Prioritized Approach Milestones'!C269="No",'Prioritized Approach Milestones'!F269=""),IF('Prioritized Approach Milestones'!B269=3,"ERROR 2","N/A"),"CORRECT")</f>
        <v>CORRECT</v>
      </c>
      <c r="AE268" s="122" t="str">
        <f>IF(AND('Prioritized Approach Milestones'!C269="No",'Prioritized Approach Milestones'!F269=""),IF('Prioritized Approach Milestones'!B269=4,"ERROR 2","N/A"),"CORRECT")</f>
        <v>CORRECT</v>
      </c>
      <c r="AF268" s="122" t="str">
        <f>IF(AND('Prioritized Approach Milestones'!C269="No",'Prioritized Approach Milestones'!F269=""),IF('Prioritized Approach Milestones'!B269=5,"ERROR 2","N/A"),"CORRECT")</f>
        <v>CORRECT</v>
      </c>
      <c r="AG268" s="123" t="str">
        <f>IF(AND('Prioritized Approach Milestones'!C269="No",'Prioritized Approach Milestones'!F269=""),IF('Prioritized Approach Milestones'!B269=6,"ERROR 2","N/A"),"CORRECT")</f>
        <v>CORRECT</v>
      </c>
    </row>
    <row r="269" spans="1:33" x14ac:dyDescent="0.2">
      <c r="A269" s="27">
        <f>COUNTIFS('Prioritized Approach Milestones'!B270,"1",'Prioritized Approach Milestones'!C270,"yes")</f>
        <v>0</v>
      </c>
      <c r="B269" s="32">
        <f>COUNTIFS('Prioritized Approach Milestones'!B270,"2",'Prioritized Approach Milestones'!C270,"yes")</f>
        <v>0</v>
      </c>
      <c r="C269" s="28">
        <f>COUNTIFS('Prioritized Approach Milestones'!B270,"3",'Prioritized Approach Milestones'!C270,"yes")</f>
        <v>0</v>
      </c>
      <c r="D269" s="29">
        <f>COUNTIFS('Prioritized Approach Milestones'!B270,"4",'Prioritized Approach Milestones'!C270,"yes")</f>
        <v>0</v>
      </c>
      <c r="E269" s="30">
        <f>COUNTIFS('Prioritized Approach Milestones'!B270,"5",'Prioritized Approach Milestones'!C270,"yes")</f>
        <v>0</v>
      </c>
      <c r="F269" s="31">
        <f>COUNTIFS('Prioritized Approach Milestones'!B270,"6",'Prioritized Approach Milestones'!C270,"yes")</f>
        <v>0</v>
      </c>
      <c r="G269" s="59">
        <f t="shared" si="10"/>
        <v>0</v>
      </c>
      <c r="H269" s="53">
        <f>COUNTIFS('Prioritized Approach Milestones'!B270,"1",'Prioritized Approach Milestones'!C270,"N/A")</f>
        <v>0</v>
      </c>
      <c r="I269" s="53">
        <f>COUNTIFS('Prioritized Approach Milestones'!B270,"2",'Prioritized Approach Milestones'!C270,"N/A")</f>
        <v>0</v>
      </c>
      <c r="J269" s="53">
        <f>COUNTIFS('Prioritized Approach Milestones'!B270,"3",'Prioritized Approach Milestones'!C270,"N/A")</f>
        <v>0</v>
      </c>
      <c r="K269" s="53">
        <f>COUNTIFS('Prioritized Approach Milestones'!B270,"4",'Prioritized Approach Milestones'!C270,"N/A")</f>
        <v>0</v>
      </c>
      <c r="L269" s="53">
        <f>COUNTIFS('Prioritized Approach Milestones'!B270,"5",'Prioritized Approach Milestones'!C270,"N/A")</f>
        <v>0</v>
      </c>
      <c r="M269" s="53">
        <f>COUNTIFS('Prioritized Approach Milestones'!B270,"6",'Prioritized Approach Milestones'!C270,"N/A")</f>
        <v>0</v>
      </c>
      <c r="N269">
        <f t="shared" si="11"/>
        <v>0</v>
      </c>
      <c r="P269" s="120" t="str">
        <f>IF('Prioritized Approach Milestones'!$B270=1,'Prioritized Approach Milestones'!$F270,"")</f>
        <v/>
      </c>
      <c r="Q269" s="120">
        <f>IF('Prioritized Approach Milestones'!$B270=2,'Prioritized Approach Milestones'!$F270,"")</f>
        <v>0</v>
      </c>
      <c r="R269" s="120" t="str">
        <f>IF('Prioritized Approach Milestones'!$B270=3,'Prioritized Approach Milestones'!$F270,"")</f>
        <v/>
      </c>
      <c r="S269" s="120" t="str">
        <f>IF('Prioritized Approach Milestones'!$B270=4,'Prioritized Approach Milestones'!$F270,"")</f>
        <v/>
      </c>
      <c r="T269" s="120" t="str">
        <f>IF('Prioritized Approach Milestones'!$B270=5,'Prioritized Approach Milestones'!$F270,"")</f>
        <v/>
      </c>
      <c r="U269" s="120" t="str">
        <f>IF('Prioritized Approach Milestones'!$B270=6,'Prioritized Approach Milestones'!$F270,"")</f>
        <v/>
      </c>
      <c r="V269" s="121" t="str">
        <f>IF(AND('Prioritized Approach Milestones'!C270="Yes",'Prioritized Approach Milestones'!F270=""),"CORRECT",IF('Prioritized Approach Milestones'!C270="No","CORRECT",IF('Prioritized Approach Milestones'!B270=1,"ERROR 1","N/A")))</f>
        <v>N/A</v>
      </c>
      <c r="W269" s="121" t="str">
        <f>IF(AND('Prioritized Approach Milestones'!C270="Yes",'Prioritized Approach Milestones'!F270=""),"CORRECT",IF('Prioritized Approach Milestones'!C270="No","CORRECT",IF('Prioritized Approach Milestones'!B270=2,"ERROR 1","N/A")))</f>
        <v>ERROR 1</v>
      </c>
      <c r="X269" s="121" t="str">
        <f>IF(AND('Prioritized Approach Milestones'!C270="Yes",'Prioritized Approach Milestones'!F270=""),"CORRECT",IF('Prioritized Approach Milestones'!C270="No","CORRECT",IF('Prioritized Approach Milestones'!B270=3,"ERROR 1","N/A")))</f>
        <v>N/A</v>
      </c>
      <c r="Y269" s="121" t="str">
        <f>IF(AND('Prioritized Approach Milestones'!C270="Yes",'Prioritized Approach Milestones'!F270=""),"CORRECT",IF('Prioritized Approach Milestones'!C270="No","CORRECT",IF('Prioritized Approach Milestones'!B270=4,"ERROR 1","N/A")))</f>
        <v>N/A</v>
      </c>
      <c r="Z269" s="121" t="str">
        <f>IF(AND('Prioritized Approach Milestones'!C270="Yes",'Prioritized Approach Milestones'!F270=""),"CORRECT",IF('Prioritized Approach Milestones'!C270="No","CORRECT",IF('Prioritized Approach Milestones'!B270=5,"ERROR 1","N/A")))</f>
        <v>N/A</v>
      </c>
      <c r="AA269" s="121" t="str">
        <f>IF(AND('Prioritized Approach Milestones'!C270="Yes",'Prioritized Approach Milestones'!F270=""),"CORRECT",IF('Prioritized Approach Milestones'!C270="No","CORRECT",IF('Prioritized Approach Milestones'!B270=6,"ERROR 1","N/A")))</f>
        <v>N/A</v>
      </c>
      <c r="AB269" s="122" t="str">
        <f>IF(AND('Prioritized Approach Milestones'!C270="No",'Prioritized Approach Milestones'!F270=""),IF('Prioritized Approach Milestones'!B270=1,"ERROR 2","N/A"),"CORRECT")</f>
        <v>CORRECT</v>
      </c>
      <c r="AC269" s="122" t="str">
        <f>IF(AND('Prioritized Approach Milestones'!C270="No",'Prioritized Approach Milestones'!F270=""),IF('Prioritized Approach Milestones'!B270=2,"ERROR 2","N/A"),"CORRECT")</f>
        <v>CORRECT</v>
      </c>
      <c r="AD269" s="122" t="str">
        <f>IF(AND('Prioritized Approach Milestones'!C270="No",'Prioritized Approach Milestones'!F270=""),IF('Prioritized Approach Milestones'!B270=3,"ERROR 2","N/A"),"CORRECT")</f>
        <v>CORRECT</v>
      </c>
      <c r="AE269" s="122" t="str">
        <f>IF(AND('Prioritized Approach Milestones'!C270="No",'Prioritized Approach Milestones'!F270=""),IF('Prioritized Approach Milestones'!B270=4,"ERROR 2","N/A"),"CORRECT")</f>
        <v>CORRECT</v>
      </c>
      <c r="AF269" s="122" t="str">
        <f>IF(AND('Prioritized Approach Milestones'!C270="No",'Prioritized Approach Milestones'!F270=""),IF('Prioritized Approach Milestones'!B270=5,"ERROR 2","N/A"),"CORRECT")</f>
        <v>CORRECT</v>
      </c>
      <c r="AG269" s="123" t="str">
        <f>IF(AND('Prioritized Approach Milestones'!C270="No",'Prioritized Approach Milestones'!F270=""),IF('Prioritized Approach Milestones'!B270=6,"ERROR 2","N/A"),"CORRECT")</f>
        <v>CORRECT</v>
      </c>
    </row>
    <row r="270" spans="1:33" x14ac:dyDescent="0.2">
      <c r="A270" s="27">
        <f>COUNTIFS('Prioritized Approach Milestones'!B271,"1",'Prioritized Approach Milestones'!C271,"yes")</f>
        <v>0</v>
      </c>
      <c r="B270" s="32">
        <f>COUNTIFS('Prioritized Approach Milestones'!B271,"2",'Prioritized Approach Milestones'!C271,"yes")</f>
        <v>0</v>
      </c>
      <c r="C270" s="28">
        <f>COUNTIFS('Prioritized Approach Milestones'!B271,"3",'Prioritized Approach Milestones'!C271,"yes")</f>
        <v>0</v>
      </c>
      <c r="D270" s="29">
        <f>COUNTIFS('Prioritized Approach Milestones'!B271,"4",'Prioritized Approach Milestones'!C271,"yes")</f>
        <v>0</v>
      </c>
      <c r="E270" s="30">
        <f>COUNTIFS('Prioritized Approach Milestones'!B271,"5",'Prioritized Approach Milestones'!C271,"yes")</f>
        <v>0</v>
      </c>
      <c r="F270" s="31">
        <f>COUNTIFS('Prioritized Approach Milestones'!B271,"6",'Prioritized Approach Milestones'!C271,"yes")</f>
        <v>0</v>
      </c>
      <c r="G270" s="59">
        <f t="shared" si="10"/>
        <v>0</v>
      </c>
      <c r="H270" s="53">
        <f>COUNTIFS('Prioritized Approach Milestones'!B271,"1",'Prioritized Approach Milestones'!C271,"N/A")</f>
        <v>0</v>
      </c>
      <c r="I270" s="53">
        <f>COUNTIFS('Prioritized Approach Milestones'!B271,"2",'Prioritized Approach Milestones'!C271,"N/A")</f>
        <v>0</v>
      </c>
      <c r="J270" s="53">
        <f>COUNTIFS('Prioritized Approach Milestones'!B271,"3",'Prioritized Approach Milestones'!C271,"N/A")</f>
        <v>0</v>
      </c>
      <c r="K270" s="53">
        <f>COUNTIFS('Prioritized Approach Milestones'!B271,"4",'Prioritized Approach Milestones'!C271,"N/A")</f>
        <v>0</v>
      </c>
      <c r="L270" s="53">
        <f>COUNTIFS('Prioritized Approach Milestones'!B271,"5",'Prioritized Approach Milestones'!C271,"N/A")</f>
        <v>0</v>
      </c>
      <c r="M270" s="53">
        <f>COUNTIFS('Prioritized Approach Milestones'!B271,"6",'Prioritized Approach Milestones'!C271,"N/A")</f>
        <v>0</v>
      </c>
      <c r="N270">
        <f t="shared" si="11"/>
        <v>0</v>
      </c>
      <c r="P270" s="120" t="str">
        <f>IF('Prioritized Approach Milestones'!$B271=1,'Prioritized Approach Milestones'!$F271,"")</f>
        <v/>
      </c>
      <c r="Q270" s="120">
        <f>IF('Prioritized Approach Milestones'!$B271=2,'Prioritized Approach Milestones'!$F271,"")</f>
        <v>0</v>
      </c>
      <c r="R270" s="120" t="str">
        <f>IF('Prioritized Approach Milestones'!$B271=3,'Prioritized Approach Milestones'!$F271,"")</f>
        <v/>
      </c>
      <c r="S270" s="120" t="str">
        <f>IF('Prioritized Approach Milestones'!$B271=4,'Prioritized Approach Milestones'!$F271,"")</f>
        <v/>
      </c>
      <c r="T270" s="120" t="str">
        <f>IF('Prioritized Approach Milestones'!$B271=5,'Prioritized Approach Milestones'!$F271,"")</f>
        <v/>
      </c>
      <c r="U270" s="120" t="str">
        <f>IF('Prioritized Approach Milestones'!$B271=6,'Prioritized Approach Milestones'!$F271,"")</f>
        <v/>
      </c>
      <c r="V270" s="121" t="str">
        <f>IF(AND('Prioritized Approach Milestones'!C271="Yes",'Prioritized Approach Milestones'!F271=""),"CORRECT",IF('Prioritized Approach Milestones'!C271="No","CORRECT",IF('Prioritized Approach Milestones'!B271=1,"ERROR 1","N/A")))</f>
        <v>N/A</v>
      </c>
      <c r="W270" s="121" t="str">
        <f>IF(AND('Prioritized Approach Milestones'!C271="Yes",'Prioritized Approach Milestones'!F271=""),"CORRECT",IF('Prioritized Approach Milestones'!C271="No","CORRECT",IF('Prioritized Approach Milestones'!B271=2,"ERROR 1","N/A")))</f>
        <v>ERROR 1</v>
      </c>
      <c r="X270" s="121" t="str">
        <f>IF(AND('Prioritized Approach Milestones'!C271="Yes",'Prioritized Approach Milestones'!F271=""),"CORRECT",IF('Prioritized Approach Milestones'!C271="No","CORRECT",IF('Prioritized Approach Milestones'!B271=3,"ERROR 1","N/A")))</f>
        <v>N/A</v>
      </c>
      <c r="Y270" s="121" t="str">
        <f>IF(AND('Prioritized Approach Milestones'!C271="Yes",'Prioritized Approach Milestones'!F271=""),"CORRECT",IF('Prioritized Approach Milestones'!C271="No","CORRECT",IF('Prioritized Approach Milestones'!B271=4,"ERROR 1","N/A")))</f>
        <v>N/A</v>
      </c>
      <c r="Z270" s="121" t="str">
        <f>IF(AND('Prioritized Approach Milestones'!C271="Yes",'Prioritized Approach Milestones'!F271=""),"CORRECT",IF('Prioritized Approach Milestones'!C271="No","CORRECT",IF('Prioritized Approach Milestones'!B271=5,"ERROR 1","N/A")))</f>
        <v>N/A</v>
      </c>
      <c r="AA270" s="121" t="str">
        <f>IF(AND('Prioritized Approach Milestones'!C271="Yes",'Prioritized Approach Milestones'!F271=""),"CORRECT",IF('Prioritized Approach Milestones'!C271="No","CORRECT",IF('Prioritized Approach Milestones'!B271=6,"ERROR 1","N/A")))</f>
        <v>N/A</v>
      </c>
      <c r="AB270" s="122" t="str">
        <f>IF(AND('Prioritized Approach Milestones'!C271="No",'Prioritized Approach Milestones'!F271=""),IF('Prioritized Approach Milestones'!B271=1,"ERROR 2","N/A"),"CORRECT")</f>
        <v>CORRECT</v>
      </c>
      <c r="AC270" s="122" t="str">
        <f>IF(AND('Prioritized Approach Milestones'!C271="No",'Prioritized Approach Milestones'!F271=""),IF('Prioritized Approach Milestones'!B271=2,"ERROR 2","N/A"),"CORRECT")</f>
        <v>CORRECT</v>
      </c>
      <c r="AD270" s="122" t="str">
        <f>IF(AND('Prioritized Approach Milestones'!C271="No",'Prioritized Approach Milestones'!F271=""),IF('Prioritized Approach Milestones'!B271=3,"ERROR 2","N/A"),"CORRECT")</f>
        <v>CORRECT</v>
      </c>
      <c r="AE270" s="122" t="str">
        <f>IF(AND('Prioritized Approach Milestones'!C271="No",'Prioritized Approach Milestones'!F271=""),IF('Prioritized Approach Milestones'!B271=4,"ERROR 2","N/A"),"CORRECT")</f>
        <v>CORRECT</v>
      </c>
      <c r="AF270" s="122" t="str">
        <f>IF(AND('Prioritized Approach Milestones'!C271="No",'Prioritized Approach Milestones'!F271=""),IF('Prioritized Approach Milestones'!B271=5,"ERROR 2","N/A"),"CORRECT")</f>
        <v>CORRECT</v>
      </c>
      <c r="AG270" s="123" t="str">
        <f>IF(AND('Prioritized Approach Milestones'!C271="No",'Prioritized Approach Milestones'!F271=""),IF('Prioritized Approach Milestones'!B271=6,"ERROR 2","N/A"),"CORRECT")</f>
        <v>CORRECT</v>
      </c>
    </row>
    <row r="271" spans="1:33" x14ac:dyDescent="0.2">
      <c r="A271" s="27">
        <f>COUNTIFS('Prioritized Approach Milestones'!B272,"1",'Prioritized Approach Milestones'!C272,"yes")</f>
        <v>0</v>
      </c>
      <c r="B271" s="32">
        <f>COUNTIFS('Prioritized Approach Milestones'!B272,"2",'Prioritized Approach Milestones'!C272,"yes")</f>
        <v>0</v>
      </c>
      <c r="C271" s="28">
        <f>COUNTIFS('Prioritized Approach Milestones'!B272,"3",'Prioritized Approach Milestones'!C272,"yes")</f>
        <v>0</v>
      </c>
      <c r="D271" s="29">
        <f>COUNTIFS('Prioritized Approach Milestones'!B272,"4",'Prioritized Approach Milestones'!C272,"yes")</f>
        <v>0</v>
      </c>
      <c r="E271" s="30">
        <f>COUNTIFS('Prioritized Approach Milestones'!B272,"5",'Prioritized Approach Milestones'!C272,"yes")</f>
        <v>0</v>
      </c>
      <c r="F271" s="31">
        <f>COUNTIFS('Prioritized Approach Milestones'!B272,"6",'Prioritized Approach Milestones'!C272,"yes")</f>
        <v>0</v>
      </c>
      <c r="G271" s="59">
        <f t="shared" si="10"/>
        <v>0</v>
      </c>
      <c r="H271" s="53">
        <f>COUNTIFS('Prioritized Approach Milestones'!B272,"1",'Prioritized Approach Milestones'!C272,"N/A")</f>
        <v>0</v>
      </c>
      <c r="I271" s="53">
        <f>COUNTIFS('Prioritized Approach Milestones'!B272,"2",'Prioritized Approach Milestones'!C272,"N/A")</f>
        <v>0</v>
      </c>
      <c r="J271" s="53">
        <f>COUNTIFS('Prioritized Approach Milestones'!B272,"3",'Prioritized Approach Milestones'!C272,"N/A")</f>
        <v>0</v>
      </c>
      <c r="K271" s="53">
        <f>COUNTIFS('Prioritized Approach Milestones'!B272,"4",'Prioritized Approach Milestones'!C272,"N/A")</f>
        <v>0</v>
      </c>
      <c r="L271" s="53">
        <f>COUNTIFS('Prioritized Approach Milestones'!B272,"5",'Prioritized Approach Milestones'!C272,"N/A")</f>
        <v>0</v>
      </c>
      <c r="M271" s="53">
        <f>COUNTIFS('Prioritized Approach Milestones'!B272,"6",'Prioritized Approach Milestones'!C272,"N/A")</f>
        <v>0</v>
      </c>
      <c r="N271">
        <f t="shared" si="11"/>
        <v>0</v>
      </c>
      <c r="P271" s="120" t="str">
        <f>IF('Prioritized Approach Milestones'!$B272=1,'Prioritized Approach Milestones'!$F272,"")</f>
        <v/>
      </c>
      <c r="Q271" s="120">
        <f>IF('Prioritized Approach Milestones'!$B272=2,'Prioritized Approach Milestones'!$F272,"")</f>
        <v>0</v>
      </c>
      <c r="R271" s="120" t="str">
        <f>IF('Prioritized Approach Milestones'!$B272=3,'Prioritized Approach Milestones'!$F272,"")</f>
        <v/>
      </c>
      <c r="S271" s="120" t="str">
        <f>IF('Prioritized Approach Milestones'!$B272=4,'Prioritized Approach Milestones'!$F272,"")</f>
        <v/>
      </c>
      <c r="T271" s="120" t="str">
        <f>IF('Prioritized Approach Milestones'!$B272=5,'Prioritized Approach Milestones'!$F272,"")</f>
        <v/>
      </c>
      <c r="U271" s="120" t="str">
        <f>IF('Prioritized Approach Milestones'!$B272=6,'Prioritized Approach Milestones'!$F272,"")</f>
        <v/>
      </c>
      <c r="V271" s="121" t="str">
        <f>IF(AND('Prioritized Approach Milestones'!C272="Yes",'Prioritized Approach Milestones'!F272=""),"CORRECT",IF('Prioritized Approach Milestones'!C272="No","CORRECT",IF('Prioritized Approach Milestones'!B272=1,"ERROR 1","N/A")))</f>
        <v>N/A</v>
      </c>
      <c r="W271" s="121" t="str">
        <f>IF(AND('Prioritized Approach Milestones'!C272="Yes",'Prioritized Approach Milestones'!F272=""),"CORRECT",IF('Prioritized Approach Milestones'!C272="No","CORRECT",IF('Prioritized Approach Milestones'!B272=2,"ERROR 1","N/A")))</f>
        <v>ERROR 1</v>
      </c>
      <c r="X271" s="121" t="str">
        <f>IF(AND('Prioritized Approach Milestones'!C272="Yes",'Prioritized Approach Milestones'!F272=""),"CORRECT",IF('Prioritized Approach Milestones'!C272="No","CORRECT",IF('Prioritized Approach Milestones'!B272=3,"ERROR 1","N/A")))</f>
        <v>N/A</v>
      </c>
      <c r="Y271" s="121" t="str">
        <f>IF(AND('Prioritized Approach Milestones'!C272="Yes",'Prioritized Approach Milestones'!F272=""),"CORRECT",IF('Prioritized Approach Milestones'!C272="No","CORRECT",IF('Prioritized Approach Milestones'!B272=4,"ERROR 1","N/A")))</f>
        <v>N/A</v>
      </c>
      <c r="Z271" s="121" t="str">
        <f>IF(AND('Prioritized Approach Milestones'!C272="Yes",'Prioritized Approach Milestones'!F272=""),"CORRECT",IF('Prioritized Approach Milestones'!C272="No","CORRECT",IF('Prioritized Approach Milestones'!B272=5,"ERROR 1","N/A")))</f>
        <v>N/A</v>
      </c>
      <c r="AA271" s="121" t="str">
        <f>IF(AND('Prioritized Approach Milestones'!C272="Yes",'Prioritized Approach Milestones'!F272=""),"CORRECT",IF('Prioritized Approach Milestones'!C272="No","CORRECT",IF('Prioritized Approach Milestones'!B272=6,"ERROR 1","N/A")))</f>
        <v>N/A</v>
      </c>
      <c r="AB271" s="122" t="str">
        <f>IF(AND('Prioritized Approach Milestones'!C272="No",'Prioritized Approach Milestones'!F272=""),IF('Prioritized Approach Milestones'!B272=1,"ERROR 2","N/A"),"CORRECT")</f>
        <v>CORRECT</v>
      </c>
      <c r="AC271" s="122" t="str">
        <f>IF(AND('Prioritized Approach Milestones'!C272="No",'Prioritized Approach Milestones'!F272=""),IF('Prioritized Approach Milestones'!B272=2,"ERROR 2","N/A"),"CORRECT")</f>
        <v>CORRECT</v>
      </c>
      <c r="AD271" s="122" t="str">
        <f>IF(AND('Prioritized Approach Milestones'!C272="No",'Prioritized Approach Milestones'!F272=""),IF('Prioritized Approach Milestones'!B272=3,"ERROR 2","N/A"),"CORRECT")</f>
        <v>CORRECT</v>
      </c>
      <c r="AE271" s="122" t="str">
        <f>IF(AND('Prioritized Approach Milestones'!C272="No",'Prioritized Approach Milestones'!F272=""),IF('Prioritized Approach Milestones'!B272=4,"ERROR 2","N/A"),"CORRECT")</f>
        <v>CORRECT</v>
      </c>
      <c r="AF271" s="122" t="str">
        <f>IF(AND('Prioritized Approach Milestones'!C272="No",'Prioritized Approach Milestones'!F272=""),IF('Prioritized Approach Milestones'!B272=5,"ERROR 2","N/A"),"CORRECT")</f>
        <v>CORRECT</v>
      </c>
      <c r="AG271" s="123" t="str">
        <f>IF(AND('Prioritized Approach Milestones'!C272="No",'Prioritized Approach Milestones'!F272=""),IF('Prioritized Approach Milestones'!B272=6,"ERROR 2","N/A"),"CORRECT")</f>
        <v>CORRECT</v>
      </c>
    </row>
    <row r="272" spans="1:33" x14ac:dyDescent="0.2">
      <c r="A272" s="27">
        <f>COUNTIFS('Prioritized Approach Milestones'!B273,"1",'Prioritized Approach Milestones'!C273,"yes")</f>
        <v>0</v>
      </c>
      <c r="B272" s="32">
        <f>COUNTIFS('Prioritized Approach Milestones'!B273,"2",'Prioritized Approach Milestones'!C273,"yes")</f>
        <v>0</v>
      </c>
      <c r="C272" s="28">
        <f>COUNTIFS('Prioritized Approach Milestones'!B273,"3",'Prioritized Approach Milestones'!C273,"yes")</f>
        <v>0</v>
      </c>
      <c r="D272" s="29">
        <f>COUNTIFS('Prioritized Approach Milestones'!B273,"4",'Prioritized Approach Milestones'!C273,"yes")</f>
        <v>0</v>
      </c>
      <c r="E272" s="30">
        <f>COUNTIFS('Prioritized Approach Milestones'!B273,"5",'Prioritized Approach Milestones'!C273,"yes")</f>
        <v>0</v>
      </c>
      <c r="F272" s="31">
        <f>COUNTIFS('Prioritized Approach Milestones'!B273,"6",'Prioritized Approach Milestones'!C273,"yes")</f>
        <v>0</v>
      </c>
      <c r="G272" s="59">
        <f t="shared" si="10"/>
        <v>0</v>
      </c>
      <c r="H272" s="53">
        <f>COUNTIFS('Prioritized Approach Milestones'!B273,"1",'Prioritized Approach Milestones'!C273,"N/A")</f>
        <v>0</v>
      </c>
      <c r="I272" s="53">
        <f>COUNTIFS('Prioritized Approach Milestones'!B273,"2",'Prioritized Approach Milestones'!C273,"N/A")</f>
        <v>0</v>
      </c>
      <c r="J272" s="53">
        <f>COUNTIFS('Prioritized Approach Milestones'!B273,"3",'Prioritized Approach Milestones'!C273,"N/A")</f>
        <v>0</v>
      </c>
      <c r="K272" s="53">
        <f>COUNTIFS('Prioritized Approach Milestones'!B273,"4",'Prioritized Approach Milestones'!C273,"N/A")</f>
        <v>0</v>
      </c>
      <c r="L272" s="53">
        <f>COUNTIFS('Prioritized Approach Milestones'!B273,"5",'Prioritized Approach Milestones'!C273,"N/A")</f>
        <v>0</v>
      </c>
      <c r="M272" s="53">
        <f>COUNTIFS('Prioritized Approach Milestones'!B273,"6",'Prioritized Approach Milestones'!C273,"N/A")</f>
        <v>0</v>
      </c>
      <c r="N272">
        <f t="shared" si="11"/>
        <v>0</v>
      </c>
      <c r="P272" s="120" t="str">
        <f>IF('Prioritized Approach Milestones'!$B273=1,'Prioritized Approach Milestones'!$F273,"")</f>
        <v/>
      </c>
      <c r="Q272" s="120">
        <f>IF('Prioritized Approach Milestones'!$B273=2,'Prioritized Approach Milestones'!$F273,"")</f>
        <v>0</v>
      </c>
      <c r="R272" s="120" t="str">
        <f>IF('Prioritized Approach Milestones'!$B273=3,'Prioritized Approach Milestones'!$F273,"")</f>
        <v/>
      </c>
      <c r="S272" s="120" t="str">
        <f>IF('Prioritized Approach Milestones'!$B273=4,'Prioritized Approach Milestones'!$F273,"")</f>
        <v/>
      </c>
      <c r="T272" s="120" t="str">
        <f>IF('Prioritized Approach Milestones'!$B273=5,'Prioritized Approach Milestones'!$F273,"")</f>
        <v/>
      </c>
      <c r="U272" s="120" t="str">
        <f>IF('Prioritized Approach Milestones'!$B273=6,'Prioritized Approach Milestones'!$F273,"")</f>
        <v/>
      </c>
      <c r="V272" s="121" t="str">
        <f>IF(AND('Prioritized Approach Milestones'!C273="Yes",'Prioritized Approach Milestones'!F273=""),"CORRECT",IF('Prioritized Approach Milestones'!C273="No","CORRECT",IF('Prioritized Approach Milestones'!B273=1,"ERROR 1","N/A")))</f>
        <v>N/A</v>
      </c>
      <c r="W272" s="121" t="str">
        <f>IF(AND('Prioritized Approach Milestones'!C273="Yes",'Prioritized Approach Milestones'!F273=""),"CORRECT",IF('Prioritized Approach Milestones'!C273="No","CORRECT",IF('Prioritized Approach Milestones'!B273=2,"ERROR 1","N/A")))</f>
        <v>ERROR 1</v>
      </c>
      <c r="X272" s="121" t="str">
        <f>IF(AND('Prioritized Approach Milestones'!C273="Yes",'Prioritized Approach Milestones'!F273=""),"CORRECT",IF('Prioritized Approach Milestones'!C273="No","CORRECT",IF('Prioritized Approach Milestones'!B273=3,"ERROR 1","N/A")))</f>
        <v>N/A</v>
      </c>
      <c r="Y272" s="121" t="str">
        <f>IF(AND('Prioritized Approach Milestones'!C273="Yes",'Prioritized Approach Milestones'!F273=""),"CORRECT",IF('Prioritized Approach Milestones'!C273="No","CORRECT",IF('Prioritized Approach Milestones'!B273=4,"ERROR 1","N/A")))</f>
        <v>N/A</v>
      </c>
      <c r="Z272" s="121" t="str">
        <f>IF(AND('Prioritized Approach Milestones'!C273="Yes",'Prioritized Approach Milestones'!F273=""),"CORRECT",IF('Prioritized Approach Milestones'!C273="No","CORRECT",IF('Prioritized Approach Milestones'!B273=5,"ERROR 1","N/A")))</f>
        <v>N/A</v>
      </c>
      <c r="AA272" s="121" t="str">
        <f>IF(AND('Prioritized Approach Milestones'!C273="Yes",'Prioritized Approach Milestones'!F273=""),"CORRECT",IF('Prioritized Approach Milestones'!C273="No","CORRECT",IF('Prioritized Approach Milestones'!B273=6,"ERROR 1","N/A")))</f>
        <v>N/A</v>
      </c>
      <c r="AB272" s="122" t="str">
        <f>IF(AND('Prioritized Approach Milestones'!C273="No",'Prioritized Approach Milestones'!F273=""),IF('Prioritized Approach Milestones'!B273=1,"ERROR 2","N/A"),"CORRECT")</f>
        <v>CORRECT</v>
      </c>
      <c r="AC272" s="122" t="str">
        <f>IF(AND('Prioritized Approach Milestones'!C273="No",'Prioritized Approach Milestones'!F273=""),IF('Prioritized Approach Milestones'!B273=2,"ERROR 2","N/A"),"CORRECT")</f>
        <v>CORRECT</v>
      </c>
      <c r="AD272" s="122" t="str">
        <f>IF(AND('Prioritized Approach Milestones'!C273="No",'Prioritized Approach Milestones'!F273=""),IF('Prioritized Approach Milestones'!B273=3,"ERROR 2","N/A"),"CORRECT")</f>
        <v>CORRECT</v>
      </c>
      <c r="AE272" s="122" t="str">
        <f>IF(AND('Prioritized Approach Milestones'!C273="No",'Prioritized Approach Milestones'!F273=""),IF('Prioritized Approach Milestones'!B273=4,"ERROR 2","N/A"),"CORRECT")</f>
        <v>CORRECT</v>
      </c>
      <c r="AF272" s="122" t="str">
        <f>IF(AND('Prioritized Approach Milestones'!C273="No",'Prioritized Approach Milestones'!F273=""),IF('Prioritized Approach Milestones'!B273=5,"ERROR 2","N/A"),"CORRECT")</f>
        <v>CORRECT</v>
      </c>
      <c r="AG272" s="123" t="str">
        <f>IF(AND('Prioritized Approach Milestones'!C273="No",'Prioritized Approach Milestones'!F273=""),IF('Prioritized Approach Milestones'!B273=6,"ERROR 2","N/A"),"CORRECT")</f>
        <v>CORRECT</v>
      </c>
    </row>
    <row r="273" spans="1:33" x14ac:dyDescent="0.2">
      <c r="A273" s="27">
        <f>COUNTIFS('Prioritized Approach Milestones'!B274,"1",'Prioritized Approach Milestones'!C274,"yes")</f>
        <v>0</v>
      </c>
      <c r="B273" s="32">
        <f>COUNTIFS('Prioritized Approach Milestones'!B274,"2",'Prioritized Approach Milestones'!C274,"yes")</f>
        <v>0</v>
      </c>
      <c r="C273" s="28">
        <f>COUNTIFS('Prioritized Approach Milestones'!B274,"3",'Prioritized Approach Milestones'!C274,"yes")</f>
        <v>0</v>
      </c>
      <c r="D273" s="29">
        <f>COUNTIFS('Prioritized Approach Milestones'!B274,"4",'Prioritized Approach Milestones'!C274,"yes")</f>
        <v>0</v>
      </c>
      <c r="E273" s="30">
        <f>COUNTIFS('Prioritized Approach Milestones'!B274,"5",'Prioritized Approach Milestones'!C274,"yes")</f>
        <v>0</v>
      </c>
      <c r="F273" s="31">
        <f>COUNTIFS('Prioritized Approach Milestones'!B274,"6",'Prioritized Approach Milestones'!C274,"yes")</f>
        <v>0</v>
      </c>
      <c r="G273" s="59">
        <f t="shared" si="10"/>
        <v>0</v>
      </c>
      <c r="H273" s="53">
        <f>COUNTIFS('Prioritized Approach Milestones'!B274,"1",'Prioritized Approach Milestones'!C274,"N/A")</f>
        <v>0</v>
      </c>
      <c r="I273" s="53">
        <f>COUNTIFS('Prioritized Approach Milestones'!B274,"2",'Prioritized Approach Milestones'!C274,"N/A")</f>
        <v>0</v>
      </c>
      <c r="J273" s="53">
        <f>COUNTIFS('Prioritized Approach Milestones'!B274,"3",'Prioritized Approach Milestones'!C274,"N/A")</f>
        <v>0</v>
      </c>
      <c r="K273" s="53">
        <f>COUNTIFS('Prioritized Approach Milestones'!B274,"4",'Prioritized Approach Milestones'!C274,"N/A")</f>
        <v>0</v>
      </c>
      <c r="L273" s="53">
        <f>COUNTIFS('Prioritized Approach Milestones'!B274,"5",'Prioritized Approach Milestones'!C274,"N/A")</f>
        <v>0</v>
      </c>
      <c r="M273" s="53">
        <f>COUNTIFS('Prioritized Approach Milestones'!B274,"6",'Prioritized Approach Milestones'!C274,"N/A")</f>
        <v>0</v>
      </c>
      <c r="N273">
        <f t="shared" si="11"/>
        <v>0</v>
      </c>
      <c r="P273" s="120" t="str">
        <f>IF('Prioritized Approach Milestones'!$B274=1,'Prioritized Approach Milestones'!$F274,"")</f>
        <v/>
      </c>
      <c r="Q273" s="120" t="str">
        <f>IF('Prioritized Approach Milestones'!$B274=2,'Prioritized Approach Milestones'!$F274,"")</f>
        <v/>
      </c>
      <c r="R273" s="120" t="str">
        <f>IF('Prioritized Approach Milestones'!$B274=3,'Prioritized Approach Milestones'!$F274,"")</f>
        <v/>
      </c>
      <c r="S273" s="120" t="str">
        <f>IF('Prioritized Approach Milestones'!$B274=4,'Prioritized Approach Milestones'!$F274,"")</f>
        <v/>
      </c>
      <c r="T273" s="120" t="str">
        <f>IF('Prioritized Approach Milestones'!$B274=5,'Prioritized Approach Milestones'!$F274,"")</f>
        <v/>
      </c>
      <c r="U273" s="120" t="str">
        <f>IF('Prioritized Approach Milestones'!$B274=6,'Prioritized Approach Milestones'!$F274,"")</f>
        <v/>
      </c>
      <c r="V273" s="121" t="str">
        <f>IF(AND('Prioritized Approach Milestones'!C274="Yes",'Prioritized Approach Milestones'!F274=""),"CORRECT",IF('Prioritized Approach Milestones'!C274="No","CORRECT",IF('Prioritized Approach Milestones'!B274=1,"ERROR 1","N/A")))</f>
        <v>N/A</v>
      </c>
      <c r="W273" s="121" t="str">
        <f>IF(AND('Prioritized Approach Milestones'!C274="Yes",'Prioritized Approach Milestones'!F274=""),"CORRECT",IF('Prioritized Approach Milestones'!C274="No","CORRECT",IF('Prioritized Approach Milestones'!B274=2,"ERROR 1","N/A")))</f>
        <v>N/A</v>
      </c>
      <c r="X273" s="121" t="str">
        <f>IF(AND('Prioritized Approach Milestones'!C274="Yes",'Prioritized Approach Milestones'!F274=""),"CORRECT",IF('Prioritized Approach Milestones'!C274="No","CORRECT",IF('Prioritized Approach Milestones'!B274=3,"ERROR 1","N/A")))</f>
        <v>N/A</v>
      </c>
      <c r="Y273" s="121" t="str">
        <f>IF(AND('Prioritized Approach Milestones'!C274="Yes",'Prioritized Approach Milestones'!F274=""),"CORRECT",IF('Prioritized Approach Milestones'!C274="No","CORRECT",IF('Prioritized Approach Milestones'!B274=4,"ERROR 1","N/A")))</f>
        <v>N/A</v>
      </c>
      <c r="Z273" s="121" t="str">
        <f>IF(AND('Prioritized Approach Milestones'!C274="Yes",'Prioritized Approach Milestones'!F274=""),"CORRECT",IF('Prioritized Approach Milestones'!C274="No","CORRECT",IF('Prioritized Approach Milestones'!B274=5,"ERROR 1","N/A")))</f>
        <v>N/A</v>
      </c>
      <c r="AA273" s="121" t="str">
        <f>IF(AND('Prioritized Approach Milestones'!C274="Yes",'Prioritized Approach Milestones'!F274=""),"CORRECT",IF('Prioritized Approach Milestones'!C274="No","CORRECT",IF('Prioritized Approach Milestones'!B274=6,"ERROR 1","N/A")))</f>
        <v>N/A</v>
      </c>
      <c r="AB273" s="122" t="str">
        <f>IF(AND('Prioritized Approach Milestones'!C274="No",'Prioritized Approach Milestones'!F274=""),IF('Prioritized Approach Milestones'!B274=1,"ERROR 2","N/A"),"CORRECT")</f>
        <v>CORRECT</v>
      </c>
      <c r="AC273" s="122" t="str">
        <f>IF(AND('Prioritized Approach Milestones'!C274="No",'Prioritized Approach Milestones'!F274=""),IF('Prioritized Approach Milestones'!B274=2,"ERROR 2","N/A"),"CORRECT")</f>
        <v>CORRECT</v>
      </c>
      <c r="AD273" s="122" t="str">
        <f>IF(AND('Prioritized Approach Milestones'!C274="No",'Prioritized Approach Milestones'!F274=""),IF('Prioritized Approach Milestones'!B274=3,"ERROR 2","N/A"),"CORRECT")</f>
        <v>CORRECT</v>
      </c>
      <c r="AE273" s="122" t="str">
        <f>IF(AND('Prioritized Approach Milestones'!C274="No",'Prioritized Approach Milestones'!F274=""),IF('Prioritized Approach Milestones'!B274=4,"ERROR 2","N/A"),"CORRECT")</f>
        <v>CORRECT</v>
      </c>
      <c r="AF273" s="122" t="str">
        <f>IF(AND('Prioritized Approach Milestones'!C274="No",'Prioritized Approach Milestones'!F274=""),IF('Prioritized Approach Milestones'!B274=5,"ERROR 2","N/A"),"CORRECT")</f>
        <v>CORRECT</v>
      </c>
      <c r="AG273" s="123" t="str">
        <f>IF(AND('Prioritized Approach Milestones'!C274="No",'Prioritized Approach Milestones'!F274=""),IF('Prioritized Approach Milestones'!B274=6,"ERROR 2","N/A"),"CORRECT")</f>
        <v>CORRECT</v>
      </c>
    </row>
    <row r="274" spans="1:33" x14ac:dyDescent="0.2">
      <c r="A274" s="27">
        <f>COUNTIFS('Prioritized Approach Milestones'!B275,"1",'Prioritized Approach Milestones'!C275,"yes")</f>
        <v>0</v>
      </c>
      <c r="B274" s="32">
        <f>COUNTIFS('Prioritized Approach Milestones'!B275,"2",'Prioritized Approach Milestones'!C275,"yes")</f>
        <v>0</v>
      </c>
      <c r="C274" s="28">
        <f>COUNTIFS('Prioritized Approach Milestones'!B275,"3",'Prioritized Approach Milestones'!C275,"yes")</f>
        <v>0</v>
      </c>
      <c r="D274" s="29">
        <f>COUNTIFS('Prioritized Approach Milestones'!B275,"4",'Prioritized Approach Milestones'!C275,"yes")</f>
        <v>0</v>
      </c>
      <c r="E274" s="30">
        <f>COUNTIFS('Prioritized Approach Milestones'!B275,"5",'Prioritized Approach Milestones'!C275,"yes")</f>
        <v>0</v>
      </c>
      <c r="F274" s="31">
        <f>COUNTIFS('Prioritized Approach Milestones'!B275,"6",'Prioritized Approach Milestones'!C275,"yes")</f>
        <v>0</v>
      </c>
      <c r="G274" s="59">
        <f t="shared" si="10"/>
        <v>0</v>
      </c>
      <c r="H274" s="53">
        <f>COUNTIFS('Prioritized Approach Milestones'!B275,"1",'Prioritized Approach Milestones'!C275,"N/A")</f>
        <v>0</v>
      </c>
      <c r="I274" s="53">
        <f>COUNTIFS('Prioritized Approach Milestones'!B275,"2",'Prioritized Approach Milestones'!C275,"N/A")</f>
        <v>0</v>
      </c>
      <c r="J274" s="53">
        <f>COUNTIFS('Prioritized Approach Milestones'!B275,"3",'Prioritized Approach Milestones'!C275,"N/A")</f>
        <v>0</v>
      </c>
      <c r="K274" s="53">
        <f>COUNTIFS('Prioritized Approach Milestones'!B275,"4",'Prioritized Approach Milestones'!C275,"N/A")</f>
        <v>0</v>
      </c>
      <c r="L274" s="53">
        <f>COUNTIFS('Prioritized Approach Milestones'!B275,"5",'Prioritized Approach Milestones'!C275,"N/A")</f>
        <v>0</v>
      </c>
      <c r="M274" s="53">
        <f>COUNTIFS('Prioritized Approach Milestones'!B275,"6",'Prioritized Approach Milestones'!C275,"N/A")</f>
        <v>0</v>
      </c>
      <c r="N274">
        <f t="shared" si="11"/>
        <v>0</v>
      </c>
      <c r="P274" s="120" t="str">
        <f>IF('Prioritized Approach Milestones'!$B275=1,'Prioritized Approach Milestones'!$F275,"")</f>
        <v/>
      </c>
      <c r="Q274" s="120">
        <f>IF('Prioritized Approach Milestones'!$B275=2,'Prioritized Approach Milestones'!$F275,"")</f>
        <v>0</v>
      </c>
      <c r="R274" s="120" t="str">
        <f>IF('Prioritized Approach Milestones'!$B275=3,'Prioritized Approach Milestones'!$F275,"")</f>
        <v/>
      </c>
      <c r="S274" s="120" t="str">
        <f>IF('Prioritized Approach Milestones'!$B275=4,'Prioritized Approach Milestones'!$F275,"")</f>
        <v/>
      </c>
      <c r="T274" s="120" t="str">
        <f>IF('Prioritized Approach Milestones'!$B275=5,'Prioritized Approach Milestones'!$F275,"")</f>
        <v/>
      </c>
      <c r="U274" s="120" t="str">
        <f>IF('Prioritized Approach Milestones'!$B275=6,'Prioritized Approach Milestones'!$F275,"")</f>
        <v/>
      </c>
      <c r="V274" s="121" t="str">
        <f>IF(AND('Prioritized Approach Milestones'!C275="Yes",'Prioritized Approach Milestones'!F275=""),"CORRECT",IF('Prioritized Approach Milestones'!C275="No","CORRECT",IF('Prioritized Approach Milestones'!B275=1,"ERROR 1","N/A")))</f>
        <v>N/A</v>
      </c>
      <c r="W274" s="121" t="str">
        <f>IF(AND('Prioritized Approach Milestones'!C275="Yes",'Prioritized Approach Milestones'!F275=""),"CORRECT",IF('Prioritized Approach Milestones'!C275="No","CORRECT",IF('Prioritized Approach Milestones'!B275=2,"ERROR 1","N/A")))</f>
        <v>ERROR 1</v>
      </c>
      <c r="X274" s="121" t="str">
        <f>IF(AND('Prioritized Approach Milestones'!C275="Yes",'Prioritized Approach Milestones'!F275=""),"CORRECT",IF('Prioritized Approach Milestones'!C275="No","CORRECT",IF('Prioritized Approach Milestones'!B275=3,"ERROR 1","N/A")))</f>
        <v>N/A</v>
      </c>
      <c r="Y274" s="121" t="str">
        <f>IF(AND('Prioritized Approach Milestones'!C275="Yes",'Prioritized Approach Milestones'!F275=""),"CORRECT",IF('Prioritized Approach Milestones'!C275="No","CORRECT",IF('Prioritized Approach Milestones'!B275=4,"ERROR 1","N/A")))</f>
        <v>N/A</v>
      </c>
      <c r="Z274" s="121" t="str">
        <f>IF(AND('Prioritized Approach Milestones'!C275="Yes",'Prioritized Approach Milestones'!F275=""),"CORRECT",IF('Prioritized Approach Milestones'!C275="No","CORRECT",IF('Prioritized Approach Milestones'!B275=5,"ERROR 1","N/A")))</f>
        <v>N/A</v>
      </c>
      <c r="AA274" s="121" t="str">
        <f>IF(AND('Prioritized Approach Milestones'!C275="Yes",'Prioritized Approach Milestones'!F275=""),"CORRECT",IF('Prioritized Approach Milestones'!C275="No","CORRECT",IF('Prioritized Approach Milestones'!B275=6,"ERROR 1","N/A")))</f>
        <v>N/A</v>
      </c>
      <c r="AB274" s="122" t="str">
        <f>IF(AND('Prioritized Approach Milestones'!C275="No",'Prioritized Approach Milestones'!F275=""),IF('Prioritized Approach Milestones'!B275=1,"ERROR 2","N/A"),"CORRECT")</f>
        <v>CORRECT</v>
      </c>
      <c r="AC274" s="122" t="str">
        <f>IF(AND('Prioritized Approach Milestones'!C275="No",'Prioritized Approach Milestones'!F275=""),IF('Prioritized Approach Milestones'!B275=2,"ERROR 2","N/A"),"CORRECT")</f>
        <v>CORRECT</v>
      </c>
      <c r="AD274" s="122" t="str">
        <f>IF(AND('Prioritized Approach Milestones'!C275="No",'Prioritized Approach Milestones'!F275=""),IF('Prioritized Approach Milestones'!B275=3,"ERROR 2","N/A"),"CORRECT")</f>
        <v>CORRECT</v>
      </c>
      <c r="AE274" s="122" t="str">
        <f>IF(AND('Prioritized Approach Milestones'!C275="No",'Prioritized Approach Milestones'!F275=""),IF('Prioritized Approach Milestones'!B275=4,"ERROR 2","N/A"),"CORRECT")</f>
        <v>CORRECT</v>
      </c>
      <c r="AF274" s="122" t="str">
        <f>IF(AND('Prioritized Approach Milestones'!C275="No",'Prioritized Approach Milestones'!F275=""),IF('Prioritized Approach Milestones'!B275=5,"ERROR 2","N/A"),"CORRECT")</f>
        <v>CORRECT</v>
      </c>
      <c r="AG274" s="123" t="str">
        <f>IF(AND('Prioritized Approach Milestones'!C275="No",'Prioritized Approach Milestones'!F275=""),IF('Prioritized Approach Milestones'!B275=6,"ERROR 2","N/A"),"CORRECT")</f>
        <v>CORRECT</v>
      </c>
    </row>
    <row r="275" spans="1:33" x14ac:dyDescent="0.2">
      <c r="A275" s="27">
        <f>COUNTIFS('Prioritized Approach Milestones'!B276,"1",'Prioritized Approach Milestones'!C276,"yes")</f>
        <v>0</v>
      </c>
      <c r="B275" s="32">
        <f>COUNTIFS('Prioritized Approach Milestones'!B276,"2",'Prioritized Approach Milestones'!C276,"yes")</f>
        <v>0</v>
      </c>
      <c r="C275" s="28">
        <f>COUNTIFS('Prioritized Approach Milestones'!B276,"3",'Prioritized Approach Milestones'!C276,"yes")</f>
        <v>0</v>
      </c>
      <c r="D275" s="29">
        <f>COUNTIFS('Prioritized Approach Milestones'!B276,"4",'Prioritized Approach Milestones'!C276,"yes")</f>
        <v>0</v>
      </c>
      <c r="E275" s="30">
        <f>COUNTIFS('Prioritized Approach Milestones'!B276,"5",'Prioritized Approach Milestones'!C276,"yes")</f>
        <v>0</v>
      </c>
      <c r="F275" s="31">
        <f>COUNTIFS('Prioritized Approach Milestones'!B276,"6",'Prioritized Approach Milestones'!C276,"yes")</f>
        <v>0</v>
      </c>
      <c r="G275" s="59">
        <f t="shared" si="10"/>
        <v>0</v>
      </c>
      <c r="H275" s="53">
        <f>COUNTIFS('Prioritized Approach Milestones'!B276,"1",'Prioritized Approach Milestones'!C276,"N/A")</f>
        <v>0</v>
      </c>
      <c r="I275" s="53">
        <f>COUNTIFS('Prioritized Approach Milestones'!B276,"2",'Prioritized Approach Milestones'!C276,"N/A")</f>
        <v>0</v>
      </c>
      <c r="J275" s="53">
        <f>COUNTIFS('Prioritized Approach Milestones'!B276,"3",'Prioritized Approach Milestones'!C276,"N/A")</f>
        <v>0</v>
      </c>
      <c r="K275" s="53">
        <f>COUNTIFS('Prioritized Approach Milestones'!B276,"4",'Prioritized Approach Milestones'!C276,"N/A")</f>
        <v>0</v>
      </c>
      <c r="L275" s="53">
        <f>COUNTIFS('Prioritized Approach Milestones'!B276,"5",'Prioritized Approach Milestones'!C276,"N/A")</f>
        <v>0</v>
      </c>
      <c r="M275" s="53">
        <f>COUNTIFS('Prioritized Approach Milestones'!B276,"6",'Prioritized Approach Milestones'!C276,"N/A")</f>
        <v>0</v>
      </c>
      <c r="N275">
        <f t="shared" si="11"/>
        <v>0</v>
      </c>
      <c r="P275" s="120" t="str">
        <f>IF('Prioritized Approach Milestones'!$B276=1,'Prioritized Approach Milestones'!$F276,"")</f>
        <v/>
      </c>
      <c r="Q275" s="120">
        <f>IF('Prioritized Approach Milestones'!$B276=2,'Prioritized Approach Milestones'!$F276,"")</f>
        <v>0</v>
      </c>
      <c r="R275" s="120" t="str">
        <f>IF('Prioritized Approach Milestones'!$B276=3,'Prioritized Approach Milestones'!$F276,"")</f>
        <v/>
      </c>
      <c r="S275" s="120" t="str">
        <f>IF('Prioritized Approach Milestones'!$B276=4,'Prioritized Approach Milestones'!$F276,"")</f>
        <v/>
      </c>
      <c r="T275" s="120" t="str">
        <f>IF('Prioritized Approach Milestones'!$B276=5,'Prioritized Approach Milestones'!$F276,"")</f>
        <v/>
      </c>
      <c r="U275" s="120" t="str">
        <f>IF('Prioritized Approach Milestones'!$B276=6,'Prioritized Approach Milestones'!$F276,"")</f>
        <v/>
      </c>
      <c r="V275" s="121" t="str">
        <f>IF(AND('Prioritized Approach Milestones'!C276="Yes",'Prioritized Approach Milestones'!F276=""),"CORRECT",IF('Prioritized Approach Milestones'!C276="No","CORRECT",IF('Prioritized Approach Milestones'!B276=1,"ERROR 1","N/A")))</f>
        <v>N/A</v>
      </c>
      <c r="W275" s="121" t="str">
        <f>IF(AND('Prioritized Approach Milestones'!C276="Yes",'Prioritized Approach Milestones'!F276=""),"CORRECT",IF('Prioritized Approach Milestones'!C276="No","CORRECT",IF('Prioritized Approach Milestones'!B276=2,"ERROR 1","N/A")))</f>
        <v>ERROR 1</v>
      </c>
      <c r="X275" s="121" t="str">
        <f>IF(AND('Prioritized Approach Milestones'!C276="Yes",'Prioritized Approach Milestones'!F276=""),"CORRECT",IF('Prioritized Approach Milestones'!C276="No","CORRECT",IF('Prioritized Approach Milestones'!B276=3,"ERROR 1","N/A")))</f>
        <v>N/A</v>
      </c>
      <c r="Y275" s="121" t="str">
        <f>IF(AND('Prioritized Approach Milestones'!C276="Yes",'Prioritized Approach Milestones'!F276=""),"CORRECT",IF('Prioritized Approach Milestones'!C276="No","CORRECT",IF('Prioritized Approach Milestones'!B276=4,"ERROR 1","N/A")))</f>
        <v>N/A</v>
      </c>
      <c r="Z275" s="121" t="str">
        <f>IF(AND('Prioritized Approach Milestones'!C276="Yes",'Prioritized Approach Milestones'!F276=""),"CORRECT",IF('Prioritized Approach Milestones'!C276="No","CORRECT",IF('Prioritized Approach Milestones'!B276=5,"ERROR 1","N/A")))</f>
        <v>N/A</v>
      </c>
      <c r="AA275" s="121" t="str">
        <f>IF(AND('Prioritized Approach Milestones'!C276="Yes",'Prioritized Approach Milestones'!F276=""),"CORRECT",IF('Prioritized Approach Milestones'!C276="No","CORRECT",IF('Prioritized Approach Milestones'!B276=6,"ERROR 1","N/A")))</f>
        <v>N/A</v>
      </c>
      <c r="AB275" s="122" t="str">
        <f>IF(AND('Prioritized Approach Milestones'!C276="No",'Prioritized Approach Milestones'!F276=""),IF('Prioritized Approach Milestones'!B276=1,"ERROR 2","N/A"),"CORRECT")</f>
        <v>CORRECT</v>
      </c>
      <c r="AC275" s="122" t="str">
        <f>IF(AND('Prioritized Approach Milestones'!C276="No",'Prioritized Approach Milestones'!F276=""),IF('Prioritized Approach Milestones'!B276=2,"ERROR 2","N/A"),"CORRECT")</f>
        <v>CORRECT</v>
      </c>
      <c r="AD275" s="122" t="str">
        <f>IF(AND('Prioritized Approach Milestones'!C276="No",'Prioritized Approach Milestones'!F276=""),IF('Prioritized Approach Milestones'!B276=3,"ERROR 2","N/A"),"CORRECT")</f>
        <v>CORRECT</v>
      </c>
      <c r="AE275" s="122" t="str">
        <f>IF(AND('Prioritized Approach Milestones'!C276="No",'Prioritized Approach Milestones'!F276=""),IF('Prioritized Approach Milestones'!B276=4,"ERROR 2","N/A"),"CORRECT")</f>
        <v>CORRECT</v>
      </c>
      <c r="AF275" s="122" t="str">
        <f>IF(AND('Prioritized Approach Milestones'!C276="No",'Prioritized Approach Milestones'!F276=""),IF('Prioritized Approach Milestones'!B276=5,"ERROR 2","N/A"),"CORRECT")</f>
        <v>CORRECT</v>
      </c>
      <c r="AG275" s="123" t="str">
        <f>IF(AND('Prioritized Approach Milestones'!C276="No",'Prioritized Approach Milestones'!F276=""),IF('Prioritized Approach Milestones'!B276=6,"ERROR 2","N/A"),"CORRECT")</f>
        <v>CORRECT</v>
      </c>
    </row>
    <row r="276" spans="1:33" x14ac:dyDescent="0.2">
      <c r="A276" s="27">
        <f>COUNTIFS('Prioritized Approach Milestones'!B277,"1",'Prioritized Approach Milestones'!C277,"yes")</f>
        <v>0</v>
      </c>
      <c r="B276" s="32">
        <f>COUNTIFS('Prioritized Approach Milestones'!B277,"2",'Prioritized Approach Milestones'!C277,"yes")</f>
        <v>0</v>
      </c>
      <c r="C276" s="28">
        <f>COUNTIFS('Prioritized Approach Milestones'!B277,"3",'Prioritized Approach Milestones'!C277,"yes")</f>
        <v>0</v>
      </c>
      <c r="D276" s="29">
        <f>COUNTIFS('Prioritized Approach Milestones'!B277,"4",'Prioritized Approach Milestones'!C277,"yes")</f>
        <v>0</v>
      </c>
      <c r="E276" s="30">
        <f>COUNTIFS('Prioritized Approach Milestones'!B277,"5",'Prioritized Approach Milestones'!C277,"yes")</f>
        <v>0</v>
      </c>
      <c r="F276" s="31">
        <f>COUNTIFS('Prioritized Approach Milestones'!B277,"6",'Prioritized Approach Milestones'!C277,"yes")</f>
        <v>0</v>
      </c>
      <c r="G276" s="59">
        <f t="shared" si="10"/>
        <v>0</v>
      </c>
      <c r="H276" s="53">
        <f>COUNTIFS('Prioritized Approach Milestones'!B277,"1",'Prioritized Approach Milestones'!C277,"N/A")</f>
        <v>0</v>
      </c>
      <c r="I276" s="53">
        <f>COUNTIFS('Prioritized Approach Milestones'!B277,"2",'Prioritized Approach Milestones'!C277,"N/A")</f>
        <v>0</v>
      </c>
      <c r="J276" s="53">
        <f>COUNTIFS('Prioritized Approach Milestones'!B277,"3",'Prioritized Approach Milestones'!C277,"N/A")</f>
        <v>0</v>
      </c>
      <c r="K276" s="53">
        <f>COUNTIFS('Prioritized Approach Milestones'!B277,"4",'Prioritized Approach Milestones'!C277,"N/A")</f>
        <v>0</v>
      </c>
      <c r="L276" s="53">
        <f>COUNTIFS('Prioritized Approach Milestones'!B277,"5",'Prioritized Approach Milestones'!C277,"N/A")</f>
        <v>0</v>
      </c>
      <c r="M276" s="53">
        <f>COUNTIFS('Prioritized Approach Milestones'!B277,"6",'Prioritized Approach Milestones'!C277,"N/A")</f>
        <v>0</v>
      </c>
      <c r="N276">
        <f t="shared" si="11"/>
        <v>0</v>
      </c>
      <c r="P276" s="120" t="str">
        <f>IF('Prioritized Approach Milestones'!$B277=1,'Prioritized Approach Milestones'!$F277,"")</f>
        <v/>
      </c>
      <c r="Q276" s="120" t="str">
        <f>IF('Prioritized Approach Milestones'!$B277=2,'Prioritized Approach Milestones'!$F277,"")</f>
        <v/>
      </c>
      <c r="R276" s="120" t="str">
        <f>IF('Prioritized Approach Milestones'!$B277=3,'Prioritized Approach Milestones'!$F277,"")</f>
        <v/>
      </c>
      <c r="S276" s="120">
        <f>IF('Prioritized Approach Milestones'!$B277=4,'Prioritized Approach Milestones'!$F277,"")</f>
        <v>0</v>
      </c>
      <c r="T276" s="120" t="str">
        <f>IF('Prioritized Approach Milestones'!$B277=5,'Prioritized Approach Milestones'!$F277,"")</f>
        <v/>
      </c>
      <c r="U276" s="120" t="str">
        <f>IF('Prioritized Approach Milestones'!$B277=6,'Prioritized Approach Milestones'!$F277,"")</f>
        <v/>
      </c>
      <c r="V276" s="121" t="str">
        <f>IF(AND('Prioritized Approach Milestones'!C277="Yes",'Prioritized Approach Milestones'!F277=""),"CORRECT",IF('Prioritized Approach Milestones'!C277="No","CORRECT",IF('Prioritized Approach Milestones'!B277=1,"ERROR 1","N/A")))</f>
        <v>N/A</v>
      </c>
      <c r="W276" s="121" t="str">
        <f>IF(AND('Prioritized Approach Milestones'!C277="Yes",'Prioritized Approach Milestones'!F277=""),"CORRECT",IF('Prioritized Approach Milestones'!C277="No","CORRECT",IF('Prioritized Approach Milestones'!B277=2,"ERROR 1","N/A")))</f>
        <v>N/A</v>
      </c>
      <c r="X276" s="121" t="str">
        <f>IF(AND('Prioritized Approach Milestones'!C277="Yes",'Prioritized Approach Milestones'!F277=""),"CORRECT",IF('Prioritized Approach Milestones'!C277="No","CORRECT",IF('Prioritized Approach Milestones'!B277=3,"ERROR 1","N/A")))</f>
        <v>N/A</v>
      </c>
      <c r="Y276" s="121" t="str">
        <f>IF(AND('Prioritized Approach Milestones'!C277="Yes",'Prioritized Approach Milestones'!F277=""),"CORRECT",IF('Prioritized Approach Milestones'!C277="No","CORRECT",IF('Prioritized Approach Milestones'!B277=4,"ERROR 1","N/A")))</f>
        <v>ERROR 1</v>
      </c>
      <c r="Z276" s="121" t="str">
        <f>IF(AND('Prioritized Approach Milestones'!C277="Yes",'Prioritized Approach Milestones'!F277=""),"CORRECT",IF('Prioritized Approach Milestones'!C277="No","CORRECT",IF('Prioritized Approach Milestones'!B277=5,"ERROR 1","N/A")))</f>
        <v>N/A</v>
      </c>
      <c r="AA276" s="121" t="str">
        <f>IF(AND('Prioritized Approach Milestones'!C277="Yes",'Prioritized Approach Milestones'!F277=""),"CORRECT",IF('Prioritized Approach Milestones'!C277="No","CORRECT",IF('Prioritized Approach Milestones'!B277=6,"ERROR 1","N/A")))</f>
        <v>N/A</v>
      </c>
      <c r="AB276" s="122" t="str">
        <f>IF(AND('Prioritized Approach Milestones'!C277="No",'Prioritized Approach Milestones'!F277=""),IF('Prioritized Approach Milestones'!B277=1,"ERROR 2","N/A"),"CORRECT")</f>
        <v>CORRECT</v>
      </c>
      <c r="AC276" s="122" t="str">
        <f>IF(AND('Prioritized Approach Milestones'!C277="No",'Prioritized Approach Milestones'!F277=""),IF('Prioritized Approach Milestones'!B277=2,"ERROR 2","N/A"),"CORRECT")</f>
        <v>CORRECT</v>
      </c>
      <c r="AD276" s="122" t="str">
        <f>IF(AND('Prioritized Approach Milestones'!C277="No",'Prioritized Approach Milestones'!F277=""),IF('Prioritized Approach Milestones'!B277=3,"ERROR 2","N/A"),"CORRECT")</f>
        <v>CORRECT</v>
      </c>
      <c r="AE276" s="122" t="str">
        <f>IF(AND('Prioritized Approach Milestones'!C277="No",'Prioritized Approach Milestones'!F277=""),IF('Prioritized Approach Milestones'!B277=4,"ERROR 2","N/A"),"CORRECT")</f>
        <v>CORRECT</v>
      </c>
      <c r="AF276" s="122" t="str">
        <f>IF(AND('Prioritized Approach Milestones'!C277="No",'Prioritized Approach Milestones'!F277=""),IF('Prioritized Approach Milestones'!B277=5,"ERROR 2","N/A"),"CORRECT")</f>
        <v>CORRECT</v>
      </c>
      <c r="AG276" s="123" t="str">
        <f>IF(AND('Prioritized Approach Milestones'!C277="No",'Prioritized Approach Milestones'!F277=""),IF('Prioritized Approach Milestones'!B277=6,"ERROR 2","N/A"),"CORRECT")</f>
        <v>CORRECT</v>
      </c>
    </row>
    <row r="277" spans="1:33" x14ac:dyDescent="0.2">
      <c r="A277" s="27">
        <f>COUNTIFS('Prioritized Approach Milestones'!B278,"1",'Prioritized Approach Milestones'!C278,"yes")</f>
        <v>0</v>
      </c>
      <c r="B277" s="32">
        <f>COUNTIFS('Prioritized Approach Milestones'!B278,"2",'Prioritized Approach Milestones'!C278,"yes")</f>
        <v>0</v>
      </c>
      <c r="C277" s="28">
        <f>COUNTIFS('Prioritized Approach Milestones'!B278,"3",'Prioritized Approach Milestones'!C278,"yes")</f>
        <v>0</v>
      </c>
      <c r="D277" s="29">
        <f>COUNTIFS('Prioritized Approach Milestones'!B278,"4",'Prioritized Approach Milestones'!C278,"yes")</f>
        <v>0</v>
      </c>
      <c r="E277" s="30">
        <f>COUNTIFS('Prioritized Approach Milestones'!B278,"5",'Prioritized Approach Milestones'!C278,"yes")</f>
        <v>0</v>
      </c>
      <c r="F277" s="31">
        <f>COUNTIFS('Prioritized Approach Milestones'!B278,"6",'Prioritized Approach Milestones'!C278,"yes")</f>
        <v>0</v>
      </c>
      <c r="G277" s="59">
        <f t="shared" ref="G277:G340" si="12">SUM(A277:F277)</f>
        <v>0</v>
      </c>
      <c r="H277" s="53">
        <f>COUNTIFS('Prioritized Approach Milestones'!B278,"1",'Prioritized Approach Milestones'!C278,"N/A")</f>
        <v>0</v>
      </c>
      <c r="I277" s="53">
        <f>COUNTIFS('Prioritized Approach Milestones'!B278,"2",'Prioritized Approach Milestones'!C278,"N/A")</f>
        <v>0</v>
      </c>
      <c r="J277" s="53">
        <f>COUNTIFS('Prioritized Approach Milestones'!B278,"3",'Prioritized Approach Milestones'!C278,"N/A")</f>
        <v>0</v>
      </c>
      <c r="K277" s="53">
        <f>COUNTIFS('Prioritized Approach Milestones'!B278,"4",'Prioritized Approach Milestones'!C278,"N/A")</f>
        <v>0</v>
      </c>
      <c r="L277" s="53">
        <f>COUNTIFS('Prioritized Approach Milestones'!B278,"5",'Prioritized Approach Milestones'!C278,"N/A")</f>
        <v>0</v>
      </c>
      <c r="M277" s="53">
        <f>COUNTIFS('Prioritized Approach Milestones'!B278,"6",'Prioritized Approach Milestones'!C278,"N/A")</f>
        <v>0</v>
      </c>
      <c r="N277">
        <f t="shared" ref="N277:N340" si="13">SUM(H277:M277)</f>
        <v>0</v>
      </c>
      <c r="P277" s="120" t="str">
        <f>IF('Prioritized Approach Milestones'!$B278=1,'Prioritized Approach Milestones'!$F278,"")</f>
        <v/>
      </c>
      <c r="Q277" s="120" t="str">
        <f>IF('Prioritized Approach Milestones'!$B278=2,'Prioritized Approach Milestones'!$F278,"")</f>
        <v/>
      </c>
      <c r="R277" s="120" t="str">
        <f>IF('Prioritized Approach Milestones'!$B278=3,'Prioritized Approach Milestones'!$F278,"")</f>
        <v/>
      </c>
      <c r="S277" s="120" t="str">
        <f>IF('Prioritized Approach Milestones'!$B278=4,'Prioritized Approach Milestones'!$F278,"")</f>
        <v/>
      </c>
      <c r="T277" s="120" t="str">
        <f>IF('Prioritized Approach Milestones'!$B278=5,'Prioritized Approach Milestones'!$F278,"")</f>
        <v/>
      </c>
      <c r="U277" s="120" t="str">
        <f>IF('Prioritized Approach Milestones'!$B278=6,'Prioritized Approach Milestones'!$F278,"")</f>
        <v/>
      </c>
      <c r="V277" s="121" t="str">
        <f>IF(AND('Prioritized Approach Milestones'!C278="Yes",'Prioritized Approach Milestones'!F278=""),"CORRECT",IF('Prioritized Approach Milestones'!C278="No","CORRECT",IF('Prioritized Approach Milestones'!B278=1,"ERROR 1","N/A")))</f>
        <v>N/A</v>
      </c>
      <c r="W277" s="121" t="str">
        <f>IF(AND('Prioritized Approach Milestones'!C278="Yes",'Prioritized Approach Milestones'!F278=""),"CORRECT",IF('Prioritized Approach Milestones'!C278="No","CORRECT",IF('Prioritized Approach Milestones'!B278=2,"ERROR 1","N/A")))</f>
        <v>N/A</v>
      </c>
      <c r="X277" s="121" t="str">
        <f>IF(AND('Prioritized Approach Milestones'!C278="Yes",'Prioritized Approach Milestones'!F278=""),"CORRECT",IF('Prioritized Approach Milestones'!C278="No","CORRECT",IF('Prioritized Approach Milestones'!B278=3,"ERROR 1","N/A")))</f>
        <v>N/A</v>
      </c>
      <c r="Y277" s="121" t="str">
        <f>IF(AND('Prioritized Approach Milestones'!C278="Yes",'Prioritized Approach Milestones'!F278=""),"CORRECT",IF('Prioritized Approach Milestones'!C278="No","CORRECT",IF('Prioritized Approach Milestones'!B278=4,"ERROR 1","N/A")))</f>
        <v>N/A</v>
      </c>
      <c r="Z277" s="121" t="str">
        <f>IF(AND('Prioritized Approach Milestones'!C278="Yes",'Prioritized Approach Milestones'!F278=""),"CORRECT",IF('Prioritized Approach Milestones'!C278="No","CORRECT",IF('Prioritized Approach Milestones'!B278=5,"ERROR 1","N/A")))</f>
        <v>N/A</v>
      </c>
      <c r="AA277" s="121" t="str">
        <f>IF(AND('Prioritized Approach Milestones'!C278="Yes",'Prioritized Approach Milestones'!F278=""),"CORRECT",IF('Prioritized Approach Milestones'!C278="No","CORRECT",IF('Prioritized Approach Milestones'!B278=6,"ERROR 1","N/A")))</f>
        <v>N/A</v>
      </c>
      <c r="AB277" s="122" t="str">
        <f>IF(AND('Prioritized Approach Milestones'!C278="No",'Prioritized Approach Milestones'!F278=""),IF('Prioritized Approach Milestones'!B278=1,"ERROR 2","N/A"),"CORRECT")</f>
        <v>CORRECT</v>
      </c>
      <c r="AC277" s="122" t="str">
        <f>IF(AND('Prioritized Approach Milestones'!C278="No",'Prioritized Approach Milestones'!F278=""),IF('Prioritized Approach Milestones'!B278=2,"ERROR 2","N/A"),"CORRECT")</f>
        <v>CORRECT</v>
      </c>
      <c r="AD277" s="122" t="str">
        <f>IF(AND('Prioritized Approach Milestones'!C278="No",'Prioritized Approach Milestones'!F278=""),IF('Prioritized Approach Milestones'!B278=3,"ERROR 2","N/A"),"CORRECT")</f>
        <v>CORRECT</v>
      </c>
      <c r="AE277" s="122" t="str">
        <f>IF(AND('Prioritized Approach Milestones'!C278="No",'Prioritized Approach Milestones'!F278=""),IF('Prioritized Approach Milestones'!B278=4,"ERROR 2","N/A"),"CORRECT")</f>
        <v>CORRECT</v>
      </c>
      <c r="AF277" s="122" t="str">
        <f>IF(AND('Prioritized Approach Milestones'!C278="No",'Prioritized Approach Milestones'!F278=""),IF('Prioritized Approach Milestones'!B278=5,"ERROR 2","N/A"),"CORRECT")</f>
        <v>CORRECT</v>
      </c>
      <c r="AG277" s="123" t="str">
        <f>IF(AND('Prioritized Approach Milestones'!C278="No",'Prioritized Approach Milestones'!F278=""),IF('Prioritized Approach Milestones'!B278=6,"ERROR 2","N/A"),"CORRECT")</f>
        <v>CORRECT</v>
      </c>
    </row>
    <row r="278" spans="1:33" x14ac:dyDescent="0.2">
      <c r="A278" s="27">
        <f>COUNTIFS('Prioritized Approach Milestones'!B279,"1",'Prioritized Approach Milestones'!C279,"yes")</f>
        <v>0</v>
      </c>
      <c r="B278" s="32">
        <f>COUNTIFS('Prioritized Approach Milestones'!B279,"2",'Prioritized Approach Milestones'!C279,"yes")</f>
        <v>0</v>
      </c>
      <c r="C278" s="28">
        <f>COUNTIFS('Prioritized Approach Milestones'!B279,"3",'Prioritized Approach Milestones'!C279,"yes")</f>
        <v>0</v>
      </c>
      <c r="D278" s="29">
        <f>COUNTIFS('Prioritized Approach Milestones'!B279,"4",'Prioritized Approach Milestones'!C279,"yes")</f>
        <v>0</v>
      </c>
      <c r="E278" s="30">
        <f>COUNTIFS('Prioritized Approach Milestones'!B279,"5",'Prioritized Approach Milestones'!C279,"yes")</f>
        <v>0</v>
      </c>
      <c r="F278" s="31">
        <f>COUNTIFS('Prioritized Approach Milestones'!B279,"6",'Prioritized Approach Milestones'!C279,"yes")</f>
        <v>0</v>
      </c>
      <c r="G278" s="59">
        <f t="shared" si="12"/>
        <v>0</v>
      </c>
      <c r="H278" s="53">
        <f>COUNTIFS('Prioritized Approach Milestones'!B279,"1",'Prioritized Approach Milestones'!C279,"N/A")</f>
        <v>0</v>
      </c>
      <c r="I278" s="53">
        <f>COUNTIFS('Prioritized Approach Milestones'!B279,"2",'Prioritized Approach Milestones'!C279,"N/A")</f>
        <v>0</v>
      </c>
      <c r="J278" s="53">
        <f>COUNTIFS('Prioritized Approach Milestones'!B279,"3",'Prioritized Approach Milestones'!C279,"N/A")</f>
        <v>0</v>
      </c>
      <c r="K278" s="53">
        <f>COUNTIFS('Prioritized Approach Milestones'!B279,"4",'Prioritized Approach Milestones'!C279,"N/A")</f>
        <v>0</v>
      </c>
      <c r="L278" s="53">
        <f>COUNTIFS('Prioritized Approach Milestones'!B279,"5",'Prioritized Approach Milestones'!C279,"N/A")</f>
        <v>0</v>
      </c>
      <c r="M278" s="53">
        <f>COUNTIFS('Prioritized Approach Milestones'!B279,"6",'Prioritized Approach Milestones'!C279,"N/A")</f>
        <v>0</v>
      </c>
      <c r="N278">
        <f t="shared" si="13"/>
        <v>0</v>
      </c>
      <c r="P278" s="120" t="str">
        <f>IF('Prioritized Approach Milestones'!$B279=1,'Prioritized Approach Milestones'!$F279,"")</f>
        <v/>
      </c>
      <c r="Q278" s="120">
        <f>IF('Prioritized Approach Milestones'!$B279=2,'Prioritized Approach Milestones'!$F279,"")</f>
        <v>0</v>
      </c>
      <c r="R278" s="120" t="str">
        <f>IF('Prioritized Approach Milestones'!$B279=3,'Prioritized Approach Milestones'!$F279,"")</f>
        <v/>
      </c>
      <c r="S278" s="120" t="str">
        <f>IF('Prioritized Approach Milestones'!$B279=4,'Prioritized Approach Milestones'!$F279,"")</f>
        <v/>
      </c>
      <c r="T278" s="120" t="str">
        <f>IF('Prioritized Approach Milestones'!$B279=5,'Prioritized Approach Milestones'!$F279,"")</f>
        <v/>
      </c>
      <c r="U278" s="120" t="str">
        <f>IF('Prioritized Approach Milestones'!$B279=6,'Prioritized Approach Milestones'!$F279,"")</f>
        <v/>
      </c>
      <c r="V278" s="121" t="str">
        <f>IF(AND('Prioritized Approach Milestones'!C279="Yes",'Prioritized Approach Milestones'!F279=""),"CORRECT",IF('Prioritized Approach Milestones'!C279="No","CORRECT",IF('Prioritized Approach Milestones'!B279=1,"ERROR 1","N/A")))</f>
        <v>N/A</v>
      </c>
      <c r="W278" s="121" t="str">
        <f>IF(AND('Prioritized Approach Milestones'!C279="Yes",'Prioritized Approach Milestones'!F279=""),"CORRECT",IF('Prioritized Approach Milestones'!C279="No","CORRECT",IF('Prioritized Approach Milestones'!B279=2,"ERROR 1","N/A")))</f>
        <v>ERROR 1</v>
      </c>
      <c r="X278" s="121" t="str">
        <f>IF(AND('Prioritized Approach Milestones'!C279="Yes",'Prioritized Approach Milestones'!F279=""),"CORRECT",IF('Prioritized Approach Milestones'!C279="No","CORRECT",IF('Prioritized Approach Milestones'!B279=3,"ERROR 1","N/A")))</f>
        <v>N/A</v>
      </c>
      <c r="Y278" s="121" t="str">
        <f>IF(AND('Prioritized Approach Milestones'!C279="Yes",'Prioritized Approach Milestones'!F279=""),"CORRECT",IF('Prioritized Approach Milestones'!C279="No","CORRECT",IF('Prioritized Approach Milestones'!B279=4,"ERROR 1","N/A")))</f>
        <v>N/A</v>
      </c>
      <c r="Z278" s="121" t="str">
        <f>IF(AND('Prioritized Approach Milestones'!C279="Yes",'Prioritized Approach Milestones'!F279=""),"CORRECT",IF('Prioritized Approach Milestones'!C279="No","CORRECT",IF('Prioritized Approach Milestones'!B279=5,"ERROR 1","N/A")))</f>
        <v>N/A</v>
      </c>
      <c r="AA278" s="121" t="str">
        <f>IF(AND('Prioritized Approach Milestones'!C279="Yes",'Prioritized Approach Milestones'!F279=""),"CORRECT",IF('Prioritized Approach Milestones'!C279="No","CORRECT",IF('Prioritized Approach Milestones'!B279=6,"ERROR 1","N/A")))</f>
        <v>N/A</v>
      </c>
      <c r="AB278" s="122" t="str">
        <f>IF(AND('Prioritized Approach Milestones'!C279="No",'Prioritized Approach Milestones'!F279=""),IF('Prioritized Approach Milestones'!B279=1,"ERROR 2","N/A"),"CORRECT")</f>
        <v>CORRECT</v>
      </c>
      <c r="AC278" s="122" t="str">
        <f>IF(AND('Prioritized Approach Milestones'!C279="No",'Prioritized Approach Milestones'!F279=""),IF('Prioritized Approach Milestones'!B279=2,"ERROR 2","N/A"),"CORRECT")</f>
        <v>CORRECT</v>
      </c>
      <c r="AD278" s="122" t="str">
        <f>IF(AND('Prioritized Approach Milestones'!C279="No",'Prioritized Approach Milestones'!F279=""),IF('Prioritized Approach Milestones'!B279=3,"ERROR 2","N/A"),"CORRECT")</f>
        <v>CORRECT</v>
      </c>
      <c r="AE278" s="122" t="str">
        <f>IF(AND('Prioritized Approach Milestones'!C279="No",'Prioritized Approach Milestones'!F279=""),IF('Prioritized Approach Milestones'!B279=4,"ERROR 2","N/A"),"CORRECT")</f>
        <v>CORRECT</v>
      </c>
      <c r="AF278" s="122" t="str">
        <f>IF(AND('Prioritized Approach Milestones'!C279="No",'Prioritized Approach Milestones'!F279=""),IF('Prioritized Approach Milestones'!B279=5,"ERROR 2","N/A"),"CORRECT")</f>
        <v>CORRECT</v>
      </c>
      <c r="AG278" s="123" t="str">
        <f>IF(AND('Prioritized Approach Milestones'!C279="No",'Prioritized Approach Milestones'!F279=""),IF('Prioritized Approach Milestones'!B279=6,"ERROR 2","N/A"),"CORRECT")</f>
        <v>CORRECT</v>
      </c>
    </row>
    <row r="279" spans="1:33" x14ac:dyDescent="0.2">
      <c r="A279" s="27">
        <f>COUNTIFS('Prioritized Approach Milestones'!B280,"1",'Prioritized Approach Milestones'!C280,"yes")</f>
        <v>0</v>
      </c>
      <c r="B279" s="32">
        <f>COUNTIFS('Prioritized Approach Milestones'!B280,"2",'Prioritized Approach Milestones'!C280,"yes")</f>
        <v>0</v>
      </c>
      <c r="C279" s="28">
        <f>COUNTIFS('Prioritized Approach Milestones'!B280,"3",'Prioritized Approach Milestones'!C280,"yes")</f>
        <v>0</v>
      </c>
      <c r="D279" s="29">
        <f>COUNTIFS('Prioritized Approach Milestones'!B280,"4",'Prioritized Approach Milestones'!C280,"yes")</f>
        <v>0</v>
      </c>
      <c r="E279" s="30">
        <f>COUNTIFS('Prioritized Approach Milestones'!B280,"5",'Prioritized Approach Milestones'!C280,"yes")</f>
        <v>0</v>
      </c>
      <c r="F279" s="31">
        <f>COUNTIFS('Prioritized Approach Milestones'!B280,"6",'Prioritized Approach Milestones'!C280,"yes")</f>
        <v>0</v>
      </c>
      <c r="G279" s="59">
        <f t="shared" si="12"/>
        <v>0</v>
      </c>
      <c r="H279" s="53">
        <f>COUNTIFS('Prioritized Approach Milestones'!B280,"1",'Prioritized Approach Milestones'!C280,"N/A")</f>
        <v>0</v>
      </c>
      <c r="I279" s="53">
        <f>COUNTIFS('Prioritized Approach Milestones'!B280,"2",'Prioritized Approach Milestones'!C280,"N/A")</f>
        <v>0</v>
      </c>
      <c r="J279" s="53">
        <f>COUNTIFS('Prioritized Approach Milestones'!B280,"3",'Prioritized Approach Milestones'!C280,"N/A")</f>
        <v>0</v>
      </c>
      <c r="K279" s="53">
        <f>COUNTIFS('Prioritized Approach Milestones'!B280,"4",'Prioritized Approach Milestones'!C280,"N/A")</f>
        <v>0</v>
      </c>
      <c r="L279" s="53">
        <f>COUNTIFS('Prioritized Approach Milestones'!B280,"5",'Prioritized Approach Milestones'!C280,"N/A")</f>
        <v>0</v>
      </c>
      <c r="M279" s="53">
        <f>COUNTIFS('Prioritized Approach Milestones'!B280,"6",'Prioritized Approach Milestones'!C280,"N/A")</f>
        <v>0</v>
      </c>
      <c r="N279">
        <f t="shared" si="13"/>
        <v>0</v>
      </c>
      <c r="P279" s="120" t="str">
        <f>IF('Prioritized Approach Milestones'!$B280=1,'Prioritized Approach Milestones'!$F280,"")</f>
        <v/>
      </c>
      <c r="Q279" s="120" t="str">
        <f>IF('Prioritized Approach Milestones'!$B280=2,'Prioritized Approach Milestones'!$F280,"")</f>
        <v/>
      </c>
      <c r="R279" s="120" t="str">
        <f>IF('Prioritized Approach Milestones'!$B280=3,'Prioritized Approach Milestones'!$F280,"")</f>
        <v/>
      </c>
      <c r="S279" s="120" t="str">
        <f>IF('Prioritized Approach Milestones'!$B280=4,'Prioritized Approach Milestones'!$F280,"")</f>
        <v/>
      </c>
      <c r="T279" s="120" t="str">
        <f>IF('Prioritized Approach Milestones'!$B280=5,'Prioritized Approach Milestones'!$F280,"")</f>
        <v/>
      </c>
      <c r="U279" s="120" t="str">
        <f>IF('Prioritized Approach Milestones'!$B280=6,'Prioritized Approach Milestones'!$F280,"")</f>
        <v/>
      </c>
      <c r="V279" s="121" t="str">
        <f>IF(AND('Prioritized Approach Milestones'!C280="Yes",'Prioritized Approach Milestones'!F280=""),"CORRECT",IF('Prioritized Approach Milestones'!C280="No","CORRECT",IF('Prioritized Approach Milestones'!B280=1,"ERROR 1","N/A")))</f>
        <v>N/A</v>
      </c>
      <c r="W279" s="121" t="str">
        <f>IF(AND('Prioritized Approach Milestones'!C280="Yes",'Prioritized Approach Milestones'!F280=""),"CORRECT",IF('Prioritized Approach Milestones'!C280="No","CORRECT",IF('Prioritized Approach Milestones'!B280=2,"ERROR 1","N/A")))</f>
        <v>N/A</v>
      </c>
      <c r="X279" s="121" t="str">
        <f>IF(AND('Prioritized Approach Milestones'!C280="Yes",'Prioritized Approach Milestones'!F280=""),"CORRECT",IF('Prioritized Approach Milestones'!C280="No","CORRECT",IF('Prioritized Approach Milestones'!B280=3,"ERROR 1","N/A")))</f>
        <v>N/A</v>
      </c>
      <c r="Y279" s="121" t="str">
        <f>IF(AND('Prioritized Approach Milestones'!C280="Yes",'Prioritized Approach Milestones'!F280=""),"CORRECT",IF('Prioritized Approach Milestones'!C280="No","CORRECT",IF('Prioritized Approach Milestones'!B280=4,"ERROR 1","N/A")))</f>
        <v>N/A</v>
      </c>
      <c r="Z279" s="121" t="str">
        <f>IF(AND('Prioritized Approach Milestones'!C280="Yes",'Prioritized Approach Milestones'!F280=""),"CORRECT",IF('Prioritized Approach Milestones'!C280="No","CORRECT",IF('Prioritized Approach Milestones'!B280=5,"ERROR 1","N/A")))</f>
        <v>N/A</v>
      </c>
      <c r="AA279" s="121" t="str">
        <f>IF(AND('Prioritized Approach Milestones'!C280="Yes",'Prioritized Approach Milestones'!F280=""),"CORRECT",IF('Prioritized Approach Milestones'!C280="No","CORRECT",IF('Prioritized Approach Milestones'!B280=6,"ERROR 1","N/A")))</f>
        <v>N/A</v>
      </c>
      <c r="AB279" s="122" t="str">
        <f>IF(AND('Prioritized Approach Milestones'!C280="No",'Prioritized Approach Milestones'!F280=""),IF('Prioritized Approach Milestones'!B280=1,"ERROR 2","N/A"),"CORRECT")</f>
        <v>CORRECT</v>
      </c>
      <c r="AC279" s="122" t="str">
        <f>IF(AND('Prioritized Approach Milestones'!C280="No",'Prioritized Approach Milestones'!F280=""),IF('Prioritized Approach Milestones'!B280=2,"ERROR 2","N/A"),"CORRECT")</f>
        <v>CORRECT</v>
      </c>
      <c r="AD279" s="122" t="str">
        <f>IF(AND('Prioritized Approach Milestones'!C280="No",'Prioritized Approach Milestones'!F280=""),IF('Prioritized Approach Milestones'!B280=3,"ERROR 2","N/A"),"CORRECT")</f>
        <v>CORRECT</v>
      </c>
      <c r="AE279" s="122" t="str">
        <f>IF(AND('Prioritized Approach Milestones'!C280="No",'Prioritized Approach Milestones'!F280=""),IF('Prioritized Approach Milestones'!B280=4,"ERROR 2","N/A"),"CORRECT")</f>
        <v>CORRECT</v>
      </c>
      <c r="AF279" s="122" t="str">
        <f>IF(AND('Prioritized Approach Milestones'!C280="No",'Prioritized Approach Milestones'!F280=""),IF('Prioritized Approach Milestones'!B280=5,"ERROR 2","N/A"),"CORRECT")</f>
        <v>CORRECT</v>
      </c>
      <c r="AG279" s="123" t="str">
        <f>IF(AND('Prioritized Approach Milestones'!C280="No",'Prioritized Approach Milestones'!F280=""),IF('Prioritized Approach Milestones'!B280=6,"ERROR 2","N/A"),"CORRECT")</f>
        <v>CORRECT</v>
      </c>
    </row>
    <row r="280" spans="1:33" x14ac:dyDescent="0.2">
      <c r="A280" s="27">
        <f>COUNTIFS('Prioritized Approach Milestones'!B281,"1",'Prioritized Approach Milestones'!C281,"yes")</f>
        <v>0</v>
      </c>
      <c r="B280" s="32">
        <f>COUNTIFS('Prioritized Approach Milestones'!B281,"2",'Prioritized Approach Milestones'!C281,"yes")</f>
        <v>0</v>
      </c>
      <c r="C280" s="28">
        <f>COUNTIFS('Prioritized Approach Milestones'!B281,"3",'Prioritized Approach Milestones'!C281,"yes")</f>
        <v>0</v>
      </c>
      <c r="D280" s="29">
        <f>COUNTIFS('Prioritized Approach Milestones'!B281,"4",'Prioritized Approach Milestones'!C281,"yes")</f>
        <v>0</v>
      </c>
      <c r="E280" s="30">
        <f>COUNTIFS('Prioritized Approach Milestones'!B281,"5",'Prioritized Approach Milestones'!C281,"yes")</f>
        <v>0</v>
      </c>
      <c r="F280" s="31">
        <f>COUNTIFS('Prioritized Approach Milestones'!B281,"6",'Prioritized Approach Milestones'!C281,"yes")</f>
        <v>0</v>
      </c>
      <c r="G280" s="59">
        <f t="shared" si="12"/>
        <v>0</v>
      </c>
      <c r="H280" s="53">
        <f>COUNTIFS('Prioritized Approach Milestones'!B281,"1",'Prioritized Approach Milestones'!C281,"N/A")</f>
        <v>0</v>
      </c>
      <c r="I280" s="53">
        <f>COUNTIFS('Prioritized Approach Milestones'!B281,"2",'Prioritized Approach Milestones'!C281,"N/A")</f>
        <v>0</v>
      </c>
      <c r="J280" s="53">
        <f>COUNTIFS('Prioritized Approach Milestones'!B281,"3",'Prioritized Approach Milestones'!C281,"N/A")</f>
        <v>0</v>
      </c>
      <c r="K280" s="53">
        <f>COUNTIFS('Prioritized Approach Milestones'!B281,"4",'Prioritized Approach Milestones'!C281,"N/A")</f>
        <v>0</v>
      </c>
      <c r="L280" s="53">
        <f>COUNTIFS('Prioritized Approach Milestones'!B281,"5",'Prioritized Approach Milestones'!C281,"N/A")</f>
        <v>0</v>
      </c>
      <c r="M280" s="53">
        <f>COUNTIFS('Prioritized Approach Milestones'!B281,"6",'Prioritized Approach Milestones'!C281,"N/A")</f>
        <v>0</v>
      </c>
      <c r="N280">
        <f t="shared" si="13"/>
        <v>0</v>
      </c>
      <c r="P280" s="120" t="str">
        <f>IF('Prioritized Approach Milestones'!$B281=1,'Prioritized Approach Milestones'!$F281,"")</f>
        <v/>
      </c>
      <c r="Q280" s="120" t="str">
        <f>IF('Prioritized Approach Milestones'!$B281=2,'Prioritized Approach Milestones'!$F281,"")</f>
        <v/>
      </c>
      <c r="R280" s="120" t="str">
        <f>IF('Prioritized Approach Milestones'!$B281=3,'Prioritized Approach Milestones'!$F281,"")</f>
        <v/>
      </c>
      <c r="S280" s="120" t="str">
        <f>IF('Prioritized Approach Milestones'!$B281=4,'Prioritized Approach Milestones'!$F281,"")</f>
        <v/>
      </c>
      <c r="T280" s="120" t="str">
        <f>IF('Prioritized Approach Milestones'!$B281=5,'Prioritized Approach Milestones'!$F281,"")</f>
        <v/>
      </c>
      <c r="U280" s="120" t="str">
        <f>IF('Prioritized Approach Milestones'!$B281=6,'Prioritized Approach Milestones'!$F281,"")</f>
        <v/>
      </c>
      <c r="V280" s="121" t="str">
        <f>IF(AND('Prioritized Approach Milestones'!C281="Yes",'Prioritized Approach Milestones'!F281=""),"CORRECT",IF('Prioritized Approach Milestones'!C281="No","CORRECT",IF('Prioritized Approach Milestones'!B281=1,"ERROR 1","N/A")))</f>
        <v>N/A</v>
      </c>
      <c r="W280" s="121" t="str">
        <f>IF(AND('Prioritized Approach Milestones'!C281="Yes",'Prioritized Approach Milestones'!F281=""),"CORRECT",IF('Prioritized Approach Milestones'!C281="No","CORRECT",IF('Prioritized Approach Milestones'!B281=2,"ERROR 1","N/A")))</f>
        <v>N/A</v>
      </c>
      <c r="X280" s="121" t="str">
        <f>IF(AND('Prioritized Approach Milestones'!C281="Yes",'Prioritized Approach Milestones'!F281=""),"CORRECT",IF('Prioritized Approach Milestones'!C281="No","CORRECT",IF('Prioritized Approach Milestones'!B281=3,"ERROR 1","N/A")))</f>
        <v>N/A</v>
      </c>
      <c r="Y280" s="121" t="str">
        <f>IF(AND('Prioritized Approach Milestones'!C281="Yes",'Prioritized Approach Milestones'!F281=""),"CORRECT",IF('Prioritized Approach Milestones'!C281="No","CORRECT",IF('Prioritized Approach Milestones'!B281=4,"ERROR 1","N/A")))</f>
        <v>N/A</v>
      </c>
      <c r="Z280" s="121" t="str">
        <f>IF(AND('Prioritized Approach Milestones'!C281="Yes",'Prioritized Approach Milestones'!F281=""),"CORRECT",IF('Prioritized Approach Milestones'!C281="No","CORRECT",IF('Prioritized Approach Milestones'!B281=5,"ERROR 1","N/A")))</f>
        <v>N/A</v>
      </c>
      <c r="AA280" s="121" t="str">
        <f>IF(AND('Prioritized Approach Milestones'!C281="Yes",'Prioritized Approach Milestones'!F281=""),"CORRECT",IF('Prioritized Approach Milestones'!C281="No","CORRECT",IF('Prioritized Approach Milestones'!B281=6,"ERROR 1","N/A")))</f>
        <v>N/A</v>
      </c>
      <c r="AB280" s="122" t="str">
        <f>IF(AND('Prioritized Approach Milestones'!C281="No",'Prioritized Approach Milestones'!F281=""),IF('Prioritized Approach Milestones'!B281=1,"ERROR 2","N/A"),"CORRECT")</f>
        <v>CORRECT</v>
      </c>
      <c r="AC280" s="122" t="str">
        <f>IF(AND('Prioritized Approach Milestones'!C281="No",'Prioritized Approach Milestones'!F281=""),IF('Prioritized Approach Milestones'!B281=2,"ERROR 2","N/A"),"CORRECT")</f>
        <v>CORRECT</v>
      </c>
      <c r="AD280" s="122" t="str">
        <f>IF(AND('Prioritized Approach Milestones'!C281="No",'Prioritized Approach Milestones'!F281=""),IF('Prioritized Approach Milestones'!B281=3,"ERROR 2","N/A"),"CORRECT")</f>
        <v>CORRECT</v>
      </c>
      <c r="AE280" s="122" t="str">
        <f>IF(AND('Prioritized Approach Milestones'!C281="No",'Prioritized Approach Milestones'!F281=""),IF('Prioritized Approach Milestones'!B281=4,"ERROR 2","N/A"),"CORRECT")</f>
        <v>CORRECT</v>
      </c>
      <c r="AF280" s="122" t="str">
        <f>IF(AND('Prioritized Approach Milestones'!C281="No",'Prioritized Approach Milestones'!F281=""),IF('Prioritized Approach Milestones'!B281=5,"ERROR 2","N/A"),"CORRECT")</f>
        <v>CORRECT</v>
      </c>
      <c r="AG280" s="123" t="str">
        <f>IF(AND('Prioritized Approach Milestones'!C281="No",'Prioritized Approach Milestones'!F281=""),IF('Prioritized Approach Milestones'!B281=6,"ERROR 2","N/A"),"CORRECT")</f>
        <v>CORRECT</v>
      </c>
    </row>
    <row r="281" spans="1:33" x14ac:dyDescent="0.2">
      <c r="A281" s="27">
        <f>COUNTIFS('Prioritized Approach Milestones'!B282,"1",'Prioritized Approach Milestones'!C282,"yes")</f>
        <v>0</v>
      </c>
      <c r="B281" s="32">
        <f>COUNTIFS('Prioritized Approach Milestones'!B282,"2",'Prioritized Approach Milestones'!C282,"yes")</f>
        <v>0</v>
      </c>
      <c r="C281" s="28">
        <f>COUNTIFS('Prioritized Approach Milestones'!B282,"3",'Prioritized Approach Milestones'!C282,"yes")</f>
        <v>0</v>
      </c>
      <c r="D281" s="29">
        <f>COUNTIFS('Prioritized Approach Milestones'!B282,"4",'Prioritized Approach Milestones'!C282,"yes")</f>
        <v>0</v>
      </c>
      <c r="E281" s="30">
        <f>COUNTIFS('Prioritized Approach Milestones'!B282,"5",'Prioritized Approach Milestones'!C282,"yes")</f>
        <v>0</v>
      </c>
      <c r="F281" s="31">
        <f>COUNTIFS('Prioritized Approach Milestones'!B282,"6",'Prioritized Approach Milestones'!C282,"yes")</f>
        <v>0</v>
      </c>
      <c r="G281" s="59">
        <f t="shared" si="12"/>
        <v>0</v>
      </c>
      <c r="H281" s="53">
        <f>COUNTIFS('Prioritized Approach Milestones'!B282,"1",'Prioritized Approach Milestones'!C282,"N/A")</f>
        <v>0</v>
      </c>
      <c r="I281" s="53">
        <f>COUNTIFS('Prioritized Approach Milestones'!B282,"2",'Prioritized Approach Milestones'!C282,"N/A")</f>
        <v>0</v>
      </c>
      <c r="J281" s="53">
        <f>COUNTIFS('Prioritized Approach Milestones'!B282,"3",'Prioritized Approach Milestones'!C282,"N/A")</f>
        <v>0</v>
      </c>
      <c r="K281" s="53">
        <f>COUNTIFS('Prioritized Approach Milestones'!B282,"4",'Prioritized Approach Milestones'!C282,"N/A")</f>
        <v>0</v>
      </c>
      <c r="L281" s="53">
        <f>COUNTIFS('Prioritized Approach Milestones'!B282,"5",'Prioritized Approach Milestones'!C282,"N/A")</f>
        <v>0</v>
      </c>
      <c r="M281" s="53">
        <f>COUNTIFS('Prioritized Approach Milestones'!B282,"6",'Prioritized Approach Milestones'!C282,"N/A")</f>
        <v>0</v>
      </c>
      <c r="N281">
        <f t="shared" si="13"/>
        <v>0</v>
      </c>
      <c r="P281" s="120" t="str">
        <f>IF('Prioritized Approach Milestones'!$B282=1,'Prioritized Approach Milestones'!$F282,"")</f>
        <v/>
      </c>
      <c r="Q281" s="120" t="str">
        <f>IF('Prioritized Approach Milestones'!$B282=2,'Prioritized Approach Milestones'!$F282,"")</f>
        <v/>
      </c>
      <c r="R281" s="120" t="str">
        <f>IF('Prioritized Approach Milestones'!$B282=3,'Prioritized Approach Milestones'!$F282,"")</f>
        <v/>
      </c>
      <c r="S281" s="120" t="str">
        <f>IF('Prioritized Approach Milestones'!$B282=4,'Prioritized Approach Milestones'!$F282,"")</f>
        <v/>
      </c>
      <c r="T281" s="120" t="str">
        <f>IF('Prioritized Approach Milestones'!$B282=5,'Prioritized Approach Milestones'!$F282,"")</f>
        <v/>
      </c>
      <c r="U281" s="120">
        <f>IF('Prioritized Approach Milestones'!$B282=6,'Prioritized Approach Milestones'!$F282,"")</f>
        <v>0</v>
      </c>
      <c r="V281" s="121" t="str">
        <f>IF(AND('Prioritized Approach Milestones'!C282="Yes",'Prioritized Approach Milestones'!F282=""),"CORRECT",IF('Prioritized Approach Milestones'!C282="No","CORRECT",IF('Prioritized Approach Milestones'!B282=1,"ERROR 1","N/A")))</f>
        <v>N/A</v>
      </c>
      <c r="W281" s="121" t="str">
        <f>IF(AND('Prioritized Approach Milestones'!C282="Yes",'Prioritized Approach Milestones'!F282=""),"CORRECT",IF('Prioritized Approach Milestones'!C282="No","CORRECT",IF('Prioritized Approach Milestones'!B282=2,"ERROR 1","N/A")))</f>
        <v>N/A</v>
      </c>
      <c r="X281" s="121" t="str">
        <f>IF(AND('Prioritized Approach Milestones'!C282="Yes",'Prioritized Approach Milestones'!F282=""),"CORRECT",IF('Prioritized Approach Milestones'!C282="No","CORRECT",IF('Prioritized Approach Milestones'!B282=3,"ERROR 1","N/A")))</f>
        <v>N/A</v>
      </c>
      <c r="Y281" s="121" t="str">
        <f>IF(AND('Prioritized Approach Milestones'!C282="Yes",'Prioritized Approach Milestones'!F282=""),"CORRECT",IF('Prioritized Approach Milestones'!C282="No","CORRECT",IF('Prioritized Approach Milestones'!B282=4,"ERROR 1","N/A")))</f>
        <v>N/A</v>
      </c>
      <c r="Z281" s="121" t="str">
        <f>IF(AND('Prioritized Approach Milestones'!C282="Yes",'Prioritized Approach Milestones'!F282=""),"CORRECT",IF('Prioritized Approach Milestones'!C282="No","CORRECT",IF('Prioritized Approach Milestones'!B282=5,"ERROR 1","N/A")))</f>
        <v>N/A</v>
      </c>
      <c r="AA281" s="121" t="str">
        <f>IF(AND('Prioritized Approach Milestones'!C282="Yes",'Prioritized Approach Milestones'!F282=""),"CORRECT",IF('Prioritized Approach Milestones'!C282="No","CORRECT",IF('Prioritized Approach Milestones'!B282=6,"ERROR 1","N/A")))</f>
        <v>ERROR 1</v>
      </c>
      <c r="AB281" s="122" t="str">
        <f>IF(AND('Prioritized Approach Milestones'!C282="No",'Prioritized Approach Milestones'!F282=""),IF('Prioritized Approach Milestones'!B282=1,"ERROR 2","N/A"),"CORRECT")</f>
        <v>CORRECT</v>
      </c>
      <c r="AC281" s="122" t="str">
        <f>IF(AND('Prioritized Approach Milestones'!C282="No",'Prioritized Approach Milestones'!F282=""),IF('Prioritized Approach Milestones'!B282=2,"ERROR 2","N/A"),"CORRECT")</f>
        <v>CORRECT</v>
      </c>
      <c r="AD281" s="122" t="str">
        <f>IF(AND('Prioritized Approach Milestones'!C282="No",'Prioritized Approach Milestones'!F282=""),IF('Prioritized Approach Milestones'!B282=3,"ERROR 2","N/A"),"CORRECT")</f>
        <v>CORRECT</v>
      </c>
      <c r="AE281" s="122" t="str">
        <f>IF(AND('Prioritized Approach Milestones'!C282="No",'Prioritized Approach Milestones'!F282=""),IF('Prioritized Approach Milestones'!B282=4,"ERROR 2","N/A"),"CORRECT")</f>
        <v>CORRECT</v>
      </c>
      <c r="AF281" s="122" t="str">
        <f>IF(AND('Prioritized Approach Milestones'!C282="No",'Prioritized Approach Milestones'!F282=""),IF('Prioritized Approach Milestones'!B282=5,"ERROR 2","N/A"),"CORRECT")</f>
        <v>CORRECT</v>
      </c>
      <c r="AG281" s="123" t="str">
        <f>IF(AND('Prioritized Approach Milestones'!C282="No",'Prioritized Approach Milestones'!F282=""),IF('Prioritized Approach Milestones'!B282=6,"ERROR 2","N/A"),"CORRECT")</f>
        <v>CORRECT</v>
      </c>
    </row>
    <row r="282" spans="1:33" x14ac:dyDescent="0.2">
      <c r="A282" s="27">
        <f>COUNTIFS('Prioritized Approach Milestones'!B283,"1",'Prioritized Approach Milestones'!C283,"yes")</f>
        <v>0</v>
      </c>
      <c r="B282" s="32">
        <f>COUNTIFS('Prioritized Approach Milestones'!B283,"2",'Prioritized Approach Milestones'!C283,"yes")</f>
        <v>0</v>
      </c>
      <c r="C282" s="28">
        <f>COUNTIFS('Prioritized Approach Milestones'!B283,"3",'Prioritized Approach Milestones'!C283,"yes")</f>
        <v>0</v>
      </c>
      <c r="D282" s="29">
        <f>COUNTIFS('Prioritized Approach Milestones'!B283,"4",'Prioritized Approach Milestones'!C283,"yes")</f>
        <v>0</v>
      </c>
      <c r="E282" s="30">
        <f>COUNTIFS('Prioritized Approach Milestones'!B283,"5",'Prioritized Approach Milestones'!C283,"yes")</f>
        <v>0</v>
      </c>
      <c r="F282" s="31">
        <f>COUNTIFS('Prioritized Approach Milestones'!B283,"6",'Prioritized Approach Milestones'!C283,"yes")</f>
        <v>0</v>
      </c>
      <c r="G282" s="59">
        <f t="shared" si="12"/>
        <v>0</v>
      </c>
      <c r="H282" s="53">
        <f>COUNTIFS('Prioritized Approach Milestones'!B283,"1",'Prioritized Approach Milestones'!C283,"N/A")</f>
        <v>0</v>
      </c>
      <c r="I282" s="53">
        <f>COUNTIFS('Prioritized Approach Milestones'!B283,"2",'Prioritized Approach Milestones'!C283,"N/A")</f>
        <v>0</v>
      </c>
      <c r="J282" s="53">
        <f>COUNTIFS('Prioritized Approach Milestones'!B283,"3",'Prioritized Approach Milestones'!C283,"N/A")</f>
        <v>0</v>
      </c>
      <c r="K282" s="53">
        <f>COUNTIFS('Prioritized Approach Milestones'!B283,"4",'Prioritized Approach Milestones'!C283,"N/A")</f>
        <v>0</v>
      </c>
      <c r="L282" s="53">
        <f>COUNTIFS('Prioritized Approach Milestones'!B283,"5",'Prioritized Approach Milestones'!C283,"N/A")</f>
        <v>0</v>
      </c>
      <c r="M282" s="53">
        <f>COUNTIFS('Prioritized Approach Milestones'!B283,"6",'Prioritized Approach Milestones'!C283,"N/A")</f>
        <v>0</v>
      </c>
      <c r="N282">
        <f t="shared" si="13"/>
        <v>0</v>
      </c>
      <c r="P282" s="120" t="str">
        <f>IF('Prioritized Approach Milestones'!$B283=1,'Prioritized Approach Milestones'!$F283,"")</f>
        <v/>
      </c>
      <c r="Q282" s="120" t="str">
        <f>IF('Prioritized Approach Milestones'!$B283=2,'Prioritized Approach Milestones'!$F283,"")</f>
        <v/>
      </c>
      <c r="R282" s="120" t="str">
        <f>IF('Prioritized Approach Milestones'!$B283=3,'Prioritized Approach Milestones'!$F283,"")</f>
        <v/>
      </c>
      <c r="S282" s="120" t="str">
        <f>IF('Prioritized Approach Milestones'!$B283=4,'Prioritized Approach Milestones'!$F283,"")</f>
        <v/>
      </c>
      <c r="T282" s="120" t="str">
        <f>IF('Prioritized Approach Milestones'!$B283=5,'Prioritized Approach Milestones'!$F283,"")</f>
        <v/>
      </c>
      <c r="U282" s="120">
        <f>IF('Prioritized Approach Milestones'!$B283=6,'Prioritized Approach Milestones'!$F283,"")</f>
        <v>0</v>
      </c>
      <c r="V282" s="121" t="str">
        <f>IF(AND('Prioritized Approach Milestones'!C283="Yes",'Prioritized Approach Milestones'!F283=""),"CORRECT",IF('Prioritized Approach Milestones'!C283="No","CORRECT",IF('Prioritized Approach Milestones'!B283=1,"ERROR 1","N/A")))</f>
        <v>N/A</v>
      </c>
      <c r="W282" s="121" t="str">
        <f>IF(AND('Prioritized Approach Milestones'!C283="Yes",'Prioritized Approach Milestones'!F283=""),"CORRECT",IF('Prioritized Approach Milestones'!C283="No","CORRECT",IF('Prioritized Approach Milestones'!B283=2,"ERROR 1","N/A")))</f>
        <v>N/A</v>
      </c>
      <c r="X282" s="121" t="str">
        <f>IF(AND('Prioritized Approach Milestones'!C283="Yes",'Prioritized Approach Milestones'!F283=""),"CORRECT",IF('Prioritized Approach Milestones'!C283="No","CORRECT",IF('Prioritized Approach Milestones'!B283=3,"ERROR 1","N/A")))</f>
        <v>N/A</v>
      </c>
      <c r="Y282" s="121" t="str">
        <f>IF(AND('Prioritized Approach Milestones'!C283="Yes",'Prioritized Approach Milestones'!F283=""),"CORRECT",IF('Prioritized Approach Milestones'!C283="No","CORRECT",IF('Prioritized Approach Milestones'!B283=4,"ERROR 1","N/A")))</f>
        <v>N/A</v>
      </c>
      <c r="Z282" s="121" t="str">
        <f>IF(AND('Prioritized Approach Milestones'!C283="Yes",'Prioritized Approach Milestones'!F283=""),"CORRECT",IF('Prioritized Approach Milestones'!C283="No","CORRECT",IF('Prioritized Approach Milestones'!B283=5,"ERROR 1","N/A")))</f>
        <v>N/A</v>
      </c>
      <c r="AA282" s="121" t="str">
        <f>IF(AND('Prioritized Approach Milestones'!C283="Yes",'Prioritized Approach Milestones'!F283=""),"CORRECT",IF('Prioritized Approach Milestones'!C283="No","CORRECT",IF('Prioritized Approach Milestones'!B283=6,"ERROR 1","N/A")))</f>
        <v>ERROR 1</v>
      </c>
      <c r="AB282" s="122" t="str">
        <f>IF(AND('Prioritized Approach Milestones'!C283="No",'Prioritized Approach Milestones'!F283=""),IF('Prioritized Approach Milestones'!B283=1,"ERROR 2","N/A"),"CORRECT")</f>
        <v>CORRECT</v>
      </c>
      <c r="AC282" s="122" t="str">
        <f>IF(AND('Prioritized Approach Milestones'!C283="No",'Prioritized Approach Milestones'!F283=""),IF('Prioritized Approach Milestones'!B283=2,"ERROR 2","N/A"),"CORRECT")</f>
        <v>CORRECT</v>
      </c>
      <c r="AD282" s="122" t="str">
        <f>IF(AND('Prioritized Approach Milestones'!C283="No",'Prioritized Approach Milestones'!F283=""),IF('Prioritized Approach Milestones'!B283=3,"ERROR 2","N/A"),"CORRECT")</f>
        <v>CORRECT</v>
      </c>
      <c r="AE282" s="122" t="str">
        <f>IF(AND('Prioritized Approach Milestones'!C283="No",'Prioritized Approach Milestones'!F283=""),IF('Prioritized Approach Milestones'!B283=4,"ERROR 2","N/A"),"CORRECT")</f>
        <v>CORRECT</v>
      </c>
      <c r="AF282" s="122" t="str">
        <f>IF(AND('Prioritized Approach Milestones'!C283="No",'Prioritized Approach Milestones'!F283=""),IF('Prioritized Approach Milestones'!B283=5,"ERROR 2","N/A"),"CORRECT")</f>
        <v>CORRECT</v>
      </c>
      <c r="AG282" s="123" t="str">
        <f>IF(AND('Prioritized Approach Milestones'!C283="No",'Prioritized Approach Milestones'!F283=""),IF('Prioritized Approach Milestones'!B283=6,"ERROR 2","N/A"),"CORRECT")</f>
        <v>CORRECT</v>
      </c>
    </row>
    <row r="283" spans="1:33" x14ac:dyDescent="0.2">
      <c r="A283" s="27">
        <f>COUNTIFS('Prioritized Approach Milestones'!B284,"1",'Prioritized Approach Milestones'!C284,"yes")</f>
        <v>0</v>
      </c>
      <c r="B283" s="32">
        <f>COUNTIFS('Prioritized Approach Milestones'!B284,"2",'Prioritized Approach Milestones'!C284,"yes")</f>
        <v>0</v>
      </c>
      <c r="C283" s="28">
        <f>COUNTIFS('Prioritized Approach Milestones'!B284,"3",'Prioritized Approach Milestones'!C284,"yes")</f>
        <v>0</v>
      </c>
      <c r="D283" s="29">
        <f>COUNTIFS('Prioritized Approach Milestones'!B284,"4",'Prioritized Approach Milestones'!C284,"yes")</f>
        <v>0</v>
      </c>
      <c r="E283" s="30">
        <f>COUNTIFS('Prioritized Approach Milestones'!B284,"5",'Prioritized Approach Milestones'!C284,"yes")</f>
        <v>0</v>
      </c>
      <c r="F283" s="31">
        <f>COUNTIFS('Prioritized Approach Milestones'!B284,"6",'Prioritized Approach Milestones'!C284,"yes")</f>
        <v>0</v>
      </c>
      <c r="G283" s="59">
        <f t="shared" si="12"/>
        <v>0</v>
      </c>
      <c r="H283" s="53">
        <f>COUNTIFS('Prioritized Approach Milestones'!B284,"1",'Prioritized Approach Milestones'!C284,"N/A")</f>
        <v>0</v>
      </c>
      <c r="I283" s="53">
        <f>COUNTIFS('Prioritized Approach Milestones'!B284,"2",'Prioritized Approach Milestones'!C284,"N/A")</f>
        <v>0</v>
      </c>
      <c r="J283" s="53">
        <f>COUNTIFS('Prioritized Approach Milestones'!B284,"3",'Prioritized Approach Milestones'!C284,"N/A")</f>
        <v>0</v>
      </c>
      <c r="K283" s="53">
        <f>COUNTIFS('Prioritized Approach Milestones'!B284,"4",'Prioritized Approach Milestones'!C284,"N/A")</f>
        <v>0</v>
      </c>
      <c r="L283" s="53">
        <f>COUNTIFS('Prioritized Approach Milestones'!B284,"5",'Prioritized Approach Milestones'!C284,"N/A")</f>
        <v>0</v>
      </c>
      <c r="M283" s="53">
        <f>COUNTIFS('Prioritized Approach Milestones'!B284,"6",'Prioritized Approach Milestones'!C284,"N/A")</f>
        <v>0</v>
      </c>
      <c r="N283">
        <f t="shared" si="13"/>
        <v>0</v>
      </c>
      <c r="P283" s="120" t="str">
        <f>IF('Prioritized Approach Milestones'!$B284=1,'Prioritized Approach Milestones'!$F284,"")</f>
        <v/>
      </c>
      <c r="Q283" s="120" t="str">
        <f>IF('Prioritized Approach Milestones'!$B284=2,'Prioritized Approach Milestones'!$F284,"")</f>
        <v/>
      </c>
      <c r="R283" s="120" t="str">
        <f>IF('Prioritized Approach Milestones'!$B284=3,'Prioritized Approach Milestones'!$F284,"")</f>
        <v/>
      </c>
      <c r="S283" s="120" t="str">
        <f>IF('Prioritized Approach Milestones'!$B284=4,'Prioritized Approach Milestones'!$F284,"")</f>
        <v/>
      </c>
      <c r="T283" s="120" t="str">
        <f>IF('Prioritized Approach Milestones'!$B284=5,'Prioritized Approach Milestones'!$F284,"")</f>
        <v/>
      </c>
      <c r="U283" s="120">
        <f>IF('Prioritized Approach Milestones'!$B284=6,'Prioritized Approach Milestones'!$F284,"")</f>
        <v>0</v>
      </c>
      <c r="V283" s="121" t="str">
        <f>IF(AND('Prioritized Approach Milestones'!C284="Yes",'Prioritized Approach Milestones'!F284=""),"CORRECT",IF('Prioritized Approach Milestones'!C284="No","CORRECT",IF('Prioritized Approach Milestones'!B284=1,"ERROR 1","N/A")))</f>
        <v>N/A</v>
      </c>
      <c r="W283" s="121" t="str">
        <f>IF(AND('Prioritized Approach Milestones'!C284="Yes",'Prioritized Approach Milestones'!F284=""),"CORRECT",IF('Prioritized Approach Milestones'!C284="No","CORRECT",IF('Prioritized Approach Milestones'!B284=2,"ERROR 1","N/A")))</f>
        <v>N/A</v>
      </c>
      <c r="X283" s="121" t="str">
        <f>IF(AND('Prioritized Approach Milestones'!C284="Yes",'Prioritized Approach Milestones'!F284=""),"CORRECT",IF('Prioritized Approach Milestones'!C284="No","CORRECT",IF('Prioritized Approach Milestones'!B284=3,"ERROR 1","N/A")))</f>
        <v>N/A</v>
      </c>
      <c r="Y283" s="121" t="str">
        <f>IF(AND('Prioritized Approach Milestones'!C284="Yes",'Prioritized Approach Milestones'!F284=""),"CORRECT",IF('Prioritized Approach Milestones'!C284="No","CORRECT",IF('Prioritized Approach Milestones'!B284=4,"ERROR 1","N/A")))</f>
        <v>N/A</v>
      </c>
      <c r="Z283" s="121" t="str">
        <f>IF(AND('Prioritized Approach Milestones'!C284="Yes",'Prioritized Approach Milestones'!F284=""),"CORRECT",IF('Prioritized Approach Milestones'!C284="No","CORRECT",IF('Prioritized Approach Milestones'!B284=5,"ERROR 1","N/A")))</f>
        <v>N/A</v>
      </c>
      <c r="AA283" s="121" t="str">
        <f>IF(AND('Prioritized Approach Milestones'!C284="Yes",'Prioritized Approach Milestones'!F284=""),"CORRECT",IF('Prioritized Approach Milestones'!C284="No","CORRECT",IF('Prioritized Approach Milestones'!B284=6,"ERROR 1","N/A")))</f>
        <v>ERROR 1</v>
      </c>
      <c r="AB283" s="122" t="str">
        <f>IF(AND('Prioritized Approach Milestones'!C284="No",'Prioritized Approach Milestones'!F284=""),IF('Prioritized Approach Milestones'!B284=1,"ERROR 2","N/A"),"CORRECT")</f>
        <v>CORRECT</v>
      </c>
      <c r="AC283" s="122" t="str">
        <f>IF(AND('Prioritized Approach Milestones'!C284="No",'Prioritized Approach Milestones'!F284=""),IF('Prioritized Approach Milestones'!B284=2,"ERROR 2","N/A"),"CORRECT")</f>
        <v>CORRECT</v>
      </c>
      <c r="AD283" s="122" t="str">
        <f>IF(AND('Prioritized Approach Milestones'!C284="No",'Prioritized Approach Milestones'!F284=""),IF('Prioritized Approach Milestones'!B284=3,"ERROR 2","N/A"),"CORRECT")</f>
        <v>CORRECT</v>
      </c>
      <c r="AE283" s="122" t="str">
        <f>IF(AND('Prioritized Approach Milestones'!C284="No",'Prioritized Approach Milestones'!F284=""),IF('Prioritized Approach Milestones'!B284=4,"ERROR 2","N/A"),"CORRECT")</f>
        <v>CORRECT</v>
      </c>
      <c r="AF283" s="122" t="str">
        <f>IF(AND('Prioritized Approach Milestones'!C284="No",'Prioritized Approach Milestones'!F284=""),IF('Prioritized Approach Milestones'!B284=5,"ERROR 2","N/A"),"CORRECT")</f>
        <v>CORRECT</v>
      </c>
      <c r="AG283" s="123" t="str">
        <f>IF(AND('Prioritized Approach Milestones'!C284="No",'Prioritized Approach Milestones'!F284=""),IF('Prioritized Approach Milestones'!B284=6,"ERROR 2","N/A"),"CORRECT")</f>
        <v>CORRECT</v>
      </c>
    </row>
    <row r="284" spans="1:33" x14ac:dyDescent="0.2">
      <c r="A284" s="27">
        <f>COUNTIFS('Prioritized Approach Milestones'!B285,"1",'Prioritized Approach Milestones'!C285,"yes")</f>
        <v>0</v>
      </c>
      <c r="B284" s="32">
        <f>COUNTIFS('Prioritized Approach Milestones'!B285,"2",'Prioritized Approach Milestones'!C285,"yes")</f>
        <v>0</v>
      </c>
      <c r="C284" s="28">
        <f>COUNTIFS('Prioritized Approach Milestones'!B285,"3",'Prioritized Approach Milestones'!C285,"yes")</f>
        <v>0</v>
      </c>
      <c r="D284" s="29">
        <f>COUNTIFS('Prioritized Approach Milestones'!B285,"4",'Prioritized Approach Milestones'!C285,"yes")</f>
        <v>0</v>
      </c>
      <c r="E284" s="30">
        <f>COUNTIFS('Prioritized Approach Milestones'!B285,"5",'Prioritized Approach Milestones'!C285,"yes")</f>
        <v>0</v>
      </c>
      <c r="F284" s="31">
        <f>COUNTIFS('Prioritized Approach Milestones'!B285,"6",'Prioritized Approach Milestones'!C285,"yes")</f>
        <v>0</v>
      </c>
      <c r="G284" s="59">
        <f t="shared" si="12"/>
        <v>0</v>
      </c>
      <c r="H284" s="53">
        <f>COUNTIFS('Prioritized Approach Milestones'!B285,"1",'Prioritized Approach Milestones'!C285,"N/A")</f>
        <v>0</v>
      </c>
      <c r="I284" s="53">
        <f>COUNTIFS('Prioritized Approach Milestones'!B285,"2",'Prioritized Approach Milestones'!C285,"N/A")</f>
        <v>0</v>
      </c>
      <c r="J284" s="53">
        <f>COUNTIFS('Prioritized Approach Milestones'!B285,"3",'Prioritized Approach Milestones'!C285,"N/A")</f>
        <v>0</v>
      </c>
      <c r="K284" s="53">
        <f>COUNTIFS('Prioritized Approach Milestones'!B285,"4",'Prioritized Approach Milestones'!C285,"N/A")</f>
        <v>0</v>
      </c>
      <c r="L284" s="53">
        <f>COUNTIFS('Prioritized Approach Milestones'!B285,"5",'Prioritized Approach Milestones'!C285,"N/A")</f>
        <v>0</v>
      </c>
      <c r="M284" s="53">
        <f>COUNTIFS('Prioritized Approach Milestones'!B285,"6",'Prioritized Approach Milestones'!C285,"N/A")</f>
        <v>0</v>
      </c>
      <c r="N284">
        <f t="shared" si="13"/>
        <v>0</v>
      </c>
      <c r="P284" s="120" t="str">
        <f>IF('Prioritized Approach Milestones'!$B285=1,'Prioritized Approach Milestones'!$F285,"")</f>
        <v/>
      </c>
      <c r="Q284" s="120" t="str">
        <f>IF('Prioritized Approach Milestones'!$B285=2,'Prioritized Approach Milestones'!$F285,"")</f>
        <v/>
      </c>
      <c r="R284" s="120" t="str">
        <f>IF('Prioritized Approach Milestones'!$B285=3,'Prioritized Approach Milestones'!$F285,"")</f>
        <v/>
      </c>
      <c r="S284" s="120" t="str">
        <f>IF('Prioritized Approach Milestones'!$B285=4,'Prioritized Approach Milestones'!$F285,"")</f>
        <v/>
      </c>
      <c r="T284" s="120" t="str">
        <f>IF('Prioritized Approach Milestones'!$B285=5,'Prioritized Approach Milestones'!$F285,"")</f>
        <v/>
      </c>
      <c r="U284" s="120">
        <f>IF('Prioritized Approach Milestones'!$B285=6,'Prioritized Approach Milestones'!$F285,"")</f>
        <v>0</v>
      </c>
      <c r="V284" s="121" t="str">
        <f>IF(AND('Prioritized Approach Milestones'!C285="Yes",'Prioritized Approach Milestones'!F285=""),"CORRECT",IF('Prioritized Approach Milestones'!C285="No","CORRECT",IF('Prioritized Approach Milestones'!B285=1,"ERROR 1","N/A")))</f>
        <v>N/A</v>
      </c>
      <c r="W284" s="121" t="str">
        <f>IF(AND('Prioritized Approach Milestones'!C285="Yes",'Prioritized Approach Milestones'!F285=""),"CORRECT",IF('Prioritized Approach Milestones'!C285="No","CORRECT",IF('Prioritized Approach Milestones'!B285=2,"ERROR 1","N/A")))</f>
        <v>N/A</v>
      </c>
      <c r="X284" s="121" t="str">
        <f>IF(AND('Prioritized Approach Milestones'!C285="Yes",'Prioritized Approach Milestones'!F285=""),"CORRECT",IF('Prioritized Approach Milestones'!C285="No","CORRECT",IF('Prioritized Approach Milestones'!B285=3,"ERROR 1","N/A")))</f>
        <v>N/A</v>
      </c>
      <c r="Y284" s="121" t="str">
        <f>IF(AND('Prioritized Approach Milestones'!C285="Yes",'Prioritized Approach Milestones'!F285=""),"CORRECT",IF('Prioritized Approach Milestones'!C285="No","CORRECT",IF('Prioritized Approach Milestones'!B285=4,"ERROR 1","N/A")))</f>
        <v>N/A</v>
      </c>
      <c r="Z284" s="121" t="str">
        <f>IF(AND('Prioritized Approach Milestones'!C285="Yes",'Prioritized Approach Milestones'!F285=""),"CORRECT",IF('Prioritized Approach Milestones'!C285="No","CORRECT",IF('Prioritized Approach Milestones'!B285=5,"ERROR 1","N/A")))</f>
        <v>N/A</v>
      </c>
      <c r="AA284" s="121" t="str">
        <f>IF(AND('Prioritized Approach Milestones'!C285="Yes",'Prioritized Approach Milestones'!F285=""),"CORRECT",IF('Prioritized Approach Milestones'!C285="No","CORRECT",IF('Prioritized Approach Milestones'!B285=6,"ERROR 1","N/A")))</f>
        <v>ERROR 1</v>
      </c>
      <c r="AB284" s="122" t="str">
        <f>IF(AND('Prioritized Approach Milestones'!C285="No",'Prioritized Approach Milestones'!F285=""),IF('Prioritized Approach Milestones'!B285=1,"ERROR 2","N/A"),"CORRECT")</f>
        <v>CORRECT</v>
      </c>
      <c r="AC284" s="122" t="str">
        <f>IF(AND('Prioritized Approach Milestones'!C285="No",'Prioritized Approach Milestones'!F285=""),IF('Prioritized Approach Milestones'!B285=2,"ERROR 2","N/A"),"CORRECT")</f>
        <v>CORRECT</v>
      </c>
      <c r="AD284" s="122" t="str">
        <f>IF(AND('Prioritized Approach Milestones'!C285="No",'Prioritized Approach Milestones'!F285=""),IF('Prioritized Approach Milestones'!B285=3,"ERROR 2","N/A"),"CORRECT")</f>
        <v>CORRECT</v>
      </c>
      <c r="AE284" s="122" t="str">
        <f>IF(AND('Prioritized Approach Milestones'!C285="No",'Prioritized Approach Milestones'!F285=""),IF('Prioritized Approach Milestones'!B285=4,"ERROR 2","N/A"),"CORRECT")</f>
        <v>CORRECT</v>
      </c>
      <c r="AF284" s="122" t="str">
        <f>IF(AND('Prioritized Approach Milestones'!C285="No",'Prioritized Approach Milestones'!F285=""),IF('Prioritized Approach Milestones'!B285=5,"ERROR 2","N/A"),"CORRECT")</f>
        <v>CORRECT</v>
      </c>
      <c r="AG284" s="123" t="str">
        <f>IF(AND('Prioritized Approach Milestones'!C285="No",'Prioritized Approach Milestones'!F285=""),IF('Prioritized Approach Milestones'!B285=6,"ERROR 2","N/A"),"CORRECT")</f>
        <v>CORRECT</v>
      </c>
    </row>
    <row r="285" spans="1:33" x14ac:dyDescent="0.2">
      <c r="A285" s="27">
        <f>COUNTIFS('Prioritized Approach Milestones'!B286,"1",'Prioritized Approach Milestones'!C286,"yes")</f>
        <v>0</v>
      </c>
      <c r="B285" s="32">
        <f>COUNTIFS('Prioritized Approach Milestones'!B286,"2",'Prioritized Approach Milestones'!C286,"yes")</f>
        <v>0</v>
      </c>
      <c r="C285" s="28">
        <f>COUNTIFS('Prioritized Approach Milestones'!B286,"3",'Prioritized Approach Milestones'!C286,"yes")</f>
        <v>0</v>
      </c>
      <c r="D285" s="29">
        <f>COUNTIFS('Prioritized Approach Milestones'!B286,"4",'Prioritized Approach Milestones'!C286,"yes")</f>
        <v>0</v>
      </c>
      <c r="E285" s="30">
        <f>COUNTIFS('Prioritized Approach Milestones'!B286,"5",'Prioritized Approach Milestones'!C286,"yes")</f>
        <v>0</v>
      </c>
      <c r="F285" s="31">
        <f>COUNTIFS('Prioritized Approach Milestones'!B286,"6",'Prioritized Approach Milestones'!C286,"yes")</f>
        <v>0</v>
      </c>
      <c r="G285" s="59">
        <f t="shared" si="12"/>
        <v>0</v>
      </c>
      <c r="H285" s="53">
        <f>COUNTIFS('Prioritized Approach Milestones'!B286,"1",'Prioritized Approach Milestones'!C286,"N/A")</f>
        <v>0</v>
      </c>
      <c r="I285" s="53">
        <f>COUNTIFS('Prioritized Approach Milestones'!B286,"2",'Prioritized Approach Milestones'!C286,"N/A")</f>
        <v>0</v>
      </c>
      <c r="J285" s="53">
        <f>COUNTIFS('Prioritized Approach Milestones'!B286,"3",'Prioritized Approach Milestones'!C286,"N/A")</f>
        <v>0</v>
      </c>
      <c r="K285" s="53">
        <f>COUNTIFS('Prioritized Approach Milestones'!B286,"4",'Prioritized Approach Milestones'!C286,"N/A")</f>
        <v>0</v>
      </c>
      <c r="L285" s="53">
        <f>COUNTIFS('Prioritized Approach Milestones'!B286,"5",'Prioritized Approach Milestones'!C286,"N/A")</f>
        <v>0</v>
      </c>
      <c r="M285" s="53">
        <f>COUNTIFS('Prioritized Approach Milestones'!B286,"6",'Prioritized Approach Milestones'!C286,"N/A")</f>
        <v>0</v>
      </c>
      <c r="N285">
        <f t="shared" si="13"/>
        <v>0</v>
      </c>
      <c r="P285" s="120" t="str">
        <f>IF('Prioritized Approach Milestones'!$B286=1,'Prioritized Approach Milestones'!$F286,"")</f>
        <v/>
      </c>
      <c r="Q285" s="120" t="str">
        <f>IF('Prioritized Approach Milestones'!$B286=2,'Prioritized Approach Milestones'!$F286,"")</f>
        <v/>
      </c>
      <c r="R285" s="120" t="str">
        <f>IF('Prioritized Approach Milestones'!$B286=3,'Prioritized Approach Milestones'!$F286,"")</f>
        <v/>
      </c>
      <c r="S285" s="120" t="str">
        <f>IF('Prioritized Approach Milestones'!$B286=4,'Prioritized Approach Milestones'!$F286,"")</f>
        <v/>
      </c>
      <c r="T285" s="120" t="str">
        <f>IF('Prioritized Approach Milestones'!$B286=5,'Prioritized Approach Milestones'!$F286,"")</f>
        <v/>
      </c>
      <c r="U285" s="120" t="str">
        <f>IF('Prioritized Approach Milestones'!$B286=6,'Prioritized Approach Milestones'!$F286,"")</f>
        <v/>
      </c>
      <c r="V285" s="121" t="str">
        <f>IF(AND('Prioritized Approach Milestones'!C286="Yes",'Prioritized Approach Milestones'!F286=""),"CORRECT",IF('Prioritized Approach Milestones'!C286="No","CORRECT",IF('Prioritized Approach Milestones'!B286=1,"ERROR 1","N/A")))</f>
        <v>N/A</v>
      </c>
      <c r="W285" s="121" t="str">
        <f>IF(AND('Prioritized Approach Milestones'!C286="Yes",'Prioritized Approach Milestones'!F286=""),"CORRECT",IF('Prioritized Approach Milestones'!C286="No","CORRECT",IF('Prioritized Approach Milestones'!B286=2,"ERROR 1","N/A")))</f>
        <v>N/A</v>
      </c>
      <c r="X285" s="121" t="str">
        <f>IF(AND('Prioritized Approach Milestones'!C286="Yes",'Prioritized Approach Milestones'!F286=""),"CORRECT",IF('Prioritized Approach Milestones'!C286="No","CORRECT",IF('Prioritized Approach Milestones'!B286=3,"ERROR 1","N/A")))</f>
        <v>N/A</v>
      </c>
      <c r="Y285" s="121" t="str">
        <f>IF(AND('Prioritized Approach Milestones'!C286="Yes",'Prioritized Approach Milestones'!F286=""),"CORRECT",IF('Prioritized Approach Milestones'!C286="No","CORRECT",IF('Prioritized Approach Milestones'!B286=4,"ERROR 1","N/A")))</f>
        <v>N/A</v>
      </c>
      <c r="Z285" s="121" t="str">
        <f>IF(AND('Prioritized Approach Milestones'!C286="Yes",'Prioritized Approach Milestones'!F286=""),"CORRECT",IF('Prioritized Approach Milestones'!C286="No","CORRECT",IF('Prioritized Approach Milestones'!B286=5,"ERROR 1","N/A")))</f>
        <v>N/A</v>
      </c>
      <c r="AA285" s="121" t="str">
        <f>IF(AND('Prioritized Approach Milestones'!C286="Yes",'Prioritized Approach Milestones'!F286=""),"CORRECT",IF('Prioritized Approach Milestones'!C286="No","CORRECT",IF('Prioritized Approach Milestones'!B286=6,"ERROR 1","N/A")))</f>
        <v>N/A</v>
      </c>
      <c r="AB285" s="122" t="str">
        <f>IF(AND('Prioritized Approach Milestones'!C286="No",'Prioritized Approach Milestones'!F286=""),IF('Prioritized Approach Milestones'!B286=1,"ERROR 2","N/A"),"CORRECT")</f>
        <v>CORRECT</v>
      </c>
      <c r="AC285" s="122" t="str">
        <f>IF(AND('Prioritized Approach Milestones'!C286="No",'Prioritized Approach Milestones'!F286=""),IF('Prioritized Approach Milestones'!B286=2,"ERROR 2","N/A"),"CORRECT")</f>
        <v>CORRECT</v>
      </c>
      <c r="AD285" s="122" t="str">
        <f>IF(AND('Prioritized Approach Milestones'!C286="No",'Prioritized Approach Milestones'!F286=""),IF('Prioritized Approach Milestones'!B286=3,"ERROR 2","N/A"),"CORRECT")</f>
        <v>CORRECT</v>
      </c>
      <c r="AE285" s="122" t="str">
        <f>IF(AND('Prioritized Approach Milestones'!C286="No",'Prioritized Approach Milestones'!F286=""),IF('Prioritized Approach Milestones'!B286=4,"ERROR 2","N/A"),"CORRECT")</f>
        <v>CORRECT</v>
      </c>
      <c r="AF285" s="122" t="str">
        <f>IF(AND('Prioritized Approach Milestones'!C286="No",'Prioritized Approach Milestones'!F286=""),IF('Prioritized Approach Milestones'!B286=5,"ERROR 2","N/A"),"CORRECT")</f>
        <v>CORRECT</v>
      </c>
      <c r="AG285" s="123" t="str">
        <f>IF(AND('Prioritized Approach Milestones'!C286="No",'Prioritized Approach Milestones'!F286=""),IF('Prioritized Approach Milestones'!B286=6,"ERROR 2","N/A"),"CORRECT")</f>
        <v>CORRECT</v>
      </c>
    </row>
    <row r="286" spans="1:33" x14ac:dyDescent="0.2">
      <c r="A286" s="27">
        <f>COUNTIFS('Prioritized Approach Milestones'!B287,"1",'Prioritized Approach Milestones'!C287,"yes")</f>
        <v>0</v>
      </c>
      <c r="B286" s="32">
        <f>COUNTIFS('Prioritized Approach Milestones'!B287,"2",'Prioritized Approach Milestones'!C287,"yes")</f>
        <v>0</v>
      </c>
      <c r="C286" s="28">
        <f>COUNTIFS('Prioritized Approach Milestones'!B287,"3",'Prioritized Approach Milestones'!C287,"yes")</f>
        <v>0</v>
      </c>
      <c r="D286" s="29">
        <f>COUNTIFS('Prioritized Approach Milestones'!B287,"4",'Prioritized Approach Milestones'!C287,"yes")</f>
        <v>0</v>
      </c>
      <c r="E286" s="30">
        <f>COUNTIFS('Prioritized Approach Milestones'!B287,"5",'Prioritized Approach Milestones'!C287,"yes")</f>
        <v>0</v>
      </c>
      <c r="F286" s="31">
        <f>COUNTIFS('Prioritized Approach Milestones'!B287,"6",'Prioritized Approach Milestones'!C287,"yes")</f>
        <v>0</v>
      </c>
      <c r="G286" s="59">
        <f t="shared" si="12"/>
        <v>0</v>
      </c>
      <c r="H286" s="53">
        <f>COUNTIFS('Prioritized Approach Milestones'!B287,"1",'Prioritized Approach Milestones'!C287,"N/A")</f>
        <v>0</v>
      </c>
      <c r="I286" s="53">
        <f>COUNTIFS('Prioritized Approach Milestones'!B287,"2",'Prioritized Approach Milestones'!C287,"N/A")</f>
        <v>0</v>
      </c>
      <c r="J286" s="53">
        <f>COUNTIFS('Prioritized Approach Milestones'!B287,"3",'Prioritized Approach Milestones'!C287,"N/A")</f>
        <v>0</v>
      </c>
      <c r="K286" s="53">
        <f>COUNTIFS('Prioritized Approach Milestones'!B287,"4",'Prioritized Approach Milestones'!C287,"N/A")</f>
        <v>0</v>
      </c>
      <c r="L286" s="53">
        <f>COUNTIFS('Prioritized Approach Milestones'!B287,"5",'Prioritized Approach Milestones'!C287,"N/A")</f>
        <v>0</v>
      </c>
      <c r="M286" s="53">
        <f>COUNTIFS('Prioritized Approach Milestones'!B287,"6",'Prioritized Approach Milestones'!C287,"N/A")</f>
        <v>0</v>
      </c>
      <c r="N286">
        <f t="shared" si="13"/>
        <v>0</v>
      </c>
      <c r="P286" s="120" t="str">
        <f>IF('Prioritized Approach Milestones'!$B287=1,'Prioritized Approach Milestones'!$F287,"")</f>
        <v/>
      </c>
      <c r="Q286" s="120" t="str">
        <f>IF('Prioritized Approach Milestones'!$B287=2,'Prioritized Approach Milestones'!$F287,"")</f>
        <v/>
      </c>
      <c r="R286" s="120" t="str">
        <f>IF('Prioritized Approach Milestones'!$B287=3,'Prioritized Approach Milestones'!$F287,"")</f>
        <v/>
      </c>
      <c r="S286" s="120" t="str">
        <f>IF('Prioritized Approach Milestones'!$B287=4,'Prioritized Approach Milestones'!$F287,"")</f>
        <v/>
      </c>
      <c r="T286" s="120" t="str">
        <f>IF('Prioritized Approach Milestones'!$B287=5,'Prioritized Approach Milestones'!$F287,"")</f>
        <v/>
      </c>
      <c r="U286" s="120">
        <f>IF('Prioritized Approach Milestones'!$B287=6,'Prioritized Approach Milestones'!$F287,"")</f>
        <v>0</v>
      </c>
      <c r="V286" s="121" t="str">
        <f>IF(AND('Prioritized Approach Milestones'!C287="Yes",'Prioritized Approach Milestones'!F287=""),"CORRECT",IF('Prioritized Approach Milestones'!C287="No","CORRECT",IF('Prioritized Approach Milestones'!B287=1,"ERROR 1","N/A")))</f>
        <v>N/A</v>
      </c>
      <c r="W286" s="121" t="str">
        <f>IF(AND('Prioritized Approach Milestones'!C287="Yes",'Prioritized Approach Milestones'!F287=""),"CORRECT",IF('Prioritized Approach Milestones'!C287="No","CORRECT",IF('Prioritized Approach Milestones'!B287=2,"ERROR 1","N/A")))</f>
        <v>N/A</v>
      </c>
      <c r="X286" s="121" t="str">
        <f>IF(AND('Prioritized Approach Milestones'!C287="Yes",'Prioritized Approach Milestones'!F287=""),"CORRECT",IF('Prioritized Approach Milestones'!C287="No","CORRECT",IF('Prioritized Approach Milestones'!B287=3,"ERROR 1","N/A")))</f>
        <v>N/A</v>
      </c>
      <c r="Y286" s="121" t="str">
        <f>IF(AND('Prioritized Approach Milestones'!C287="Yes",'Prioritized Approach Milestones'!F287=""),"CORRECT",IF('Prioritized Approach Milestones'!C287="No","CORRECT",IF('Prioritized Approach Milestones'!B287=4,"ERROR 1","N/A")))</f>
        <v>N/A</v>
      </c>
      <c r="Z286" s="121" t="str">
        <f>IF(AND('Prioritized Approach Milestones'!C287="Yes",'Prioritized Approach Milestones'!F287=""),"CORRECT",IF('Prioritized Approach Milestones'!C287="No","CORRECT",IF('Prioritized Approach Milestones'!B287=5,"ERROR 1","N/A")))</f>
        <v>N/A</v>
      </c>
      <c r="AA286" s="121" t="str">
        <f>IF(AND('Prioritized Approach Milestones'!C287="Yes",'Prioritized Approach Milestones'!F287=""),"CORRECT",IF('Prioritized Approach Milestones'!C287="No","CORRECT",IF('Prioritized Approach Milestones'!B287=6,"ERROR 1","N/A")))</f>
        <v>ERROR 1</v>
      </c>
      <c r="AB286" s="122" t="str">
        <f>IF(AND('Prioritized Approach Milestones'!C287="No",'Prioritized Approach Milestones'!F287=""),IF('Prioritized Approach Milestones'!B287=1,"ERROR 2","N/A"),"CORRECT")</f>
        <v>CORRECT</v>
      </c>
      <c r="AC286" s="122" t="str">
        <f>IF(AND('Prioritized Approach Milestones'!C287="No",'Prioritized Approach Milestones'!F287=""),IF('Prioritized Approach Milestones'!B287=2,"ERROR 2","N/A"),"CORRECT")</f>
        <v>CORRECT</v>
      </c>
      <c r="AD286" s="122" t="str">
        <f>IF(AND('Prioritized Approach Milestones'!C287="No",'Prioritized Approach Milestones'!F287=""),IF('Prioritized Approach Milestones'!B287=3,"ERROR 2","N/A"),"CORRECT")</f>
        <v>CORRECT</v>
      </c>
      <c r="AE286" s="122" t="str">
        <f>IF(AND('Prioritized Approach Milestones'!C287="No",'Prioritized Approach Milestones'!F287=""),IF('Prioritized Approach Milestones'!B287=4,"ERROR 2","N/A"),"CORRECT")</f>
        <v>CORRECT</v>
      </c>
      <c r="AF286" s="122" t="str">
        <f>IF(AND('Prioritized Approach Milestones'!C287="No",'Prioritized Approach Milestones'!F287=""),IF('Prioritized Approach Milestones'!B287=5,"ERROR 2","N/A"),"CORRECT")</f>
        <v>CORRECT</v>
      </c>
      <c r="AG286" s="123" t="str">
        <f>IF(AND('Prioritized Approach Milestones'!C287="No",'Prioritized Approach Milestones'!F287=""),IF('Prioritized Approach Milestones'!B287=6,"ERROR 2","N/A"),"CORRECT")</f>
        <v>CORRECT</v>
      </c>
    </row>
    <row r="287" spans="1:33" x14ac:dyDescent="0.2">
      <c r="A287" s="27">
        <f>COUNTIFS('Prioritized Approach Milestones'!B288,"1",'Prioritized Approach Milestones'!C288,"yes")</f>
        <v>0</v>
      </c>
      <c r="B287" s="32">
        <f>COUNTIFS('Prioritized Approach Milestones'!B288,"2",'Prioritized Approach Milestones'!C288,"yes")</f>
        <v>0</v>
      </c>
      <c r="C287" s="28">
        <f>COUNTIFS('Prioritized Approach Milestones'!B288,"3",'Prioritized Approach Milestones'!C288,"yes")</f>
        <v>0</v>
      </c>
      <c r="D287" s="29">
        <f>COUNTIFS('Prioritized Approach Milestones'!B288,"4",'Prioritized Approach Milestones'!C288,"yes")</f>
        <v>0</v>
      </c>
      <c r="E287" s="30">
        <f>COUNTIFS('Prioritized Approach Milestones'!B288,"5",'Prioritized Approach Milestones'!C288,"yes")</f>
        <v>0</v>
      </c>
      <c r="F287" s="31">
        <f>COUNTIFS('Prioritized Approach Milestones'!B288,"6",'Prioritized Approach Milestones'!C288,"yes")</f>
        <v>0</v>
      </c>
      <c r="G287" s="59">
        <f t="shared" si="12"/>
        <v>0</v>
      </c>
      <c r="H287" s="53">
        <f>COUNTIFS('Prioritized Approach Milestones'!B288,"1",'Prioritized Approach Milestones'!C288,"N/A")</f>
        <v>0</v>
      </c>
      <c r="I287" s="53">
        <f>COUNTIFS('Prioritized Approach Milestones'!B288,"2",'Prioritized Approach Milestones'!C288,"N/A")</f>
        <v>0</v>
      </c>
      <c r="J287" s="53">
        <f>COUNTIFS('Prioritized Approach Milestones'!B288,"3",'Prioritized Approach Milestones'!C288,"N/A")</f>
        <v>0</v>
      </c>
      <c r="K287" s="53">
        <f>COUNTIFS('Prioritized Approach Milestones'!B288,"4",'Prioritized Approach Milestones'!C288,"N/A")</f>
        <v>0</v>
      </c>
      <c r="L287" s="53">
        <f>COUNTIFS('Prioritized Approach Milestones'!B288,"5",'Prioritized Approach Milestones'!C288,"N/A")</f>
        <v>0</v>
      </c>
      <c r="M287" s="53">
        <f>COUNTIFS('Prioritized Approach Milestones'!B288,"6",'Prioritized Approach Milestones'!C288,"N/A")</f>
        <v>0</v>
      </c>
      <c r="N287">
        <f t="shared" si="13"/>
        <v>0</v>
      </c>
      <c r="P287" s="120" t="str">
        <f>IF('Prioritized Approach Milestones'!$B288=1,'Prioritized Approach Milestones'!$F288,"")</f>
        <v/>
      </c>
      <c r="Q287" s="120" t="str">
        <f>IF('Prioritized Approach Milestones'!$B288=2,'Prioritized Approach Milestones'!$F288,"")</f>
        <v/>
      </c>
      <c r="R287" s="120" t="str">
        <f>IF('Prioritized Approach Milestones'!$B288=3,'Prioritized Approach Milestones'!$F288,"")</f>
        <v/>
      </c>
      <c r="S287" s="120" t="str">
        <f>IF('Prioritized Approach Milestones'!$B288=4,'Prioritized Approach Milestones'!$F288,"")</f>
        <v/>
      </c>
      <c r="T287" s="120" t="str">
        <f>IF('Prioritized Approach Milestones'!$B288=5,'Prioritized Approach Milestones'!$F288,"")</f>
        <v/>
      </c>
      <c r="U287" s="120" t="str">
        <f>IF('Prioritized Approach Milestones'!$B288=6,'Prioritized Approach Milestones'!$F288,"")</f>
        <v/>
      </c>
      <c r="V287" s="121" t="str">
        <f>IF(AND('Prioritized Approach Milestones'!C288="Yes",'Prioritized Approach Milestones'!F288=""),"CORRECT",IF('Prioritized Approach Milestones'!C288="No","CORRECT",IF('Prioritized Approach Milestones'!B288=1,"ERROR 1","N/A")))</f>
        <v>N/A</v>
      </c>
      <c r="W287" s="121" t="str">
        <f>IF(AND('Prioritized Approach Milestones'!C288="Yes",'Prioritized Approach Milestones'!F288=""),"CORRECT",IF('Prioritized Approach Milestones'!C288="No","CORRECT",IF('Prioritized Approach Milestones'!B288=2,"ERROR 1","N/A")))</f>
        <v>N/A</v>
      </c>
      <c r="X287" s="121" t="str">
        <f>IF(AND('Prioritized Approach Milestones'!C288="Yes",'Prioritized Approach Milestones'!F288=""),"CORRECT",IF('Prioritized Approach Milestones'!C288="No","CORRECT",IF('Prioritized Approach Milestones'!B288=3,"ERROR 1","N/A")))</f>
        <v>N/A</v>
      </c>
      <c r="Y287" s="121" t="str">
        <f>IF(AND('Prioritized Approach Milestones'!C288="Yes",'Prioritized Approach Milestones'!F288=""),"CORRECT",IF('Prioritized Approach Milestones'!C288="No","CORRECT",IF('Prioritized Approach Milestones'!B288=4,"ERROR 1","N/A")))</f>
        <v>N/A</v>
      </c>
      <c r="Z287" s="121" t="str">
        <f>IF(AND('Prioritized Approach Milestones'!C288="Yes",'Prioritized Approach Milestones'!F288=""),"CORRECT",IF('Prioritized Approach Milestones'!C288="No","CORRECT",IF('Prioritized Approach Milestones'!B288=5,"ERROR 1","N/A")))</f>
        <v>N/A</v>
      </c>
      <c r="AA287" s="121" t="str">
        <f>IF(AND('Prioritized Approach Milestones'!C288="Yes",'Prioritized Approach Milestones'!F288=""),"CORRECT",IF('Prioritized Approach Milestones'!C288="No","CORRECT",IF('Prioritized Approach Milestones'!B288=6,"ERROR 1","N/A")))</f>
        <v>N/A</v>
      </c>
      <c r="AB287" s="122" t="str">
        <f>IF(AND('Prioritized Approach Milestones'!C288="No",'Prioritized Approach Milestones'!F288=""),IF('Prioritized Approach Milestones'!B288=1,"ERROR 2","N/A"),"CORRECT")</f>
        <v>CORRECT</v>
      </c>
      <c r="AC287" s="122" t="str">
        <f>IF(AND('Prioritized Approach Milestones'!C288="No",'Prioritized Approach Milestones'!F288=""),IF('Prioritized Approach Milestones'!B288=2,"ERROR 2","N/A"),"CORRECT")</f>
        <v>CORRECT</v>
      </c>
      <c r="AD287" s="122" t="str">
        <f>IF(AND('Prioritized Approach Milestones'!C288="No",'Prioritized Approach Milestones'!F288=""),IF('Prioritized Approach Milestones'!B288=3,"ERROR 2","N/A"),"CORRECT")</f>
        <v>CORRECT</v>
      </c>
      <c r="AE287" s="122" t="str">
        <f>IF(AND('Prioritized Approach Milestones'!C288="No",'Prioritized Approach Milestones'!F288=""),IF('Prioritized Approach Milestones'!B288=4,"ERROR 2","N/A"),"CORRECT")</f>
        <v>CORRECT</v>
      </c>
      <c r="AF287" s="122" t="str">
        <f>IF(AND('Prioritized Approach Milestones'!C288="No",'Prioritized Approach Milestones'!F288=""),IF('Prioritized Approach Milestones'!B288=5,"ERROR 2","N/A"),"CORRECT")</f>
        <v>CORRECT</v>
      </c>
      <c r="AG287" s="123" t="str">
        <f>IF(AND('Prioritized Approach Milestones'!C288="No",'Prioritized Approach Milestones'!F288=""),IF('Prioritized Approach Milestones'!B288=6,"ERROR 2","N/A"),"CORRECT")</f>
        <v>CORRECT</v>
      </c>
    </row>
    <row r="288" spans="1:33" x14ac:dyDescent="0.2">
      <c r="A288" s="27">
        <f>COUNTIFS('Prioritized Approach Milestones'!B289,"1",'Prioritized Approach Milestones'!C289,"yes")</f>
        <v>0</v>
      </c>
      <c r="B288" s="32">
        <f>COUNTIFS('Prioritized Approach Milestones'!B289,"2",'Prioritized Approach Milestones'!C289,"yes")</f>
        <v>0</v>
      </c>
      <c r="C288" s="28">
        <f>COUNTIFS('Prioritized Approach Milestones'!B289,"3",'Prioritized Approach Milestones'!C289,"yes")</f>
        <v>0</v>
      </c>
      <c r="D288" s="29">
        <f>COUNTIFS('Prioritized Approach Milestones'!B289,"4",'Prioritized Approach Milestones'!C289,"yes")</f>
        <v>0</v>
      </c>
      <c r="E288" s="30">
        <f>COUNTIFS('Prioritized Approach Milestones'!B289,"5",'Prioritized Approach Milestones'!C289,"yes")</f>
        <v>0</v>
      </c>
      <c r="F288" s="31">
        <f>COUNTIFS('Prioritized Approach Milestones'!B289,"6",'Prioritized Approach Milestones'!C289,"yes")</f>
        <v>0</v>
      </c>
      <c r="G288" s="59">
        <f t="shared" si="12"/>
        <v>0</v>
      </c>
      <c r="H288" s="53">
        <f>COUNTIFS('Prioritized Approach Milestones'!B289,"1",'Prioritized Approach Milestones'!C289,"N/A")</f>
        <v>0</v>
      </c>
      <c r="I288" s="53">
        <f>COUNTIFS('Prioritized Approach Milestones'!B289,"2",'Prioritized Approach Milestones'!C289,"N/A")</f>
        <v>0</v>
      </c>
      <c r="J288" s="53">
        <f>COUNTIFS('Prioritized Approach Milestones'!B289,"3",'Prioritized Approach Milestones'!C289,"N/A")</f>
        <v>0</v>
      </c>
      <c r="K288" s="53">
        <f>COUNTIFS('Prioritized Approach Milestones'!B289,"4",'Prioritized Approach Milestones'!C289,"N/A")</f>
        <v>0</v>
      </c>
      <c r="L288" s="53">
        <f>COUNTIFS('Prioritized Approach Milestones'!B289,"5",'Prioritized Approach Milestones'!C289,"N/A")</f>
        <v>0</v>
      </c>
      <c r="M288" s="53">
        <f>COUNTIFS('Prioritized Approach Milestones'!B289,"6",'Prioritized Approach Milestones'!C289,"N/A")</f>
        <v>0</v>
      </c>
      <c r="N288">
        <f t="shared" si="13"/>
        <v>0</v>
      </c>
      <c r="P288" s="120" t="str">
        <f>IF('Prioritized Approach Milestones'!$B289=1,'Prioritized Approach Milestones'!$F289,"")</f>
        <v/>
      </c>
      <c r="Q288" s="120">
        <f>IF('Prioritized Approach Milestones'!$B289=2,'Prioritized Approach Milestones'!$F289,"")</f>
        <v>0</v>
      </c>
      <c r="R288" s="120" t="str">
        <f>IF('Prioritized Approach Milestones'!$B289=3,'Prioritized Approach Milestones'!$F289,"")</f>
        <v/>
      </c>
      <c r="S288" s="120" t="str">
        <f>IF('Prioritized Approach Milestones'!$B289=4,'Prioritized Approach Milestones'!$F289,"")</f>
        <v/>
      </c>
      <c r="T288" s="120" t="str">
        <f>IF('Prioritized Approach Milestones'!$B289=5,'Prioritized Approach Milestones'!$F289,"")</f>
        <v/>
      </c>
      <c r="U288" s="120" t="str">
        <f>IF('Prioritized Approach Milestones'!$B289=6,'Prioritized Approach Milestones'!$F289,"")</f>
        <v/>
      </c>
      <c r="V288" s="121" t="str">
        <f>IF(AND('Prioritized Approach Milestones'!C289="Yes",'Prioritized Approach Milestones'!F289=""),"CORRECT",IF('Prioritized Approach Milestones'!C289="No","CORRECT",IF('Prioritized Approach Milestones'!B289=1,"ERROR 1","N/A")))</f>
        <v>N/A</v>
      </c>
      <c r="W288" s="121" t="str">
        <f>IF(AND('Prioritized Approach Milestones'!C289="Yes",'Prioritized Approach Milestones'!F289=""),"CORRECT",IF('Prioritized Approach Milestones'!C289="No","CORRECT",IF('Prioritized Approach Milestones'!B289=2,"ERROR 1","N/A")))</f>
        <v>ERROR 1</v>
      </c>
      <c r="X288" s="121" t="str">
        <f>IF(AND('Prioritized Approach Milestones'!C289="Yes",'Prioritized Approach Milestones'!F289=""),"CORRECT",IF('Prioritized Approach Milestones'!C289="No","CORRECT",IF('Prioritized Approach Milestones'!B289=3,"ERROR 1","N/A")))</f>
        <v>N/A</v>
      </c>
      <c r="Y288" s="121" t="str">
        <f>IF(AND('Prioritized Approach Milestones'!C289="Yes",'Prioritized Approach Milestones'!F289=""),"CORRECT",IF('Prioritized Approach Milestones'!C289="No","CORRECT",IF('Prioritized Approach Milestones'!B289=4,"ERROR 1","N/A")))</f>
        <v>N/A</v>
      </c>
      <c r="Z288" s="121" t="str">
        <f>IF(AND('Prioritized Approach Milestones'!C289="Yes",'Prioritized Approach Milestones'!F289=""),"CORRECT",IF('Prioritized Approach Milestones'!C289="No","CORRECT",IF('Prioritized Approach Milestones'!B289=5,"ERROR 1","N/A")))</f>
        <v>N/A</v>
      </c>
      <c r="AA288" s="121" t="str">
        <f>IF(AND('Prioritized Approach Milestones'!C289="Yes",'Prioritized Approach Milestones'!F289=""),"CORRECT",IF('Prioritized Approach Milestones'!C289="No","CORRECT",IF('Prioritized Approach Milestones'!B289=6,"ERROR 1","N/A")))</f>
        <v>N/A</v>
      </c>
      <c r="AB288" s="122" t="str">
        <f>IF(AND('Prioritized Approach Milestones'!C289="No",'Prioritized Approach Milestones'!F289=""),IF('Prioritized Approach Milestones'!B289=1,"ERROR 2","N/A"),"CORRECT")</f>
        <v>CORRECT</v>
      </c>
      <c r="AC288" s="122" t="str">
        <f>IF(AND('Prioritized Approach Milestones'!C289="No",'Prioritized Approach Milestones'!F289=""),IF('Prioritized Approach Milestones'!B289=2,"ERROR 2","N/A"),"CORRECT")</f>
        <v>CORRECT</v>
      </c>
      <c r="AD288" s="122" t="str">
        <f>IF(AND('Prioritized Approach Milestones'!C289="No",'Prioritized Approach Milestones'!F289=""),IF('Prioritized Approach Milestones'!B289=3,"ERROR 2","N/A"),"CORRECT")</f>
        <v>CORRECT</v>
      </c>
      <c r="AE288" s="122" t="str">
        <f>IF(AND('Prioritized Approach Milestones'!C289="No",'Prioritized Approach Milestones'!F289=""),IF('Prioritized Approach Milestones'!B289=4,"ERROR 2","N/A"),"CORRECT")</f>
        <v>CORRECT</v>
      </c>
      <c r="AF288" s="122" t="str">
        <f>IF(AND('Prioritized Approach Milestones'!C289="No",'Prioritized Approach Milestones'!F289=""),IF('Prioritized Approach Milestones'!B289=5,"ERROR 2","N/A"),"CORRECT")</f>
        <v>CORRECT</v>
      </c>
      <c r="AG288" s="123" t="str">
        <f>IF(AND('Prioritized Approach Milestones'!C289="No",'Prioritized Approach Milestones'!F289=""),IF('Prioritized Approach Milestones'!B289=6,"ERROR 2","N/A"),"CORRECT")</f>
        <v>CORRECT</v>
      </c>
    </row>
    <row r="289" spans="1:33" x14ac:dyDescent="0.2">
      <c r="A289" s="27">
        <f>COUNTIFS('Prioritized Approach Milestones'!B290,"1",'Prioritized Approach Milestones'!C290,"yes")</f>
        <v>0</v>
      </c>
      <c r="B289" s="32">
        <f>COUNTIFS('Prioritized Approach Milestones'!B290,"2",'Prioritized Approach Milestones'!C290,"yes")</f>
        <v>0</v>
      </c>
      <c r="C289" s="28">
        <f>COUNTIFS('Prioritized Approach Milestones'!B290,"3",'Prioritized Approach Milestones'!C290,"yes")</f>
        <v>0</v>
      </c>
      <c r="D289" s="29">
        <f>COUNTIFS('Prioritized Approach Milestones'!B290,"4",'Prioritized Approach Milestones'!C290,"yes")</f>
        <v>0</v>
      </c>
      <c r="E289" s="30">
        <f>COUNTIFS('Prioritized Approach Milestones'!B290,"5",'Prioritized Approach Milestones'!C290,"yes")</f>
        <v>0</v>
      </c>
      <c r="F289" s="31">
        <f>COUNTIFS('Prioritized Approach Milestones'!B290,"6",'Prioritized Approach Milestones'!C290,"yes")</f>
        <v>0</v>
      </c>
      <c r="G289" s="59">
        <f t="shared" si="12"/>
        <v>0</v>
      </c>
      <c r="H289" s="53">
        <f>COUNTIFS('Prioritized Approach Milestones'!B290,"1",'Prioritized Approach Milestones'!C290,"N/A")</f>
        <v>0</v>
      </c>
      <c r="I289" s="53">
        <f>COUNTIFS('Prioritized Approach Milestones'!B290,"2",'Prioritized Approach Milestones'!C290,"N/A")</f>
        <v>0</v>
      </c>
      <c r="J289" s="53">
        <f>COUNTIFS('Prioritized Approach Milestones'!B290,"3",'Prioritized Approach Milestones'!C290,"N/A")</f>
        <v>0</v>
      </c>
      <c r="K289" s="53">
        <f>COUNTIFS('Prioritized Approach Milestones'!B290,"4",'Prioritized Approach Milestones'!C290,"N/A")</f>
        <v>0</v>
      </c>
      <c r="L289" s="53">
        <f>COUNTIFS('Prioritized Approach Milestones'!B290,"5",'Prioritized Approach Milestones'!C290,"N/A")</f>
        <v>0</v>
      </c>
      <c r="M289" s="53">
        <f>COUNTIFS('Prioritized Approach Milestones'!B290,"6",'Prioritized Approach Milestones'!C290,"N/A")</f>
        <v>0</v>
      </c>
      <c r="N289">
        <f t="shared" si="13"/>
        <v>0</v>
      </c>
      <c r="P289" s="120" t="str">
        <f>IF('Prioritized Approach Milestones'!$B290=1,'Prioritized Approach Milestones'!$F290,"")</f>
        <v/>
      </c>
      <c r="Q289" s="120">
        <f>IF('Prioritized Approach Milestones'!$B290=2,'Prioritized Approach Milestones'!$F290,"")</f>
        <v>0</v>
      </c>
      <c r="R289" s="120" t="str">
        <f>IF('Prioritized Approach Milestones'!$B290=3,'Prioritized Approach Milestones'!$F290,"")</f>
        <v/>
      </c>
      <c r="S289" s="120" t="str">
        <f>IF('Prioritized Approach Milestones'!$B290=4,'Prioritized Approach Milestones'!$F290,"")</f>
        <v/>
      </c>
      <c r="T289" s="120" t="str">
        <f>IF('Prioritized Approach Milestones'!$B290=5,'Prioritized Approach Milestones'!$F290,"")</f>
        <v/>
      </c>
      <c r="U289" s="120" t="str">
        <f>IF('Prioritized Approach Milestones'!$B290=6,'Prioritized Approach Milestones'!$F290,"")</f>
        <v/>
      </c>
      <c r="V289" s="121" t="str">
        <f>IF(AND('Prioritized Approach Milestones'!C290="Yes",'Prioritized Approach Milestones'!F290=""),"CORRECT",IF('Prioritized Approach Milestones'!C290="No","CORRECT",IF('Prioritized Approach Milestones'!B290=1,"ERROR 1","N/A")))</f>
        <v>N/A</v>
      </c>
      <c r="W289" s="121" t="str">
        <f>IF(AND('Prioritized Approach Milestones'!C290="Yes",'Prioritized Approach Milestones'!F290=""),"CORRECT",IF('Prioritized Approach Milestones'!C290="No","CORRECT",IF('Prioritized Approach Milestones'!B290=2,"ERROR 1","N/A")))</f>
        <v>ERROR 1</v>
      </c>
      <c r="X289" s="121" t="str">
        <f>IF(AND('Prioritized Approach Milestones'!C290="Yes",'Prioritized Approach Milestones'!F290=""),"CORRECT",IF('Prioritized Approach Milestones'!C290="No","CORRECT",IF('Prioritized Approach Milestones'!B290=3,"ERROR 1","N/A")))</f>
        <v>N/A</v>
      </c>
      <c r="Y289" s="121" t="str">
        <f>IF(AND('Prioritized Approach Milestones'!C290="Yes",'Prioritized Approach Milestones'!F290=""),"CORRECT",IF('Prioritized Approach Milestones'!C290="No","CORRECT",IF('Prioritized Approach Milestones'!B290=4,"ERROR 1","N/A")))</f>
        <v>N/A</v>
      </c>
      <c r="Z289" s="121" t="str">
        <f>IF(AND('Prioritized Approach Milestones'!C290="Yes",'Prioritized Approach Milestones'!F290=""),"CORRECT",IF('Prioritized Approach Milestones'!C290="No","CORRECT",IF('Prioritized Approach Milestones'!B290=5,"ERROR 1","N/A")))</f>
        <v>N/A</v>
      </c>
      <c r="AA289" s="121" t="str">
        <f>IF(AND('Prioritized Approach Milestones'!C290="Yes",'Prioritized Approach Milestones'!F290=""),"CORRECT",IF('Prioritized Approach Milestones'!C290="No","CORRECT",IF('Prioritized Approach Milestones'!B290=6,"ERROR 1","N/A")))</f>
        <v>N/A</v>
      </c>
      <c r="AB289" s="122" t="str">
        <f>IF(AND('Prioritized Approach Milestones'!C290="No",'Prioritized Approach Milestones'!F290=""),IF('Prioritized Approach Milestones'!B290=1,"ERROR 2","N/A"),"CORRECT")</f>
        <v>CORRECT</v>
      </c>
      <c r="AC289" s="122" t="str">
        <f>IF(AND('Prioritized Approach Milestones'!C290="No",'Prioritized Approach Milestones'!F290=""),IF('Prioritized Approach Milestones'!B290=2,"ERROR 2","N/A"),"CORRECT")</f>
        <v>CORRECT</v>
      </c>
      <c r="AD289" s="122" t="str">
        <f>IF(AND('Prioritized Approach Milestones'!C290="No",'Prioritized Approach Milestones'!F290=""),IF('Prioritized Approach Milestones'!B290=3,"ERROR 2","N/A"),"CORRECT")</f>
        <v>CORRECT</v>
      </c>
      <c r="AE289" s="122" t="str">
        <f>IF(AND('Prioritized Approach Milestones'!C290="No",'Prioritized Approach Milestones'!F290=""),IF('Prioritized Approach Milestones'!B290=4,"ERROR 2","N/A"),"CORRECT")</f>
        <v>CORRECT</v>
      </c>
      <c r="AF289" s="122" t="str">
        <f>IF(AND('Prioritized Approach Milestones'!C290="No",'Prioritized Approach Milestones'!F290=""),IF('Prioritized Approach Milestones'!B290=5,"ERROR 2","N/A"),"CORRECT")</f>
        <v>CORRECT</v>
      </c>
      <c r="AG289" s="123" t="str">
        <f>IF(AND('Prioritized Approach Milestones'!C290="No",'Prioritized Approach Milestones'!F290=""),IF('Prioritized Approach Milestones'!B290=6,"ERROR 2","N/A"),"CORRECT")</f>
        <v>CORRECT</v>
      </c>
    </row>
    <row r="290" spans="1:33" x14ac:dyDescent="0.2">
      <c r="A290" s="27">
        <f>COUNTIFS('Prioritized Approach Milestones'!B291,"1",'Prioritized Approach Milestones'!C291,"yes")</f>
        <v>0</v>
      </c>
      <c r="B290" s="32">
        <f>COUNTIFS('Prioritized Approach Milestones'!B291,"2",'Prioritized Approach Milestones'!C291,"yes")</f>
        <v>0</v>
      </c>
      <c r="C290" s="28">
        <f>COUNTIFS('Prioritized Approach Milestones'!B291,"3",'Prioritized Approach Milestones'!C291,"yes")</f>
        <v>0</v>
      </c>
      <c r="D290" s="29">
        <f>COUNTIFS('Prioritized Approach Milestones'!B291,"4",'Prioritized Approach Milestones'!C291,"yes")</f>
        <v>0</v>
      </c>
      <c r="E290" s="30">
        <f>COUNTIFS('Prioritized Approach Milestones'!B291,"5",'Prioritized Approach Milestones'!C291,"yes")</f>
        <v>0</v>
      </c>
      <c r="F290" s="31">
        <f>COUNTIFS('Prioritized Approach Milestones'!B291,"6",'Prioritized Approach Milestones'!C291,"yes")</f>
        <v>0</v>
      </c>
      <c r="G290" s="59">
        <f t="shared" si="12"/>
        <v>0</v>
      </c>
      <c r="H290" s="53">
        <f>COUNTIFS('Prioritized Approach Milestones'!B291,"1",'Prioritized Approach Milestones'!C291,"N/A")</f>
        <v>0</v>
      </c>
      <c r="I290" s="53">
        <f>COUNTIFS('Prioritized Approach Milestones'!B291,"2",'Prioritized Approach Milestones'!C291,"N/A")</f>
        <v>0</v>
      </c>
      <c r="J290" s="53">
        <f>COUNTIFS('Prioritized Approach Milestones'!B291,"3",'Prioritized Approach Milestones'!C291,"N/A")</f>
        <v>0</v>
      </c>
      <c r="K290" s="53">
        <f>COUNTIFS('Prioritized Approach Milestones'!B291,"4",'Prioritized Approach Milestones'!C291,"N/A")</f>
        <v>0</v>
      </c>
      <c r="L290" s="53">
        <f>COUNTIFS('Prioritized Approach Milestones'!B291,"5",'Prioritized Approach Milestones'!C291,"N/A")</f>
        <v>0</v>
      </c>
      <c r="M290" s="53">
        <f>COUNTIFS('Prioritized Approach Milestones'!B291,"6",'Prioritized Approach Milestones'!C291,"N/A")</f>
        <v>0</v>
      </c>
      <c r="N290">
        <f t="shared" si="13"/>
        <v>0</v>
      </c>
      <c r="P290" s="120" t="str">
        <f>IF('Prioritized Approach Milestones'!$B291=1,'Prioritized Approach Milestones'!$F291,"")</f>
        <v/>
      </c>
      <c r="Q290" s="120" t="str">
        <f>IF('Prioritized Approach Milestones'!$B291=2,'Prioritized Approach Milestones'!$F291,"")</f>
        <v/>
      </c>
      <c r="R290" s="120" t="str">
        <f>IF('Prioritized Approach Milestones'!$B291=3,'Prioritized Approach Milestones'!$F291,"")</f>
        <v/>
      </c>
      <c r="S290" s="120" t="str">
        <f>IF('Prioritized Approach Milestones'!$B291=4,'Prioritized Approach Milestones'!$F291,"")</f>
        <v/>
      </c>
      <c r="T290" s="120" t="str">
        <f>IF('Prioritized Approach Milestones'!$B291=5,'Prioritized Approach Milestones'!$F291,"")</f>
        <v/>
      </c>
      <c r="U290" s="120">
        <f>IF('Prioritized Approach Milestones'!$B291=6,'Prioritized Approach Milestones'!$F291,"")</f>
        <v>0</v>
      </c>
      <c r="V290" s="121" t="str">
        <f>IF(AND('Prioritized Approach Milestones'!C291="Yes",'Prioritized Approach Milestones'!F291=""),"CORRECT",IF('Prioritized Approach Milestones'!C291="No","CORRECT",IF('Prioritized Approach Milestones'!B291=1,"ERROR 1","N/A")))</f>
        <v>N/A</v>
      </c>
      <c r="W290" s="121" t="str">
        <f>IF(AND('Prioritized Approach Milestones'!C291="Yes",'Prioritized Approach Milestones'!F291=""),"CORRECT",IF('Prioritized Approach Milestones'!C291="No","CORRECT",IF('Prioritized Approach Milestones'!B291=2,"ERROR 1","N/A")))</f>
        <v>N/A</v>
      </c>
      <c r="X290" s="121" t="str">
        <f>IF(AND('Prioritized Approach Milestones'!C291="Yes",'Prioritized Approach Milestones'!F291=""),"CORRECT",IF('Prioritized Approach Milestones'!C291="No","CORRECT",IF('Prioritized Approach Milestones'!B291=3,"ERROR 1","N/A")))</f>
        <v>N/A</v>
      </c>
      <c r="Y290" s="121" t="str">
        <f>IF(AND('Prioritized Approach Milestones'!C291="Yes",'Prioritized Approach Milestones'!F291=""),"CORRECT",IF('Prioritized Approach Milestones'!C291="No","CORRECT",IF('Prioritized Approach Milestones'!B291=4,"ERROR 1","N/A")))</f>
        <v>N/A</v>
      </c>
      <c r="Z290" s="121" t="str">
        <f>IF(AND('Prioritized Approach Milestones'!C291="Yes",'Prioritized Approach Milestones'!F291=""),"CORRECT",IF('Prioritized Approach Milestones'!C291="No","CORRECT",IF('Prioritized Approach Milestones'!B291=5,"ERROR 1","N/A")))</f>
        <v>N/A</v>
      </c>
      <c r="AA290" s="121" t="str">
        <f>IF(AND('Prioritized Approach Milestones'!C291="Yes",'Prioritized Approach Milestones'!F291=""),"CORRECT",IF('Prioritized Approach Milestones'!C291="No","CORRECT",IF('Prioritized Approach Milestones'!B291=6,"ERROR 1","N/A")))</f>
        <v>ERROR 1</v>
      </c>
      <c r="AB290" s="122" t="str">
        <f>IF(AND('Prioritized Approach Milestones'!C291="No",'Prioritized Approach Milestones'!F291=""),IF('Prioritized Approach Milestones'!B291=1,"ERROR 2","N/A"),"CORRECT")</f>
        <v>CORRECT</v>
      </c>
      <c r="AC290" s="122" t="str">
        <f>IF(AND('Prioritized Approach Milestones'!C291="No",'Prioritized Approach Milestones'!F291=""),IF('Prioritized Approach Milestones'!B291=2,"ERROR 2","N/A"),"CORRECT")</f>
        <v>CORRECT</v>
      </c>
      <c r="AD290" s="122" t="str">
        <f>IF(AND('Prioritized Approach Milestones'!C291="No",'Prioritized Approach Milestones'!F291=""),IF('Prioritized Approach Milestones'!B291=3,"ERROR 2","N/A"),"CORRECT")</f>
        <v>CORRECT</v>
      </c>
      <c r="AE290" s="122" t="str">
        <f>IF(AND('Prioritized Approach Milestones'!C291="No",'Prioritized Approach Milestones'!F291=""),IF('Prioritized Approach Milestones'!B291=4,"ERROR 2","N/A"),"CORRECT")</f>
        <v>CORRECT</v>
      </c>
      <c r="AF290" s="122" t="str">
        <f>IF(AND('Prioritized Approach Milestones'!C291="No",'Prioritized Approach Milestones'!F291=""),IF('Prioritized Approach Milestones'!B291=5,"ERROR 2","N/A"),"CORRECT")</f>
        <v>CORRECT</v>
      </c>
      <c r="AG290" s="123" t="str">
        <f>IF(AND('Prioritized Approach Milestones'!C291="No",'Prioritized Approach Milestones'!F291=""),IF('Prioritized Approach Milestones'!B291=6,"ERROR 2","N/A"),"CORRECT")</f>
        <v>CORRECT</v>
      </c>
    </row>
    <row r="291" spans="1:33" x14ac:dyDescent="0.2">
      <c r="A291" s="27">
        <f>COUNTIFS('Prioritized Approach Milestones'!B292,"1",'Prioritized Approach Milestones'!C292,"yes")</f>
        <v>0</v>
      </c>
      <c r="B291" s="32">
        <f>COUNTIFS('Prioritized Approach Milestones'!B292,"2",'Prioritized Approach Milestones'!C292,"yes")</f>
        <v>0</v>
      </c>
      <c r="C291" s="28">
        <f>COUNTIFS('Prioritized Approach Milestones'!B292,"3",'Prioritized Approach Milestones'!C292,"yes")</f>
        <v>0</v>
      </c>
      <c r="D291" s="29">
        <f>COUNTIFS('Prioritized Approach Milestones'!B292,"4",'Prioritized Approach Milestones'!C292,"yes")</f>
        <v>0</v>
      </c>
      <c r="E291" s="30">
        <f>COUNTIFS('Prioritized Approach Milestones'!B292,"5",'Prioritized Approach Milestones'!C292,"yes")</f>
        <v>0</v>
      </c>
      <c r="F291" s="31">
        <f>COUNTIFS('Prioritized Approach Milestones'!B292,"6",'Prioritized Approach Milestones'!C292,"yes")</f>
        <v>0</v>
      </c>
      <c r="G291" s="59">
        <f t="shared" si="12"/>
        <v>0</v>
      </c>
      <c r="H291" s="53">
        <f>COUNTIFS('Prioritized Approach Milestones'!B292,"1",'Prioritized Approach Milestones'!C292,"N/A")</f>
        <v>0</v>
      </c>
      <c r="I291" s="53">
        <f>COUNTIFS('Prioritized Approach Milestones'!B292,"2",'Prioritized Approach Milestones'!C292,"N/A")</f>
        <v>0</v>
      </c>
      <c r="J291" s="53">
        <f>COUNTIFS('Prioritized Approach Milestones'!B292,"3",'Prioritized Approach Milestones'!C292,"N/A")</f>
        <v>0</v>
      </c>
      <c r="K291" s="53">
        <f>COUNTIFS('Prioritized Approach Milestones'!B292,"4",'Prioritized Approach Milestones'!C292,"N/A")</f>
        <v>0</v>
      </c>
      <c r="L291" s="53">
        <f>COUNTIFS('Prioritized Approach Milestones'!B292,"5",'Prioritized Approach Milestones'!C292,"N/A")</f>
        <v>0</v>
      </c>
      <c r="M291" s="53">
        <f>COUNTIFS('Prioritized Approach Milestones'!B292,"6",'Prioritized Approach Milestones'!C292,"N/A")</f>
        <v>0</v>
      </c>
      <c r="N291">
        <f t="shared" si="13"/>
        <v>0</v>
      </c>
      <c r="P291" s="120" t="str">
        <f>IF('Prioritized Approach Milestones'!$B292=1,'Prioritized Approach Milestones'!$F292,"")</f>
        <v/>
      </c>
      <c r="Q291" s="120" t="str">
        <f>IF('Prioritized Approach Milestones'!$B292=2,'Prioritized Approach Milestones'!$F292,"")</f>
        <v/>
      </c>
      <c r="R291" s="120" t="str">
        <f>IF('Prioritized Approach Milestones'!$B292=3,'Prioritized Approach Milestones'!$F292,"")</f>
        <v/>
      </c>
      <c r="S291" s="120" t="str">
        <f>IF('Prioritized Approach Milestones'!$B292=4,'Prioritized Approach Milestones'!$F292,"")</f>
        <v/>
      </c>
      <c r="T291" s="120" t="str">
        <f>IF('Prioritized Approach Milestones'!$B292=5,'Prioritized Approach Milestones'!$F292,"")</f>
        <v/>
      </c>
      <c r="U291" s="120">
        <f>IF('Prioritized Approach Milestones'!$B292=6,'Prioritized Approach Milestones'!$F292,"")</f>
        <v>0</v>
      </c>
      <c r="V291" s="121" t="str">
        <f>IF(AND('Prioritized Approach Milestones'!C292="Yes",'Prioritized Approach Milestones'!F292=""),"CORRECT",IF('Prioritized Approach Milestones'!C292="No","CORRECT",IF('Prioritized Approach Milestones'!B292=1,"ERROR 1","N/A")))</f>
        <v>N/A</v>
      </c>
      <c r="W291" s="121" t="str">
        <f>IF(AND('Prioritized Approach Milestones'!C292="Yes",'Prioritized Approach Milestones'!F292=""),"CORRECT",IF('Prioritized Approach Milestones'!C292="No","CORRECT",IF('Prioritized Approach Milestones'!B292=2,"ERROR 1","N/A")))</f>
        <v>N/A</v>
      </c>
      <c r="X291" s="121" t="str">
        <f>IF(AND('Prioritized Approach Milestones'!C292="Yes",'Prioritized Approach Milestones'!F292=""),"CORRECT",IF('Prioritized Approach Milestones'!C292="No","CORRECT",IF('Prioritized Approach Milestones'!B292=3,"ERROR 1","N/A")))</f>
        <v>N/A</v>
      </c>
      <c r="Y291" s="121" t="str">
        <f>IF(AND('Prioritized Approach Milestones'!C292="Yes",'Prioritized Approach Milestones'!F292=""),"CORRECT",IF('Prioritized Approach Milestones'!C292="No","CORRECT",IF('Prioritized Approach Milestones'!B292=4,"ERROR 1","N/A")))</f>
        <v>N/A</v>
      </c>
      <c r="Z291" s="121" t="str">
        <f>IF(AND('Prioritized Approach Milestones'!C292="Yes",'Prioritized Approach Milestones'!F292=""),"CORRECT",IF('Prioritized Approach Milestones'!C292="No","CORRECT",IF('Prioritized Approach Milestones'!B292=5,"ERROR 1","N/A")))</f>
        <v>N/A</v>
      </c>
      <c r="AA291" s="121" t="str">
        <f>IF(AND('Prioritized Approach Milestones'!C292="Yes",'Prioritized Approach Milestones'!F292=""),"CORRECT",IF('Prioritized Approach Milestones'!C292="No","CORRECT",IF('Prioritized Approach Milestones'!B292=6,"ERROR 1","N/A")))</f>
        <v>ERROR 1</v>
      </c>
      <c r="AB291" s="122" t="str">
        <f>IF(AND('Prioritized Approach Milestones'!C292="No",'Prioritized Approach Milestones'!F292=""),IF('Prioritized Approach Milestones'!B292=1,"ERROR 2","N/A"),"CORRECT")</f>
        <v>CORRECT</v>
      </c>
      <c r="AC291" s="122" t="str">
        <f>IF(AND('Prioritized Approach Milestones'!C292="No",'Prioritized Approach Milestones'!F292=""),IF('Prioritized Approach Milestones'!B292=2,"ERROR 2","N/A"),"CORRECT")</f>
        <v>CORRECT</v>
      </c>
      <c r="AD291" s="122" t="str">
        <f>IF(AND('Prioritized Approach Milestones'!C292="No",'Prioritized Approach Milestones'!F292=""),IF('Prioritized Approach Milestones'!B292=3,"ERROR 2","N/A"),"CORRECT")</f>
        <v>CORRECT</v>
      </c>
      <c r="AE291" s="122" t="str">
        <f>IF(AND('Prioritized Approach Milestones'!C292="No",'Prioritized Approach Milestones'!F292=""),IF('Prioritized Approach Milestones'!B292=4,"ERROR 2","N/A"),"CORRECT")</f>
        <v>CORRECT</v>
      </c>
      <c r="AF291" s="122" t="str">
        <f>IF(AND('Prioritized Approach Milestones'!C292="No",'Prioritized Approach Milestones'!F292=""),IF('Prioritized Approach Milestones'!B292=5,"ERROR 2","N/A"),"CORRECT")</f>
        <v>CORRECT</v>
      </c>
      <c r="AG291" s="123" t="str">
        <f>IF(AND('Prioritized Approach Milestones'!C292="No",'Prioritized Approach Milestones'!F292=""),IF('Prioritized Approach Milestones'!B292=6,"ERROR 2","N/A"),"CORRECT")</f>
        <v>CORRECT</v>
      </c>
    </row>
    <row r="292" spans="1:33" x14ac:dyDescent="0.2">
      <c r="A292" s="27">
        <f>COUNTIFS('Prioritized Approach Milestones'!B293,"1",'Prioritized Approach Milestones'!C293,"yes")</f>
        <v>0</v>
      </c>
      <c r="B292" s="32">
        <f>COUNTIFS('Prioritized Approach Milestones'!B293,"2",'Prioritized Approach Milestones'!C293,"yes")</f>
        <v>0</v>
      </c>
      <c r="C292" s="28">
        <f>COUNTIFS('Prioritized Approach Milestones'!B293,"3",'Prioritized Approach Milestones'!C293,"yes")</f>
        <v>0</v>
      </c>
      <c r="D292" s="29">
        <f>COUNTIFS('Prioritized Approach Milestones'!B293,"4",'Prioritized Approach Milestones'!C293,"yes")</f>
        <v>0</v>
      </c>
      <c r="E292" s="30">
        <f>COUNTIFS('Prioritized Approach Milestones'!B293,"5",'Prioritized Approach Milestones'!C293,"yes")</f>
        <v>0</v>
      </c>
      <c r="F292" s="31">
        <f>COUNTIFS('Prioritized Approach Milestones'!B293,"6",'Prioritized Approach Milestones'!C293,"yes")</f>
        <v>0</v>
      </c>
      <c r="G292" s="59">
        <f t="shared" si="12"/>
        <v>0</v>
      </c>
      <c r="H292" s="53">
        <f>COUNTIFS('Prioritized Approach Milestones'!B293,"1",'Prioritized Approach Milestones'!C293,"N/A")</f>
        <v>0</v>
      </c>
      <c r="I292" s="53">
        <f>COUNTIFS('Prioritized Approach Milestones'!B293,"2",'Prioritized Approach Milestones'!C293,"N/A")</f>
        <v>0</v>
      </c>
      <c r="J292" s="53">
        <f>COUNTIFS('Prioritized Approach Milestones'!B293,"3",'Prioritized Approach Milestones'!C293,"N/A")</f>
        <v>0</v>
      </c>
      <c r="K292" s="53">
        <f>COUNTIFS('Prioritized Approach Milestones'!B293,"4",'Prioritized Approach Milestones'!C293,"N/A")</f>
        <v>0</v>
      </c>
      <c r="L292" s="53">
        <f>COUNTIFS('Prioritized Approach Milestones'!B293,"5",'Prioritized Approach Milestones'!C293,"N/A")</f>
        <v>0</v>
      </c>
      <c r="M292" s="53">
        <f>COUNTIFS('Prioritized Approach Milestones'!B293,"6",'Prioritized Approach Milestones'!C293,"N/A")</f>
        <v>0</v>
      </c>
      <c r="N292">
        <f t="shared" si="13"/>
        <v>0</v>
      </c>
      <c r="P292" s="120" t="str">
        <f>IF('Prioritized Approach Milestones'!$B293=1,'Prioritized Approach Milestones'!$F293,"")</f>
        <v/>
      </c>
      <c r="Q292" s="120" t="str">
        <f>IF('Prioritized Approach Milestones'!$B293=2,'Prioritized Approach Milestones'!$F293,"")</f>
        <v/>
      </c>
      <c r="R292" s="120" t="str">
        <f>IF('Prioritized Approach Milestones'!$B293=3,'Prioritized Approach Milestones'!$F293,"")</f>
        <v/>
      </c>
      <c r="S292" s="120" t="str">
        <f>IF('Prioritized Approach Milestones'!$B293=4,'Prioritized Approach Milestones'!$F293,"")</f>
        <v/>
      </c>
      <c r="T292" s="120" t="str">
        <f>IF('Prioritized Approach Milestones'!$B293=5,'Prioritized Approach Milestones'!$F293,"")</f>
        <v/>
      </c>
      <c r="U292" s="120" t="str">
        <f>IF('Prioritized Approach Milestones'!$B293=6,'Prioritized Approach Milestones'!$F293,"")</f>
        <v/>
      </c>
      <c r="V292" s="121" t="str">
        <f>IF(AND('Prioritized Approach Milestones'!C293="Yes",'Prioritized Approach Milestones'!F293=""),"CORRECT",IF('Prioritized Approach Milestones'!C293="No","CORRECT",IF('Prioritized Approach Milestones'!B293=1,"ERROR 1","N/A")))</f>
        <v>N/A</v>
      </c>
      <c r="W292" s="121" t="str">
        <f>IF(AND('Prioritized Approach Milestones'!C293="Yes",'Prioritized Approach Milestones'!F293=""),"CORRECT",IF('Prioritized Approach Milestones'!C293="No","CORRECT",IF('Prioritized Approach Milestones'!B293=2,"ERROR 1","N/A")))</f>
        <v>N/A</v>
      </c>
      <c r="X292" s="121" t="str">
        <f>IF(AND('Prioritized Approach Milestones'!C293="Yes",'Prioritized Approach Milestones'!F293=""),"CORRECT",IF('Prioritized Approach Milestones'!C293="No","CORRECT",IF('Prioritized Approach Milestones'!B293=3,"ERROR 1","N/A")))</f>
        <v>N/A</v>
      </c>
      <c r="Y292" s="121" t="str">
        <f>IF(AND('Prioritized Approach Milestones'!C293="Yes",'Prioritized Approach Milestones'!F293=""),"CORRECT",IF('Prioritized Approach Milestones'!C293="No","CORRECT",IF('Prioritized Approach Milestones'!B293=4,"ERROR 1","N/A")))</f>
        <v>N/A</v>
      </c>
      <c r="Z292" s="121" t="str">
        <f>IF(AND('Prioritized Approach Milestones'!C293="Yes",'Prioritized Approach Milestones'!F293=""),"CORRECT",IF('Prioritized Approach Milestones'!C293="No","CORRECT",IF('Prioritized Approach Milestones'!B293=5,"ERROR 1","N/A")))</f>
        <v>N/A</v>
      </c>
      <c r="AA292" s="121" t="str">
        <f>IF(AND('Prioritized Approach Milestones'!C293="Yes",'Prioritized Approach Milestones'!F293=""),"CORRECT",IF('Prioritized Approach Milestones'!C293="No","CORRECT",IF('Prioritized Approach Milestones'!B293=6,"ERROR 1","N/A")))</f>
        <v>N/A</v>
      </c>
      <c r="AB292" s="122" t="str">
        <f>IF(AND('Prioritized Approach Milestones'!C293="No",'Prioritized Approach Milestones'!F293=""),IF('Prioritized Approach Milestones'!B293=1,"ERROR 2","N/A"),"CORRECT")</f>
        <v>CORRECT</v>
      </c>
      <c r="AC292" s="122" t="str">
        <f>IF(AND('Prioritized Approach Milestones'!C293="No",'Prioritized Approach Milestones'!F293=""),IF('Prioritized Approach Milestones'!B293=2,"ERROR 2","N/A"),"CORRECT")</f>
        <v>CORRECT</v>
      </c>
      <c r="AD292" s="122" t="str">
        <f>IF(AND('Prioritized Approach Milestones'!C293="No",'Prioritized Approach Milestones'!F293=""),IF('Prioritized Approach Milestones'!B293=3,"ERROR 2","N/A"),"CORRECT")</f>
        <v>CORRECT</v>
      </c>
      <c r="AE292" s="122" t="str">
        <f>IF(AND('Prioritized Approach Milestones'!C293="No",'Prioritized Approach Milestones'!F293=""),IF('Prioritized Approach Milestones'!B293=4,"ERROR 2","N/A"),"CORRECT")</f>
        <v>CORRECT</v>
      </c>
      <c r="AF292" s="122" t="str">
        <f>IF(AND('Prioritized Approach Milestones'!C293="No",'Prioritized Approach Milestones'!F293=""),IF('Prioritized Approach Milestones'!B293=5,"ERROR 2","N/A"),"CORRECT")</f>
        <v>CORRECT</v>
      </c>
      <c r="AG292" s="123" t="str">
        <f>IF(AND('Prioritized Approach Milestones'!C293="No",'Prioritized Approach Milestones'!F293=""),IF('Prioritized Approach Milestones'!B293=6,"ERROR 2","N/A"),"CORRECT")</f>
        <v>CORRECT</v>
      </c>
    </row>
    <row r="293" spans="1:33" x14ac:dyDescent="0.2">
      <c r="A293" s="27">
        <f>COUNTIFS('Prioritized Approach Milestones'!B294,"1",'Prioritized Approach Milestones'!C294,"yes")</f>
        <v>0</v>
      </c>
      <c r="B293" s="32">
        <f>COUNTIFS('Prioritized Approach Milestones'!B294,"2",'Prioritized Approach Milestones'!C294,"yes")</f>
        <v>0</v>
      </c>
      <c r="C293" s="28">
        <f>COUNTIFS('Prioritized Approach Milestones'!B294,"3",'Prioritized Approach Milestones'!C294,"yes")</f>
        <v>0</v>
      </c>
      <c r="D293" s="29">
        <f>COUNTIFS('Prioritized Approach Milestones'!B294,"4",'Prioritized Approach Milestones'!C294,"yes")</f>
        <v>0</v>
      </c>
      <c r="E293" s="30">
        <f>COUNTIFS('Prioritized Approach Milestones'!B294,"5",'Prioritized Approach Milestones'!C294,"yes")</f>
        <v>0</v>
      </c>
      <c r="F293" s="31">
        <f>COUNTIFS('Prioritized Approach Milestones'!B294,"6",'Prioritized Approach Milestones'!C294,"yes")</f>
        <v>0</v>
      </c>
      <c r="G293" s="59">
        <f t="shared" si="12"/>
        <v>0</v>
      </c>
      <c r="H293" s="53">
        <f>COUNTIFS('Prioritized Approach Milestones'!B294,"1",'Prioritized Approach Milestones'!C294,"N/A")</f>
        <v>0</v>
      </c>
      <c r="I293" s="53">
        <f>COUNTIFS('Prioritized Approach Milestones'!B294,"2",'Prioritized Approach Milestones'!C294,"N/A")</f>
        <v>0</v>
      </c>
      <c r="J293" s="53">
        <f>COUNTIFS('Prioritized Approach Milestones'!B294,"3",'Prioritized Approach Milestones'!C294,"N/A")</f>
        <v>0</v>
      </c>
      <c r="K293" s="53">
        <f>COUNTIFS('Prioritized Approach Milestones'!B294,"4",'Prioritized Approach Milestones'!C294,"N/A")</f>
        <v>0</v>
      </c>
      <c r="L293" s="53">
        <f>COUNTIFS('Prioritized Approach Milestones'!B294,"5",'Prioritized Approach Milestones'!C294,"N/A")</f>
        <v>0</v>
      </c>
      <c r="M293" s="53">
        <f>COUNTIFS('Prioritized Approach Milestones'!B294,"6",'Prioritized Approach Milestones'!C294,"N/A")</f>
        <v>0</v>
      </c>
      <c r="N293">
        <f t="shared" si="13"/>
        <v>0</v>
      </c>
      <c r="P293" s="120" t="str">
        <f>IF('Prioritized Approach Milestones'!$B294=1,'Prioritized Approach Milestones'!$F294,"")</f>
        <v/>
      </c>
      <c r="Q293" s="120" t="str">
        <f>IF('Prioritized Approach Milestones'!$B294=2,'Prioritized Approach Milestones'!$F294,"")</f>
        <v/>
      </c>
      <c r="R293" s="120" t="str">
        <f>IF('Prioritized Approach Milestones'!$B294=3,'Prioritized Approach Milestones'!$F294,"")</f>
        <v/>
      </c>
      <c r="S293" s="120" t="str">
        <f>IF('Prioritized Approach Milestones'!$B294=4,'Prioritized Approach Milestones'!$F294,"")</f>
        <v/>
      </c>
      <c r="T293" s="120" t="str">
        <f>IF('Prioritized Approach Milestones'!$B294=5,'Prioritized Approach Milestones'!$F294,"")</f>
        <v/>
      </c>
      <c r="U293" s="120">
        <f>IF('Prioritized Approach Milestones'!$B294=6,'Prioritized Approach Milestones'!$F294,"")</f>
        <v>0</v>
      </c>
      <c r="V293" s="121" t="str">
        <f>IF(AND('Prioritized Approach Milestones'!C294="Yes",'Prioritized Approach Milestones'!F294=""),"CORRECT",IF('Prioritized Approach Milestones'!C294="No","CORRECT",IF('Prioritized Approach Milestones'!B294=1,"ERROR 1","N/A")))</f>
        <v>N/A</v>
      </c>
      <c r="W293" s="121" t="str">
        <f>IF(AND('Prioritized Approach Milestones'!C294="Yes",'Prioritized Approach Milestones'!F294=""),"CORRECT",IF('Prioritized Approach Milestones'!C294="No","CORRECT",IF('Prioritized Approach Milestones'!B294=2,"ERROR 1","N/A")))</f>
        <v>N/A</v>
      </c>
      <c r="X293" s="121" t="str">
        <f>IF(AND('Prioritized Approach Milestones'!C294="Yes",'Prioritized Approach Milestones'!F294=""),"CORRECT",IF('Prioritized Approach Milestones'!C294="No","CORRECT",IF('Prioritized Approach Milestones'!B294=3,"ERROR 1","N/A")))</f>
        <v>N/A</v>
      </c>
      <c r="Y293" s="121" t="str">
        <f>IF(AND('Prioritized Approach Milestones'!C294="Yes",'Prioritized Approach Milestones'!F294=""),"CORRECT",IF('Prioritized Approach Milestones'!C294="No","CORRECT",IF('Prioritized Approach Milestones'!B294=4,"ERROR 1","N/A")))</f>
        <v>N/A</v>
      </c>
      <c r="Z293" s="121" t="str">
        <f>IF(AND('Prioritized Approach Milestones'!C294="Yes",'Prioritized Approach Milestones'!F294=""),"CORRECT",IF('Prioritized Approach Milestones'!C294="No","CORRECT",IF('Prioritized Approach Milestones'!B294=5,"ERROR 1","N/A")))</f>
        <v>N/A</v>
      </c>
      <c r="AA293" s="121" t="str">
        <f>IF(AND('Prioritized Approach Milestones'!C294="Yes",'Prioritized Approach Milestones'!F294=""),"CORRECT",IF('Prioritized Approach Milestones'!C294="No","CORRECT",IF('Prioritized Approach Milestones'!B294=6,"ERROR 1","N/A")))</f>
        <v>ERROR 1</v>
      </c>
      <c r="AB293" s="122" t="str">
        <f>IF(AND('Prioritized Approach Milestones'!C294="No",'Prioritized Approach Milestones'!F294=""),IF('Prioritized Approach Milestones'!B294=1,"ERROR 2","N/A"),"CORRECT")</f>
        <v>CORRECT</v>
      </c>
      <c r="AC293" s="122" t="str">
        <f>IF(AND('Prioritized Approach Milestones'!C294="No",'Prioritized Approach Milestones'!F294=""),IF('Prioritized Approach Milestones'!B294=2,"ERROR 2","N/A"),"CORRECT")</f>
        <v>CORRECT</v>
      </c>
      <c r="AD293" s="122" t="str">
        <f>IF(AND('Prioritized Approach Milestones'!C294="No",'Prioritized Approach Milestones'!F294=""),IF('Prioritized Approach Milestones'!B294=3,"ERROR 2","N/A"),"CORRECT")</f>
        <v>CORRECT</v>
      </c>
      <c r="AE293" s="122" t="str">
        <f>IF(AND('Prioritized Approach Milestones'!C294="No",'Prioritized Approach Milestones'!F294=""),IF('Prioritized Approach Milestones'!B294=4,"ERROR 2","N/A"),"CORRECT")</f>
        <v>CORRECT</v>
      </c>
      <c r="AF293" s="122" t="str">
        <f>IF(AND('Prioritized Approach Milestones'!C294="No",'Prioritized Approach Milestones'!F294=""),IF('Prioritized Approach Milestones'!B294=5,"ERROR 2","N/A"),"CORRECT")</f>
        <v>CORRECT</v>
      </c>
      <c r="AG293" s="123" t="str">
        <f>IF(AND('Prioritized Approach Milestones'!C294="No",'Prioritized Approach Milestones'!F294=""),IF('Prioritized Approach Milestones'!B294=6,"ERROR 2","N/A"),"CORRECT")</f>
        <v>CORRECT</v>
      </c>
    </row>
    <row r="294" spans="1:33" x14ac:dyDescent="0.2">
      <c r="A294" s="27">
        <f>COUNTIFS('Prioritized Approach Milestones'!B295,"1",'Prioritized Approach Milestones'!C295,"yes")</f>
        <v>0</v>
      </c>
      <c r="B294" s="32">
        <f>COUNTIFS('Prioritized Approach Milestones'!B295,"2",'Prioritized Approach Milestones'!C295,"yes")</f>
        <v>0</v>
      </c>
      <c r="C294" s="28">
        <f>COUNTIFS('Prioritized Approach Milestones'!B295,"3",'Prioritized Approach Milestones'!C295,"yes")</f>
        <v>0</v>
      </c>
      <c r="D294" s="29">
        <f>COUNTIFS('Prioritized Approach Milestones'!B295,"4",'Prioritized Approach Milestones'!C295,"yes")</f>
        <v>0</v>
      </c>
      <c r="E294" s="30">
        <f>COUNTIFS('Prioritized Approach Milestones'!B295,"5",'Prioritized Approach Milestones'!C295,"yes")</f>
        <v>0</v>
      </c>
      <c r="F294" s="31">
        <f>COUNTIFS('Prioritized Approach Milestones'!B295,"6",'Prioritized Approach Milestones'!C295,"yes")</f>
        <v>0</v>
      </c>
      <c r="G294" s="59">
        <f t="shared" si="12"/>
        <v>0</v>
      </c>
      <c r="H294" s="53">
        <f>COUNTIFS('Prioritized Approach Milestones'!B295,"1",'Prioritized Approach Milestones'!C295,"N/A")</f>
        <v>0</v>
      </c>
      <c r="I294" s="53">
        <f>COUNTIFS('Prioritized Approach Milestones'!B295,"2",'Prioritized Approach Milestones'!C295,"N/A")</f>
        <v>0</v>
      </c>
      <c r="J294" s="53">
        <f>COUNTIFS('Prioritized Approach Milestones'!B295,"3",'Prioritized Approach Milestones'!C295,"N/A")</f>
        <v>0</v>
      </c>
      <c r="K294" s="53">
        <f>COUNTIFS('Prioritized Approach Milestones'!B295,"4",'Prioritized Approach Milestones'!C295,"N/A")</f>
        <v>0</v>
      </c>
      <c r="L294" s="53">
        <f>COUNTIFS('Prioritized Approach Milestones'!B295,"5",'Prioritized Approach Milestones'!C295,"N/A")</f>
        <v>0</v>
      </c>
      <c r="M294" s="53">
        <f>COUNTIFS('Prioritized Approach Milestones'!B295,"6",'Prioritized Approach Milestones'!C295,"N/A")</f>
        <v>0</v>
      </c>
      <c r="N294">
        <f t="shared" si="13"/>
        <v>0</v>
      </c>
      <c r="P294" s="120" t="str">
        <f>IF('Prioritized Approach Milestones'!$B295=1,'Prioritized Approach Milestones'!$F295,"")</f>
        <v/>
      </c>
      <c r="Q294" s="120" t="str">
        <f>IF('Prioritized Approach Milestones'!$B295=2,'Prioritized Approach Milestones'!$F295,"")</f>
        <v/>
      </c>
      <c r="R294" s="120" t="str">
        <f>IF('Prioritized Approach Milestones'!$B295=3,'Prioritized Approach Milestones'!$F295,"")</f>
        <v/>
      </c>
      <c r="S294" s="120" t="str">
        <f>IF('Prioritized Approach Milestones'!$B295=4,'Prioritized Approach Milestones'!$F295,"")</f>
        <v/>
      </c>
      <c r="T294" s="120" t="str">
        <f>IF('Prioritized Approach Milestones'!$B295=5,'Prioritized Approach Milestones'!$F295,"")</f>
        <v/>
      </c>
      <c r="U294" s="120">
        <f>IF('Prioritized Approach Milestones'!$B295=6,'Prioritized Approach Milestones'!$F295,"")</f>
        <v>0</v>
      </c>
      <c r="V294" s="121" t="str">
        <f>IF(AND('Prioritized Approach Milestones'!C295="Yes",'Prioritized Approach Milestones'!F295=""),"CORRECT",IF('Prioritized Approach Milestones'!C295="No","CORRECT",IF('Prioritized Approach Milestones'!B295=1,"ERROR 1","N/A")))</f>
        <v>N/A</v>
      </c>
      <c r="W294" s="121" t="str">
        <f>IF(AND('Prioritized Approach Milestones'!C295="Yes",'Prioritized Approach Milestones'!F295=""),"CORRECT",IF('Prioritized Approach Milestones'!C295="No","CORRECT",IF('Prioritized Approach Milestones'!B295=2,"ERROR 1","N/A")))</f>
        <v>N/A</v>
      </c>
      <c r="X294" s="121" t="str">
        <f>IF(AND('Prioritized Approach Milestones'!C295="Yes",'Prioritized Approach Milestones'!F295=""),"CORRECT",IF('Prioritized Approach Milestones'!C295="No","CORRECT",IF('Prioritized Approach Milestones'!B295=3,"ERROR 1","N/A")))</f>
        <v>N/A</v>
      </c>
      <c r="Y294" s="121" t="str">
        <f>IF(AND('Prioritized Approach Milestones'!C295="Yes",'Prioritized Approach Milestones'!F295=""),"CORRECT",IF('Prioritized Approach Milestones'!C295="No","CORRECT",IF('Prioritized Approach Milestones'!B295=4,"ERROR 1","N/A")))</f>
        <v>N/A</v>
      </c>
      <c r="Z294" s="121" t="str">
        <f>IF(AND('Prioritized Approach Milestones'!C295="Yes",'Prioritized Approach Milestones'!F295=""),"CORRECT",IF('Prioritized Approach Milestones'!C295="No","CORRECT",IF('Prioritized Approach Milestones'!B295=5,"ERROR 1","N/A")))</f>
        <v>N/A</v>
      </c>
      <c r="AA294" s="121" t="str">
        <f>IF(AND('Prioritized Approach Milestones'!C295="Yes",'Prioritized Approach Milestones'!F295=""),"CORRECT",IF('Prioritized Approach Milestones'!C295="No","CORRECT",IF('Prioritized Approach Milestones'!B295=6,"ERROR 1","N/A")))</f>
        <v>ERROR 1</v>
      </c>
      <c r="AB294" s="122" t="str">
        <f>IF(AND('Prioritized Approach Milestones'!C295="No",'Prioritized Approach Milestones'!F295=""),IF('Prioritized Approach Milestones'!B295=1,"ERROR 2","N/A"),"CORRECT")</f>
        <v>CORRECT</v>
      </c>
      <c r="AC294" s="122" t="str">
        <f>IF(AND('Prioritized Approach Milestones'!C295="No",'Prioritized Approach Milestones'!F295=""),IF('Prioritized Approach Milestones'!B295=2,"ERROR 2","N/A"),"CORRECT")</f>
        <v>CORRECT</v>
      </c>
      <c r="AD294" s="122" t="str">
        <f>IF(AND('Prioritized Approach Milestones'!C295="No",'Prioritized Approach Milestones'!F295=""),IF('Prioritized Approach Milestones'!B295=3,"ERROR 2","N/A"),"CORRECT")</f>
        <v>CORRECT</v>
      </c>
      <c r="AE294" s="122" t="str">
        <f>IF(AND('Prioritized Approach Milestones'!C295="No",'Prioritized Approach Milestones'!F295=""),IF('Prioritized Approach Milestones'!B295=4,"ERROR 2","N/A"),"CORRECT")</f>
        <v>CORRECT</v>
      </c>
      <c r="AF294" s="122" t="str">
        <f>IF(AND('Prioritized Approach Milestones'!C295="No",'Prioritized Approach Milestones'!F295=""),IF('Prioritized Approach Milestones'!B295=5,"ERROR 2","N/A"),"CORRECT")</f>
        <v>CORRECT</v>
      </c>
      <c r="AG294" s="123" t="str">
        <f>IF(AND('Prioritized Approach Milestones'!C295="No",'Prioritized Approach Milestones'!F295=""),IF('Prioritized Approach Milestones'!B295=6,"ERROR 2","N/A"),"CORRECT")</f>
        <v>CORRECT</v>
      </c>
    </row>
    <row r="295" spans="1:33" x14ac:dyDescent="0.2">
      <c r="A295" s="27">
        <f>COUNTIFS('Prioritized Approach Milestones'!B296,"1",'Prioritized Approach Milestones'!C296,"yes")</f>
        <v>0</v>
      </c>
      <c r="B295" s="32">
        <f>COUNTIFS('Prioritized Approach Milestones'!B296,"2",'Prioritized Approach Milestones'!C296,"yes")</f>
        <v>0</v>
      </c>
      <c r="C295" s="28">
        <f>COUNTIFS('Prioritized Approach Milestones'!B296,"3",'Prioritized Approach Milestones'!C296,"yes")</f>
        <v>0</v>
      </c>
      <c r="D295" s="29">
        <f>COUNTIFS('Prioritized Approach Milestones'!B296,"4",'Prioritized Approach Milestones'!C296,"yes")</f>
        <v>0</v>
      </c>
      <c r="E295" s="30">
        <f>COUNTIFS('Prioritized Approach Milestones'!B296,"5",'Prioritized Approach Milestones'!C296,"yes")</f>
        <v>0</v>
      </c>
      <c r="F295" s="31">
        <f>COUNTIFS('Prioritized Approach Milestones'!B296,"6",'Prioritized Approach Milestones'!C296,"yes")</f>
        <v>0</v>
      </c>
      <c r="G295" s="59">
        <f t="shared" si="12"/>
        <v>0</v>
      </c>
      <c r="H295" s="53">
        <f>COUNTIFS('Prioritized Approach Milestones'!B296,"1",'Prioritized Approach Milestones'!C296,"N/A")</f>
        <v>0</v>
      </c>
      <c r="I295" s="53">
        <f>COUNTIFS('Prioritized Approach Milestones'!B296,"2",'Prioritized Approach Milestones'!C296,"N/A")</f>
        <v>0</v>
      </c>
      <c r="J295" s="53">
        <f>COUNTIFS('Prioritized Approach Milestones'!B296,"3",'Prioritized Approach Milestones'!C296,"N/A")</f>
        <v>0</v>
      </c>
      <c r="K295" s="53">
        <f>COUNTIFS('Prioritized Approach Milestones'!B296,"4",'Prioritized Approach Milestones'!C296,"N/A")</f>
        <v>0</v>
      </c>
      <c r="L295" s="53">
        <f>COUNTIFS('Prioritized Approach Milestones'!B296,"5",'Prioritized Approach Milestones'!C296,"N/A")</f>
        <v>0</v>
      </c>
      <c r="M295" s="53">
        <f>COUNTIFS('Prioritized Approach Milestones'!B296,"6",'Prioritized Approach Milestones'!C296,"N/A")</f>
        <v>0</v>
      </c>
      <c r="N295">
        <f t="shared" si="13"/>
        <v>0</v>
      </c>
      <c r="P295" s="120" t="str">
        <f>IF('Prioritized Approach Milestones'!$B296=1,'Prioritized Approach Milestones'!$F296,"")</f>
        <v/>
      </c>
      <c r="Q295" s="120" t="str">
        <f>IF('Prioritized Approach Milestones'!$B296=2,'Prioritized Approach Milestones'!$F296,"")</f>
        <v/>
      </c>
      <c r="R295" s="120" t="str">
        <f>IF('Prioritized Approach Milestones'!$B296=3,'Prioritized Approach Milestones'!$F296,"")</f>
        <v/>
      </c>
      <c r="S295" s="120" t="str">
        <f>IF('Prioritized Approach Milestones'!$B296=4,'Prioritized Approach Milestones'!$F296,"")</f>
        <v/>
      </c>
      <c r="T295" s="120" t="str">
        <f>IF('Prioritized Approach Milestones'!$B296=5,'Prioritized Approach Milestones'!$F296,"")</f>
        <v/>
      </c>
      <c r="U295" s="120">
        <f>IF('Prioritized Approach Milestones'!$B296=6,'Prioritized Approach Milestones'!$F296,"")</f>
        <v>0</v>
      </c>
      <c r="V295" s="121" t="str">
        <f>IF(AND('Prioritized Approach Milestones'!C296="Yes",'Prioritized Approach Milestones'!F296=""),"CORRECT",IF('Prioritized Approach Milestones'!C296="No","CORRECT",IF('Prioritized Approach Milestones'!B296=1,"ERROR 1","N/A")))</f>
        <v>N/A</v>
      </c>
      <c r="W295" s="121" t="str">
        <f>IF(AND('Prioritized Approach Milestones'!C296="Yes",'Prioritized Approach Milestones'!F296=""),"CORRECT",IF('Prioritized Approach Milestones'!C296="No","CORRECT",IF('Prioritized Approach Milestones'!B296=2,"ERROR 1","N/A")))</f>
        <v>N/A</v>
      </c>
      <c r="X295" s="121" t="str">
        <f>IF(AND('Prioritized Approach Milestones'!C296="Yes",'Prioritized Approach Milestones'!F296=""),"CORRECT",IF('Prioritized Approach Milestones'!C296="No","CORRECT",IF('Prioritized Approach Milestones'!B296=3,"ERROR 1","N/A")))</f>
        <v>N/A</v>
      </c>
      <c r="Y295" s="121" t="str">
        <f>IF(AND('Prioritized Approach Milestones'!C296="Yes",'Prioritized Approach Milestones'!F296=""),"CORRECT",IF('Prioritized Approach Milestones'!C296="No","CORRECT",IF('Prioritized Approach Milestones'!B296=4,"ERROR 1","N/A")))</f>
        <v>N/A</v>
      </c>
      <c r="Z295" s="121" t="str">
        <f>IF(AND('Prioritized Approach Milestones'!C296="Yes",'Prioritized Approach Milestones'!F296=""),"CORRECT",IF('Prioritized Approach Milestones'!C296="No","CORRECT",IF('Prioritized Approach Milestones'!B296=5,"ERROR 1","N/A")))</f>
        <v>N/A</v>
      </c>
      <c r="AA295" s="121" t="str">
        <f>IF(AND('Prioritized Approach Milestones'!C296="Yes",'Prioritized Approach Milestones'!F296=""),"CORRECT",IF('Prioritized Approach Milestones'!C296="No","CORRECT",IF('Prioritized Approach Milestones'!B296=6,"ERROR 1","N/A")))</f>
        <v>ERROR 1</v>
      </c>
      <c r="AB295" s="122" t="str">
        <f>IF(AND('Prioritized Approach Milestones'!C296="No",'Prioritized Approach Milestones'!F296=""),IF('Prioritized Approach Milestones'!B296=1,"ERROR 2","N/A"),"CORRECT")</f>
        <v>CORRECT</v>
      </c>
      <c r="AC295" s="122" t="str">
        <f>IF(AND('Prioritized Approach Milestones'!C296="No",'Prioritized Approach Milestones'!F296=""),IF('Prioritized Approach Milestones'!B296=2,"ERROR 2","N/A"),"CORRECT")</f>
        <v>CORRECT</v>
      </c>
      <c r="AD295" s="122" t="str">
        <f>IF(AND('Prioritized Approach Milestones'!C296="No",'Prioritized Approach Milestones'!F296=""),IF('Prioritized Approach Milestones'!B296=3,"ERROR 2","N/A"),"CORRECT")</f>
        <v>CORRECT</v>
      </c>
      <c r="AE295" s="122" t="str">
        <f>IF(AND('Prioritized Approach Milestones'!C296="No",'Prioritized Approach Milestones'!F296=""),IF('Prioritized Approach Milestones'!B296=4,"ERROR 2","N/A"),"CORRECT")</f>
        <v>CORRECT</v>
      </c>
      <c r="AF295" s="122" t="str">
        <f>IF(AND('Prioritized Approach Milestones'!C296="No",'Prioritized Approach Milestones'!F296=""),IF('Prioritized Approach Milestones'!B296=5,"ERROR 2","N/A"),"CORRECT")</f>
        <v>CORRECT</v>
      </c>
      <c r="AG295" s="123" t="str">
        <f>IF(AND('Prioritized Approach Milestones'!C296="No",'Prioritized Approach Milestones'!F296=""),IF('Prioritized Approach Milestones'!B296=6,"ERROR 2","N/A"),"CORRECT")</f>
        <v>CORRECT</v>
      </c>
    </row>
    <row r="296" spans="1:33" x14ac:dyDescent="0.2">
      <c r="A296" s="27">
        <f>COUNTIFS('Prioritized Approach Milestones'!B297,"1",'Prioritized Approach Milestones'!C297,"yes")</f>
        <v>0</v>
      </c>
      <c r="B296" s="32">
        <f>COUNTIFS('Prioritized Approach Milestones'!B297,"2",'Prioritized Approach Milestones'!C297,"yes")</f>
        <v>0</v>
      </c>
      <c r="C296" s="28">
        <f>COUNTIFS('Prioritized Approach Milestones'!B297,"3",'Prioritized Approach Milestones'!C297,"yes")</f>
        <v>0</v>
      </c>
      <c r="D296" s="29">
        <f>COUNTIFS('Prioritized Approach Milestones'!B297,"4",'Prioritized Approach Milestones'!C297,"yes")</f>
        <v>0</v>
      </c>
      <c r="E296" s="30">
        <f>COUNTIFS('Prioritized Approach Milestones'!B297,"5",'Prioritized Approach Milestones'!C297,"yes")</f>
        <v>0</v>
      </c>
      <c r="F296" s="31">
        <f>COUNTIFS('Prioritized Approach Milestones'!B297,"6",'Prioritized Approach Milestones'!C297,"yes")</f>
        <v>0</v>
      </c>
      <c r="G296" s="59">
        <f t="shared" si="12"/>
        <v>0</v>
      </c>
      <c r="H296" s="53">
        <f>COUNTIFS('Prioritized Approach Milestones'!B297,"1",'Prioritized Approach Milestones'!C297,"N/A")</f>
        <v>0</v>
      </c>
      <c r="I296" s="53">
        <f>COUNTIFS('Prioritized Approach Milestones'!B297,"2",'Prioritized Approach Milestones'!C297,"N/A")</f>
        <v>0</v>
      </c>
      <c r="J296" s="53">
        <f>COUNTIFS('Prioritized Approach Milestones'!B297,"3",'Prioritized Approach Milestones'!C297,"N/A")</f>
        <v>0</v>
      </c>
      <c r="K296" s="53">
        <f>COUNTIFS('Prioritized Approach Milestones'!B297,"4",'Prioritized Approach Milestones'!C297,"N/A")</f>
        <v>0</v>
      </c>
      <c r="L296" s="53">
        <f>COUNTIFS('Prioritized Approach Milestones'!B297,"5",'Prioritized Approach Milestones'!C297,"N/A")</f>
        <v>0</v>
      </c>
      <c r="M296" s="53">
        <f>COUNTIFS('Prioritized Approach Milestones'!B297,"6",'Prioritized Approach Milestones'!C297,"N/A")</f>
        <v>0</v>
      </c>
      <c r="N296">
        <f t="shared" si="13"/>
        <v>0</v>
      </c>
      <c r="P296" s="120" t="str">
        <f>IF('Prioritized Approach Milestones'!$B297=1,'Prioritized Approach Milestones'!$F297,"")</f>
        <v/>
      </c>
      <c r="Q296" s="120" t="str">
        <f>IF('Prioritized Approach Milestones'!$B297=2,'Prioritized Approach Milestones'!$F297,"")</f>
        <v/>
      </c>
      <c r="R296" s="120" t="str">
        <f>IF('Prioritized Approach Milestones'!$B297=3,'Prioritized Approach Milestones'!$F297,"")</f>
        <v/>
      </c>
      <c r="S296" s="120" t="str">
        <f>IF('Prioritized Approach Milestones'!$B297=4,'Prioritized Approach Milestones'!$F297,"")</f>
        <v/>
      </c>
      <c r="T296" s="120" t="str">
        <f>IF('Prioritized Approach Milestones'!$B297=5,'Prioritized Approach Milestones'!$F297,"")</f>
        <v/>
      </c>
      <c r="U296" s="120" t="str">
        <f>IF('Prioritized Approach Milestones'!$B297=6,'Prioritized Approach Milestones'!$F297,"")</f>
        <v/>
      </c>
      <c r="V296" s="121" t="str">
        <f>IF(AND('Prioritized Approach Milestones'!C297="Yes",'Prioritized Approach Milestones'!F297=""),"CORRECT",IF('Prioritized Approach Milestones'!C297="No","CORRECT",IF('Prioritized Approach Milestones'!B297=1,"ERROR 1","N/A")))</f>
        <v>N/A</v>
      </c>
      <c r="W296" s="121" t="str">
        <f>IF(AND('Prioritized Approach Milestones'!C297="Yes",'Prioritized Approach Milestones'!F297=""),"CORRECT",IF('Prioritized Approach Milestones'!C297="No","CORRECT",IF('Prioritized Approach Milestones'!B297=2,"ERROR 1","N/A")))</f>
        <v>N/A</v>
      </c>
      <c r="X296" s="121" t="str">
        <f>IF(AND('Prioritized Approach Milestones'!C297="Yes",'Prioritized Approach Milestones'!F297=""),"CORRECT",IF('Prioritized Approach Milestones'!C297="No","CORRECT",IF('Prioritized Approach Milestones'!B297=3,"ERROR 1","N/A")))</f>
        <v>N/A</v>
      </c>
      <c r="Y296" s="121" t="str">
        <f>IF(AND('Prioritized Approach Milestones'!C297="Yes",'Prioritized Approach Milestones'!F297=""),"CORRECT",IF('Prioritized Approach Milestones'!C297="No","CORRECT",IF('Prioritized Approach Milestones'!B297=4,"ERROR 1","N/A")))</f>
        <v>N/A</v>
      </c>
      <c r="Z296" s="121" t="str">
        <f>IF(AND('Prioritized Approach Milestones'!C297="Yes",'Prioritized Approach Milestones'!F297=""),"CORRECT",IF('Prioritized Approach Milestones'!C297="No","CORRECT",IF('Prioritized Approach Milestones'!B297=5,"ERROR 1","N/A")))</f>
        <v>N/A</v>
      </c>
      <c r="AA296" s="121" t="str">
        <f>IF(AND('Prioritized Approach Milestones'!C297="Yes",'Prioritized Approach Milestones'!F297=""),"CORRECT",IF('Prioritized Approach Milestones'!C297="No","CORRECT",IF('Prioritized Approach Milestones'!B297=6,"ERROR 1","N/A")))</f>
        <v>N/A</v>
      </c>
      <c r="AB296" s="122" t="str">
        <f>IF(AND('Prioritized Approach Milestones'!C297="No",'Prioritized Approach Milestones'!F297=""),IF('Prioritized Approach Milestones'!B297=1,"ERROR 2","N/A"),"CORRECT")</f>
        <v>CORRECT</v>
      </c>
      <c r="AC296" s="122" t="str">
        <f>IF(AND('Prioritized Approach Milestones'!C297="No",'Prioritized Approach Milestones'!F297=""),IF('Prioritized Approach Milestones'!B297=2,"ERROR 2","N/A"),"CORRECT")</f>
        <v>CORRECT</v>
      </c>
      <c r="AD296" s="122" t="str">
        <f>IF(AND('Prioritized Approach Milestones'!C297="No",'Prioritized Approach Milestones'!F297=""),IF('Prioritized Approach Milestones'!B297=3,"ERROR 2","N/A"),"CORRECT")</f>
        <v>CORRECT</v>
      </c>
      <c r="AE296" s="122" t="str">
        <f>IF(AND('Prioritized Approach Milestones'!C297="No",'Prioritized Approach Milestones'!F297=""),IF('Prioritized Approach Milestones'!B297=4,"ERROR 2","N/A"),"CORRECT")</f>
        <v>CORRECT</v>
      </c>
      <c r="AF296" s="122" t="str">
        <f>IF(AND('Prioritized Approach Milestones'!C297="No",'Prioritized Approach Milestones'!F297=""),IF('Prioritized Approach Milestones'!B297=5,"ERROR 2","N/A"),"CORRECT")</f>
        <v>CORRECT</v>
      </c>
      <c r="AG296" s="123" t="str">
        <f>IF(AND('Prioritized Approach Milestones'!C297="No",'Prioritized Approach Milestones'!F297=""),IF('Prioritized Approach Milestones'!B297=6,"ERROR 2","N/A"),"CORRECT")</f>
        <v>CORRECT</v>
      </c>
    </row>
    <row r="297" spans="1:33" x14ac:dyDescent="0.2">
      <c r="A297" s="27">
        <f>COUNTIFS('Prioritized Approach Milestones'!B298,"1",'Prioritized Approach Milestones'!C298,"yes")</f>
        <v>0</v>
      </c>
      <c r="B297" s="32">
        <f>COUNTIFS('Prioritized Approach Milestones'!B298,"2",'Prioritized Approach Milestones'!C298,"yes")</f>
        <v>0</v>
      </c>
      <c r="C297" s="28">
        <f>COUNTIFS('Prioritized Approach Milestones'!B298,"3",'Prioritized Approach Milestones'!C298,"yes")</f>
        <v>0</v>
      </c>
      <c r="D297" s="29">
        <f>COUNTIFS('Prioritized Approach Milestones'!B298,"4",'Prioritized Approach Milestones'!C298,"yes")</f>
        <v>0</v>
      </c>
      <c r="E297" s="30">
        <f>COUNTIFS('Prioritized Approach Milestones'!B298,"5",'Prioritized Approach Milestones'!C298,"yes")</f>
        <v>0</v>
      </c>
      <c r="F297" s="31">
        <f>COUNTIFS('Prioritized Approach Milestones'!B298,"6",'Prioritized Approach Milestones'!C298,"yes")</f>
        <v>0</v>
      </c>
      <c r="G297" s="59">
        <f t="shared" si="12"/>
        <v>0</v>
      </c>
      <c r="H297" s="53">
        <f>COUNTIFS('Prioritized Approach Milestones'!B298,"1",'Prioritized Approach Milestones'!C298,"N/A")</f>
        <v>0</v>
      </c>
      <c r="I297" s="53">
        <f>COUNTIFS('Prioritized Approach Milestones'!B298,"2",'Prioritized Approach Milestones'!C298,"N/A")</f>
        <v>0</v>
      </c>
      <c r="J297" s="53">
        <f>COUNTIFS('Prioritized Approach Milestones'!B298,"3",'Prioritized Approach Milestones'!C298,"N/A")</f>
        <v>0</v>
      </c>
      <c r="K297" s="53">
        <f>COUNTIFS('Prioritized Approach Milestones'!B298,"4",'Prioritized Approach Milestones'!C298,"N/A")</f>
        <v>0</v>
      </c>
      <c r="L297" s="53">
        <f>COUNTIFS('Prioritized Approach Milestones'!B298,"5",'Prioritized Approach Milestones'!C298,"N/A")</f>
        <v>0</v>
      </c>
      <c r="M297" s="53">
        <f>COUNTIFS('Prioritized Approach Milestones'!B298,"6",'Prioritized Approach Milestones'!C298,"N/A")</f>
        <v>0</v>
      </c>
      <c r="N297">
        <f t="shared" si="13"/>
        <v>0</v>
      </c>
      <c r="P297" s="120" t="str">
        <f>IF('Prioritized Approach Milestones'!$B298=1,'Prioritized Approach Milestones'!$F298,"")</f>
        <v/>
      </c>
      <c r="Q297" s="120">
        <f>IF('Prioritized Approach Milestones'!$B298=2,'Prioritized Approach Milestones'!$F298,"")</f>
        <v>0</v>
      </c>
      <c r="R297" s="120" t="str">
        <f>IF('Prioritized Approach Milestones'!$B298=3,'Prioritized Approach Milestones'!$F298,"")</f>
        <v/>
      </c>
      <c r="S297" s="120" t="str">
        <f>IF('Prioritized Approach Milestones'!$B298=4,'Prioritized Approach Milestones'!$F298,"")</f>
        <v/>
      </c>
      <c r="T297" s="120" t="str">
        <f>IF('Prioritized Approach Milestones'!$B298=5,'Prioritized Approach Milestones'!$F298,"")</f>
        <v/>
      </c>
      <c r="U297" s="120" t="str">
        <f>IF('Prioritized Approach Milestones'!$B298=6,'Prioritized Approach Milestones'!$F298,"")</f>
        <v/>
      </c>
      <c r="V297" s="121" t="str">
        <f>IF(AND('Prioritized Approach Milestones'!C298="Yes",'Prioritized Approach Milestones'!F298=""),"CORRECT",IF('Prioritized Approach Milestones'!C298="No","CORRECT",IF('Prioritized Approach Milestones'!B298=1,"ERROR 1","N/A")))</f>
        <v>N/A</v>
      </c>
      <c r="W297" s="121" t="str">
        <f>IF(AND('Prioritized Approach Milestones'!C298="Yes",'Prioritized Approach Milestones'!F298=""),"CORRECT",IF('Prioritized Approach Milestones'!C298="No","CORRECT",IF('Prioritized Approach Milestones'!B298=2,"ERROR 1","N/A")))</f>
        <v>ERROR 1</v>
      </c>
      <c r="X297" s="121" t="str">
        <f>IF(AND('Prioritized Approach Milestones'!C298="Yes",'Prioritized Approach Milestones'!F298=""),"CORRECT",IF('Prioritized Approach Milestones'!C298="No","CORRECT",IF('Prioritized Approach Milestones'!B298=3,"ERROR 1","N/A")))</f>
        <v>N/A</v>
      </c>
      <c r="Y297" s="121" t="str">
        <f>IF(AND('Prioritized Approach Milestones'!C298="Yes",'Prioritized Approach Milestones'!F298=""),"CORRECT",IF('Prioritized Approach Milestones'!C298="No","CORRECT",IF('Prioritized Approach Milestones'!B298=4,"ERROR 1","N/A")))</f>
        <v>N/A</v>
      </c>
      <c r="Z297" s="121" t="str">
        <f>IF(AND('Prioritized Approach Milestones'!C298="Yes",'Prioritized Approach Milestones'!F298=""),"CORRECT",IF('Prioritized Approach Milestones'!C298="No","CORRECT",IF('Prioritized Approach Milestones'!B298=5,"ERROR 1","N/A")))</f>
        <v>N/A</v>
      </c>
      <c r="AA297" s="121" t="str">
        <f>IF(AND('Prioritized Approach Milestones'!C298="Yes",'Prioritized Approach Milestones'!F298=""),"CORRECT",IF('Prioritized Approach Milestones'!C298="No","CORRECT",IF('Prioritized Approach Milestones'!B298=6,"ERROR 1","N/A")))</f>
        <v>N/A</v>
      </c>
      <c r="AB297" s="122" t="str">
        <f>IF(AND('Prioritized Approach Milestones'!C298="No",'Prioritized Approach Milestones'!F298=""),IF('Prioritized Approach Milestones'!B298=1,"ERROR 2","N/A"),"CORRECT")</f>
        <v>CORRECT</v>
      </c>
      <c r="AC297" s="122" t="str">
        <f>IF(AND('Prioritized Approach Milestones'!C298="No",'Prioritized Approach Milestones'!F298=""),IF('Prioritized Approach Milestones'!B298=2,"ERROR 2","N/A"),"CORRECT")</f>
        <v>CORRECT</v>
      </c>
      <c r="AD297" s="122" t="str">
        <f>IF(AND('Prioritized Approach Milestones'!C298="No",'Prioritized Approach Milestones'!F298=""),IF('Prioritized Approach Milestones'!B298=3,"ERROR 2","N/A"),"CORRECT")</f>
        <v>CORRECT</v>
      </c>
      <c r="AE297" s="122" t="str">
        <f>IF(AND('Prioritized Approach Milestones'!C298="No",'Prioritized Approach Milestones'!F298=""),IF('Prioritized Approach Milestones'!B298=4,"ERROR 2","N/A"),"CORRECT")</f>
        <v>CORRECT</v>
      </c>
      <c r="AF297" s="122" t="str">
        <f>IF(AND('Prioritized Approach Milestones'!C298="No",'Prioritized Approach Milestones'!F298=""),IF('Prioritized Approach Milestones'!B298=5,"ERROR 2","N/A"),"CORRECT")</f>
        <v>CORRECT</v>
      </c>
      <c r="AG297" s="123" t="str">
        <f>IF(AND('Prioritized Approach Milestones'!C298="No",'Prioritized Approach Milestones'!F298=""),IF('Prioritized Approach Milestones'!B298=6,"ERROR 2","N/A"),"CORRECT")</f>
        <v>CORRECT</v>
      </c>
    </row>
    <row r="298" spans="1:33" x14ac:dyDescent="0.2">
      <c r="A298" s="27">
        <f>COUNTIFS('Prioritized Approach Milestones'!B299,"1",'Prioritized Approach Milestones'!C299,"yes")</f>
        <v>0</v>
      </c>
      <c r="B298" s="32">
        <f>COUNTIFS('Prioritized Approach Milestones'!B299,"2",'Prioritized Approach Milestones'!C299,"yes")</f>
        <v>0</v>
      </c>
      <c r="C298" s="28">
        <f>COUNTIFS('Prioritized Approach Milestones'!B299,"3",'Prioritized Approach Milestones'!C299,"yes")</f>
        <v>0</v>
      </c>
      <c r="D298" s="29">
        <f>COUNTIFS('Prioritized Approach Milestones'!B299,"4",'Prioritized Approach Milestones'!C299,"yes")</f>
        <v>0</v>
      </c>
      <c r="E298" s="30">
        <f>COUNTIFS('Prioritized Approach Milestones'!B299,"5",'Prioritized Approach Milestones'!C299,"yes")</f>
        <v>0</v>
      </c>
      <c r="F298" s="31">
        <f>COUNTIFS('Prioritized Approach Milestones'!B299,"6",'Prioritized Approach Milestones'!C299,"yes")</f>
        <v>0</v>
      </c>
      <c r="G298" s="59">
        <f t="shared" si="12"/>
        <v>0</v>
      </c>
      <c r="H298" s="53">
        <f>COUNTIFS('Prioritized Approach Milestones'!B299,"1",'Prioritized Approach Milestones'!C299,"N/A")</f>
        <v>0</v>
      </c>
      <c r="I298" s="53">
        <f>COUNTIFS('Prioritized Approach Milestones'!B299,"2",'Prioritized Approach Milestones'!C299,"N/A")</f>
        <v>0</v>
      </c>
      <c r="J298" s="53">
        <f>COUNTIFS('Prioritized Approach Milestones'!B299,"3",'Prioritized Approach Milestones'!C299,"N/A")</f>
        <v>0</v>
      </c>
      <c r="K298" s="53">
        <f>COUNTIFS('Prioritized Approach Milestones'!B299,"4",'Prioritized Approach Milestones'!C299,"N/A")</f>
        <v>0</v>
      </c>
      <c r="L298" s="53">
        <f>COUNTIFS('Prioritized Approach Milestones'!B299,"5",'Prioritized Approach Milestones'!C299,"N/A")</f>
        <v>0</v>
      </c>
      <c r="M298" s="53">
        <f>COUNTIFS('Prioritized Approach Milestones'!B299,"6",'Prioritized Approach Milestones'!C299,"N/A")</f>
        <v>0</v>
      </c>
      <c r="N298">
        <f t="shared" si="13"/>
        <v>0</v>
      </c>
      <c r="P298" s="120">
        <f>IF('Prioritized Approach Milestones'!$B299=1,'Prioritized Approach Milestones'!$F299,"")</f>
        <v>0</v>
      </c>
      <c r="Q298" s="120" t="str">
        <f>IF('Prioritized Approach Milestones'!$B299=2,'Prioritized Approach Milestones'!$F299,"")</f>
        <v/>
      </c>
      <c r="R298" s="120" t="str">
        <f>IF('Prioritized Approach Milestones'!$B299=3,'Prioritized Approach Milestones'!$F299,"")</f>
        <v/>
      </c>
      <c r="S298" s="120" t="str">
        <f>IF('Prioritized Approach Milestones'!$B299=4,'Prioritized Approach Milestones'!$F299,"")</f>
        <v/>
      </c>
      <c r="T298" s="120" t="str">
        <f>IF('Prioritized Approach Milestones'!$B299=5,'Prioritized Approach Milestones'!$F299,"")</f>
        <v/>
      </c>
      <c r="U298" s="120" t="str">
        <f>IF('Prioritized Approach Milestones'!$B299=6,'Prioritized Approach Milestones'!$F299,"")</f>
        <v/>
      </c>
      <c r="V298" s="121" t="str">
        <f>IF(AND('Prioritized Approach Milestones'!C299="Yes",'Prioritized Approach Milestones'!F299=""),"CORRECT",IF('Prioritized Approach Milestones'!C299="No","CORRECT",IF('Prioritized Approach Milestones'!B299=1,"ERROR 1","N/A")))</f>
        <v>ERROR 1</v>
      </c>
      <c r="W298" s="121" t="str">
        <f>IF(AND('Prioritized Approach Milestones'!C299="Yes",'Prioritized Approach Milestones'!F299=""),"CORRECT",IF('Prioritized Approach Milestones'!C299="No","CORRECT",IF('Prioritized Approach Milestones'!B299=2,"ERROR 1","N/A")))</f>
        <v>N/A</v>
      </c>
      <c r="X298" s="121" t="str">
        <f>IF(AND('Prioritized Approach Milestones'!C299="Yes",'Prioritized Approach Milestones'!F299=""),"CORRECT",IF('Prioritized Approach Milestones'!C299="No","CORRECT",IF('Prioritized Approach Milestones'!B299=3,"ERROR 1","N/A")))</f>
        <v>N/A</v>
      </c>
      <c r="Y298" s="121" t="str">
        <f>IF(AND('Prioritized Approach Milestones'!C299="Yes",'Prioritized Approach Milestones'!F299=""),"CORRECT",IF('Prioritized Approach Milestones'!C299="No","CORRECT",IF('Prioritized Approach Milestones'!B299=4,"ERROR 1","N/A")))</f>
        <v>N/A</v>
      </c>
      <c r="Z298" s="121" t="str">
        <f>IF(AND('Prioritized Approach Milestones'!C299="Yes",'Prioritized Approach Milestones'!F299=""),"CORRECT",IF('Prioritized Approach Milestones'!C299="No","CORRECT",IF('Prioritized Approach Milestones'!B299=5,"ERROR 1","N/A")))</f>
        <v>N/A</v>
      </c>
      <c r="AA298" s="121" t="str">
        <f>IF(AND('Prioritized Approach Milestones'!C299="Yes",'Prioritized Approach Milestones'!F299=""),"CORRECT",IF('Prioritized Approach Milestones'!C299="No","CORRECT",IF('Prioritized Approach Milestones'!B299=6,"ERROR 1","N/A")))</f>
        <v>N/A</v>
      </c>
      <c r="AB298" s="122" t="str">
        <f>IF(AND('Prioritized Approach Milestones'!C299="No",'Prioritized Approach Milestones'!F299=""),IF('Prioritized Approach Milestones'!B299=1,"ERROR 2","N/A"),"CORRECT")</f>
        <v>CORRECT</v>
      </c>
      <c r="AC298" s="122" t="str">
        <f>IF(AND('Prioritized Approach Milestones'!C299="No",'Prioritized Approach Milestones'!F299=""),IF('Prioritized Approach Milestones'!B299=2,"ERROR 2","N/A"),"CORRECT")</f>
        <v>CORRECT</v>
      </c>
      <c r="AD298" s="122" t="str">
        <f>IF(AND('Prioritized Approach Milestones'!C299="No",'Prioritized Approach Milestones'!F299=""),IF('Prioritized Approach Milestones'!B299=3,"ERROR 2","N/A"),"CORRECT")</f>
        <v>CORRECT</v>
      </c>
      <c r="AE298" s="122" t="str">
        <f>IF(AND('Prioritized Approach Milestones'!C299="No",'Prioritized Approach Milestones'!F299=""),IF('Prioritized Approach Milestones'!B299=4,"ERROR 2","N/A"),"CORRECT")</f>
        <v>CORRECT</v>
      </c>
      <c r="AF298" s="122" t="str">
        <f>IF(AND('Prioritized Approach Milestones'!C299="No",'Prioritized Approach Milestones'!F299=""),IF('Prioritized Approach Milestones'!B299=5,"ERROR 2","N/A"),"CORRECT")</f>
        <v>CORRECT</v>
      </c>
      <c r="AG298" s="123" t="str">
        <f>IF(AND('Prioritized Approach Milestones'!C299="No",'Prioritized Approach Milestones'!F299=""),IF('Prioritized Approach Milestones'!B299=6,"ERROR 2","N/A"),"CORRECT")</f>
        <v>CORRECT</v>
      </c>
    </row>
    <row r="299" spans="1:33" x14ac:dyDescent="0.2">
      <c r="A299" s="27">
        <f>COUNTIFS('Prioritized Approach Milestones'!B300,"1",'Prioritized Approach Milestones'!C300,"yes")</f>
        <v>0</v>
      </c>
      <c r="B299" s="32">
        <f>COUNTIFS('Prioritized Approach Milestones'!B300,"2",'Prioritized Approach Milestones'!C300,"yes")</f>
        <v>0</v>
      </c>
      <c r="C299" s="28">
        <f>COUNTIFS('Prioritized Approach Milestones'!B300,"3",'Prioritized Approach Milestones'!C300,"yes")</f>
        <v>0</v>
      </c>
      <c r="D299" s="29">
        <f>COUNTIFS('Prioritized Approach Milestones'!B300,"4",'Prioritized Approach Milestones'!C300,"yes")</f>
        <v>0</v>
      </c>
      <c r="E299" s="30">
        <f>COUNTIFS('Prioritized Approach Milestones'!B300,"5",'Prioritized Approach Milestones'!C300,"yes")</f>
        <v>0</v>
      </c>
      <c r="F299" s="31">
        <f>COUNTIFS('Prioritized Approach Milestones'!B300,"6",'Prioritized Approach Milestones'!C300,"yes")</f>
        <v>0</v>
      </c>
      <c r="G299" s="59">
        <f t="shared" si="12"/>
        <v>0</v>
      </c>
      <c r="H299" s="53">
        <f>COUNTIFS('Prioritized Approach Milestones'!B300,"1",'Prioritized Approach Milestones'!C300,"N/A")</f>
        <v>0</v>
      </c>
      <c r="I299" s="53">
        <f>COUNTIFS('Prioritized Approach Milestones'!B300,"2",'Prioritized Approach Milestones'!C300,"N/A")</f>
        <v>0</v>
      </c>
      <c r="J299" s="53">
        <f>COUNTIFS('Prioritized Approach Milestones'!B300,"3",'Prioritized Approach Milestones'!C300,"N/A")</f>
        <v>0</v>
      </c>
      <c r="K299" s="53">
        <f>COUNTIFS('Prioritized Approach Milestones'!B300,"4",'Prioritized Approach Milestones'!C300,"N/A")</f>
        <v>0</v>
      </c>
      <c r="L299" s="53">
        <f>COUNTIFS('Prioritized Approach Milestones'!B300,"5",'Prioritized Approach Milestones'!C300,"N/A")</f>
        <v>0</v>
      </c>
      <c r="M299" s="53">
        <f>COUNTIFS('Prioritized Approach Milestones'!B300,"6",'Prioritized Approach Milestones'!C300,"N/A")</f>
        <v>0</v>
      </c>
      <c r="N299">
        <f t="shared" si="13"/>
        <v>0</v>
      </c>
      <c r="P299" s="120">
        <f>IF('Prioritized Approach Milestones'!$B300=1,'Prioritized Approach Milestones'!$F300,"")</f>
        <v>0</v>
      </c>
      <c r="Q299" s="120" t="str">
        <f>IF('Prioritized Approach Milestones'!$B300=2,'Prioritized Approach Milestones'!$F300,"")</f>
        <v/>
      </c>
      <c r="R299" s="120" t="str">
        <f>IF('Prioritized Approach Milestones'!$B300=3,'Prioritized Approach Milestones'!$F300,"")</f>
        <v/>
      </c>
      <c r="S299" s="120" t="str">
        <f>IF('Prioritized Approach Milestones'!$B300=4,'Prioritized Approach Milestones'!$F300,"")</f>
        <v/>
      </c>
      <c r="T299" s="120" t="str">
        <f>IF('Prioritized Approach Milestones'!$B300=5,'Prioritized Approach Milestones'!$F300,"")</f>
        <v/>
      </c>
      <c r="U299" s="120" t="str">
        <f>IF('Prioritized Approach Milestones'!$B300=6,'Prioritized Approach Milestones'!$F300,"")</f>
        <v/>
      </c>
      <c r="V299" s="121" t="str">
        <f>IF(AND('Prioritized Approach Milestones'!C300="Yes",'Prioritized Approach Milestones'!F300=""),"CORRECT",IF('Prioritized Approach Milestones'!C300="No","CORRECT",IF('Prioritized Approach Milestones'!B300=1,"ERROR 1","N/A")))</f>
        <v>ERROR 1</v>
      </c>
      <c r="W299" s="121" t="str">
        <f>IF(AND('Prioritized Approach Milestones'!C300="Yes",'Prioritized Approach Milestones'!F300=""),"CORRECT",IF('Prioritized Approach Milestones'!C300="No","CORRECT",IF('Prioritized Approach Milestones'!B300=2,"ERROR 1","N/A")))</f>
        <v>N/A</v>
      </c>
      <c r="X299" s="121" t="str">
        <f>IF(AND('Prioritized Approach Milestones'!C300="Yes",'Prioritized Approach Milestones'!F300=""),"CORRECT",IF('Prioritized Approach Milestones'!C300="No","CORRECT",IF('Prioritized Approach Milestones'!B300=3,"ERROR 1","N/A")))</f>
        <v>N/A</v>
      </c>
      <c r="Y299" s="121" t="str">
        <f>IF(AND('Prioritized Approach Milestones'!C300="Yes",'Prioritized Approach Milestones'!F300=""),"CORRECT",IF('Prioritized Approach Milestones'!C300="No","CORRECT",IF('Prioritized Approach Milestones'!B300=4,"ERROR 1","N/A")))</f>
        <v>N/A</v>
      </c>
      <c r="Z299" s="121" t="str">
        <f>IF(AND('Prioritized Approach Milestones'!C300="Yes",'Prioritized Approach Milestones'!F300=""),"CORRECT",IF('Prioritized Approach Milestones'!C300="No","CORRECT",IF('Prioritized Approach Milestones'!B300=5,"ERROR 1","N/A")))</f>
        <v>N/A</v>
      </c>
      <c r="AA299" s="121" t="str">
        <f>IF(AND('Prioritized Approach Milestones'!C300="Yes",'Prioritized Approach Milestones'!F300=""),"CORRECT",IF('Prioritized Approach Milestones'!C300="No","CORRECT",IF('Prioritized Approach Milestones'!B300=6,"ERROR 1","N/A")))</f>
        <v>N/A</v>
      </c>
      <c r="AB299" s="122" t="str">
        <f>IF(AND('Prioritized Approach Milestones'!C300="No",'Prioritized Approach Milestones'!F300=""),IF('Prioritized Approach Milestones'!B300=1,"ERROR 2","N/A"),"CORRECT")</f>
        <v>CORRECT</v>
      </c>
      <c r="AC299" s="122" t="str">
        <f>IF(AND('Prioritized Approach Milestones'!C300="No",'Prioritized Approach Milestones'!F300=""),IF('Prioritized Approach Milestones'!B300=2,"ERROR 2","N/A"),"CORRECT")</f>
        <v>CORRECT</v>
      </c>
      <c r="AD299" s="122" t="str">
        <f>IF(AND('Prioritized Approach Milestones'!C300="No",'Prioritized Approach Milestones'!F300=""),IF('Prioritized Approach Milestones'!B300=3,"ERROR 2","N/A"),"CORRECT")</f>
        <v>CORRECT</v>
      </c>
      <c r="AE299" s="122" t="str">
        <f>IF(AND('Prioritized Approach Milestones'!C300="No",'Prioritized Approach Milestones'!F300=""),IF('Prioritized Approach Milestones'!B300=4,"ERROR 2","N/A"),"CORRECT")</f>
        <v>CORRECT</v>
      </c>
      <c r="AF299" s="122" t="str">
        <f>IF(AND('Prioritized Approach Milestones'!C300="No",'Prioritized Approach Milestones'!F300=""),IF('Prioritized Approach Milestones'!B300=5,"ERROR 2","N/A"),"CORRECT")</f>
        <v>CORRECT</v>
      </c>
      <c r="AG299" s="123" t="str">
        <f>IF(AND('Prioritized Approach Milestones'!C300="No",'Prioritized Approach Milestones'!F300=""),IF('Prioritized Approach Milestones'!B300=6,"ERROR 2","N/A"),"CORRECT")</f>
        <v>CORRECT</v>
      </c>
    </row>
    <row r="300" spans="1:33" x14ac:dyDescent="0.2">
      <c r="A300" s="27">
        <f>COUNTIFS('Prioritized Approach Milestones'!B301,"1",'Prioritized Approach Milestones'!C301,"yes")</f>
        <v>0</v>
      </c>
      <c r="B300" s="32">
        <f>COUNTIFS('Prioritized Approach Milestones'!B301,"2",'Prioritized Approach Milestones'!C301,"yes")</f>
        <v>0</v>
      </c>
      <c r="C300" s="28">
        <f>COUNTIFS('Prioritized Approach Milestones'!B301,"3",'Prioritized Approach Milestones'!C301,"yes")</f>
        <v>0</v>
      </c>
      <c r="D300" s="29">
        <f>COUNTIFS('Prioritized Approach Milestones'!B301,"4",'Prioritized Approach Milestones'!C301,"yes")</f>
        <v>0</v>
      </c>
      <c r="E300" s="30">
        <f>COUNTIFS('Prioritized Approach Milestones'!B301,"5",'Prioritized Approach Milestones'!C301,"yes")</f>
        <v>0</v>
      </c>
      <c r="F300" s="31">
        <f>COUNTIFS('Prioritized Approach Milestones'!B301,"6",'Prioritized Approach Milestones'!C301,"yes")</f>
        <v>0</v>
      </c>
      <c r="G300" s="59">
        <f t="shared" si="12"/>
        <v>0</v>
      </c>
      <c r="H300" s="53">
        <f>COUNTIFS('Prioritized Approach Milestones'!B301,"1",'Prioritized Approach Milestones'!C301,"N/A")</f>
        <v>0</v>
      </c>
      <c r="I300" s="53">
        <f>COUNTIFS('Prioritized Approach Milestones'!B301,"2",'Prioritized Approach Milestones'!C301,"N/A")</f>
        <v>0</v>
      </c>
      <c r="J300" s="53">
        <f>COUNTIFS('Prioritized Approach Milestones'!B301,"3",'Prioritized Approach Milestones'!C301,"N/A")</f>
        <v>0</v>
      </c>
      <c r="K300" s="53">
        <f>COUNTIFS('Prioritized Approach Milestones'!B301,"4",'Prioritized Approach Milestones'!C301,"N/A")</f>
        <v>0</v>
      </c>
      <c r="L300" s="53">
        <f>COUNTIFS('Prioritized Approach Milestones'!B301,"5",'Prioritized Approach Milestones'!C301,"N/A")</f>
        <v>0</v>
      </c>
      <c r="M300" s="53">
        <f>COUNTIFS('Prioritized Approach Milestones'!B301,"6",'Prioritized Approach Milestones'!C301,"N/A")</f>
        <v>0</v>
      </c>
      <c r="N300">
        <f t="shared" si="13"/>
        <v>0</v>
      </c>
      <c r="P300" s="120" t="str">
        <f>IF('Prioritized Approach Milestones'!$B301=1,'Prioritized Approach Milestones'!$F301,"")</f>
        <v/>
      </c>
      <c r="Q300" s="120" t="str">
        <f>IF('Prioritized Approach Milestones'!$B301=2,'Prioritized Approach Milestones'!$F301,"")</f>
        <v/>
      </c>
      <c r="R300" s="120" t="str">
        <f>IF('Prioritized Approach Milestones'!$B301=3,'Prioritized Approach Milestones'!$F301,"")</f>
        <v/>
      </c>
      <c r="S300" s="120" t="str">
        <f>IF('Prioritized Approach Milestones'!$B301=4,'Prioritized Approach Milestones'!$F301,"")</f>
        <v/>
      </c>
      <c r="T300" s="120" t="str">
        <f>IF('Prioritized Approach Milestones'!$B301=5,'Prioritized Approach Milestones'!$F301,"")</f>
        <v/>
      </c>
      <c r="U300" s="120">
        <f>IF('Prioritized Approach Milestones'!$B301=6,'Prioritized Approach Milestones'!$F301,"")</f>
        <v>0</v>
      </c>
      <c r="V300" s="121" t="str">
        <f>IF(AND('Prioritized Approach Milestones'!C301="Yes",'Prioritized Approach Milestones'!F301=""),"CORRECT",IF('Prioritized Approach Milestones'!C301="No","CORRECT",IF('Prioritized Approach Milestones'!B301=1,"ERROR 1","N/A")))</f>
        <v>N/A</v>
      </c>
      <c r="W300" s="121" t="str">
        <f>IF(AND('Prioritized Approach Milestones'!C301="Yes",'Prioritized Approach Milestones'!F301=""),"CORRECT",IF('Prioritized Approach Milestones'!C301="No","CORRECT",IF('Prioritized Approach Milestones'!B301=2,"ERROR 1","N/A")))</f>
        <v>N/A</v>
      </c>
      <c r="X300" s="121" t="str">
        <f>IF(AND('Prioritized Approach Milestones'!C301="Yes",'Prioritized Approach Milestones'!F301=""),"CORRECT",IF('Prioritized Approach Milestones'!C301="No","CORRECT",IF('Prioritized Approach Milestones'!B301=3,"ERROR 1","N/A")))</f>
        <v>N/A</v>
      </c>
      <c r="Y300" s="121" t="str">
        <f>IF(AND('Prioritized Approach Milestones'!C301="Yes",'Prioritized Approach Milestones'!F301=""),"CORRECT",IF('Prioritized Approach Milestones'!C301="No","CORRECT",IF('Prioritized Approach Milestones'!B301=4,"ERROR 1","N/A")))</f>
        <v>N/A</v>
      </c>
      <c r="Z300" s="121" t="str">
        <f>IF(AND('Prioritized Approach Milestones'!C301="Yes",'Prioritized Approach Milestones'!F301=""),"CORRECT",IF('Prioritized Approach Milestones'!C301="No","CORRECT",IF('Prioritized Approach Milestones'!B301=5,"ERROR 1","N/A")))</f>
        <v>N/A</v>
      </c>
      <c r="AA300" s="121" t="str">
        <f>IF(AND('Prioritized Approach Milestones'!C301="Yes",'Prioritized Approach Milestones'!F301=""),"CORRECT",IF('Prioritized Approach Milestones'!C301="No","CORRECT",IF('Prioritized Approach Milestones'!B301=6,"ERROR 1","N/A")))</f>
        <v>ERROR 1</v>
      </c>
      <c r="AB300" s="122" t="str">
        <f>IF(AND('Prioritized Approach Milestones'!C301="No",'Prioritized Approach Milestones'!F301=""),IF('Prioritized Approach Milestones'!B301=1,"ERROR 2","N/A"),"CORRECT")</f>
        <v>CORRECT</v>
      </c>
      <c r="AC300" s="122" t="str">
        <f>IF(AND('Prioritized Approach Milestones'!C301="No",'Prioritized Approach Milestones'!F301=""),IF('Prioritized Approach Milestones'!B301=2,"ERROR 2","N/A"),"CORRECT")</f>
        <v>CORRECT</v>
      </c>
      <c r="AD300" s="122" t="str">
        <f>IF(AND('Prioritized Approach Milestones'!C301="No",'Prioritized Approach Milestones'!F301=""),IF('Prioritized Approach Milestones'!B301=3,"ERROR 2","N/A"),"CORRECT")</f>
        <v>CORRECT</v>
      </c>
      <c r="AE300" s="122" t="str">
        <f>IF(AND('Prioritized Approach Milestones'!C301="No",'Prioritized Approach Milestones'!F301=""),IF('Prioritized Approach Milestones'!B301=4,"ERROR 2","N/A"),"CORRECT")</f>
        <v>CORRECT</v>
      </c>
      <c r="AF300" s="122" t="str">
        <f>IF(AND('Prioritized Approach Milestones'!C301="No",'Prioritized Approach Milestones'!F301=""),IF('Prioritized Approach Milestones'!B301=5,"ERROR 2","N/A"),"CORRECT")</f>
        <v>CORRECT</v>
      </c>
      <c r="AG300" s="123" t="str">
        <f>IF(AND('Prioritized Approach Milestones'!C301="No",'Prioritized Approach Milestones'!F301=""),IF('Prioritized Approach Milestones'!B301=6,"ERROR 2","N/A"),"CORRECT")</f>
        <v>CORRECT</v>
      </c>
    </row>
    <row r="301" spans="1:33" x14ac:dyDescent="0.2">
      <c r="A301" s="27">
        <f>COUNTIFS('Prioritized Approach Milestones'!B302,"1",'Prioritized Approach Milestones'!C302,"yes")</f>
        <v>0</v>
      </c>
      <c r="B301" s="32">
        <f>COUNTIFS('Prioritized Approach Milestones'!B302,"2",'Prioritized Approach Milestones'!C302,"yes")</f>
        <v>0</v>
      </c>
      <c r="C301" s="28">
        <f>COUNTIFS('Prioritized Approach Milestones'!B302,"3",'Prioritized Approach Milestones'!C302,"yes")</f>
        <v>0</v>
      </c>
      <c r="D301" s="29">
        <f>COUNTIFS('Prioritized Approach Milestones'!B302,"4",'Prioritized Approach Milestones'!C302,"yes")</f>
        <v>0</v>
      </c>
      <c r="E301" s="30">
        <f>COUNTIFS('Prioritized Approach Milestones'!B302,"5",'Prioritized Approach Milestones'!C302,"yes")</f>
        <v>0</v>
      </c>
      <c r="F301" s="31">
        <f>COUNTIFS('Prioritized Approach Milestones'!B302,"6",'Prioritized Approach Milestones'!C302,"yes")</f>
        <v>0</v>
      </c>
      <c r="G301" s="59">
        <f t="shared" si="12"/>
        <v>0</v>
      </c>
      <c r="H301" s="53">
        <f>COUNTIFS('Prioritized Approach Milestones'!B302,"1",'Prioritized Approach Milestones'!C302,"N/A")</f>
        <v>0</v>
      </c>
      <c r="I301" s="53">
        <f>COUNTIFS('Prioritized Approach Milestones'!B302,"2",'Prioritized Approach Milestones'!C302,"N/A")</f>
        <v>0</v>
      </c>
      <c r="J301" s="53">
        <f>COUNTIFS('Prioritized Approach Milestones'!B302,"3",'Prioritized Approach Milestones'!C302,"N/A")</f>
        <v>0</v>
      </c>
      <c r="K301" s="53">
        <f>COUNTIFS('Prioritized Approach Milestones'!B302,"4",'Prioritized Approach Milestones'!C302,"N/A")</f>
        <v>0</v>
      </c>
      <c r="L301" s="53">
        <f>COUNTIFS('Prioritized Approach Milestones'!B302,"5",'Prioritized Approach Milestones'!C302,"N/A")</f>
        <v>0</v>
      </c>
      <c r="M301" s="53">
        <f>COUNTIFS('Prioritized Approach Milestones'!B302,"6",'Prioritized Approach Milestones'!C302,"N/A")</f>
        <v>0</v>
      </c>
      <c r="N301">
        <f t="shared" si="13"/>
        <v>0</v>
      </c>
      <c r="P301" s="120" t="str">
        <f>IF('Prioritized Approach Milestones'!$B302=1,'Prioritized Approach Milestones'!$F302,"")</f>
        <v/>
      </c>
      <c r="Q301" s="120" t="str">
        <f>IF('Prioritized Approach Milestones'!$B302=2,'Prioritized Approach Milestones'!$F302,"")</f>
        <v/>
      </c>
      <c r="R301" s="120" t="str">
        <f>IF('Prioritized Approach Milestones'!$B302=3,'Prioritized Approach Milestones'!$F302,"")</f>
        <v/>
      </c>
      <c r="S301" s="120" t="str">
        <f>IF('Prioritized Approach Milestones'!$B302=4,'Prioritized Approach Milestones'!$F302,"")</f>
        <v/>
      </c>
      <c r="T301" s="120" t="str">
        <f>IF('Prioritized Approach Milestones'!$B302=5,'Prioritized Approach Milestones'!$F302,"")</f>
        <v/>
      </c>
      <c r="U301" s="120" t="str">
        <f>IF('Prioritized Approach Milestones'!$B302=6,'Prioritized Approach Milestones'!$F302,"")</f>
        <v/>
      </c>
      <c r="V301" s="121" t="str">
        <f>IF(AND('Prioritized Approach Milestones'!C302="Yes",'Prioritized Approach Milestones'!F302=""),"CORRECT",IF('Prioritized Approach Milestones'!C302="No","CORRECT",IF('Prioritized Approach Milestones'!B302=1,"ERROR 1","N/A")))</f>
        <v>N/A</v>
      </c>
      <c r="W301" s="121" t="str">
        <f>IF(AND('Prioritized Approach Milestones'!C302="Yes",'Prioritized Approach Milestones'!F302=""),"CORRECT",IF('Prioritized Approach Milestones'!C302="No","CORRECT",IF('Prioritized Approach Milestones'!B302=2,"ERROR 1","N/A")))</f>
        <v>N/A</v>
      </c>
      <c r="X301" s="121" t="str">
        <f>IF(AND('Prioritized Approach Milestones'!C302="Yes",'Prioritized Approach Milestones'!F302=""),"CORRECT",IF('Prioritized Approach Milestones'!C302="No","CORRECT",IF('Prioritized Approach Milestones'!B302=3,"ERROR 1","N/A")))</f>
        <v>N/A</v>
      </c>
      <c r="Y301" s="121" t="str">
        <f>IF(AND('Prioritized Approach Milestones'!C302="Yes",'Prioritized Approach Milestones'!F302=""),"CORRECT",IF('Prioritized Approach Milestones'!C302="No","CORRECT",IF('Prioritized Approach Milestones'!B302=4,"ERROR 1","N/A")))</f>
        <v>N/A</v>
      </c>
      <c r="Z301" s="121" t="str">
        <f>IF(AND('Prioritized Approach Milestones'!C302="Yes",'Prioritized Approach Milestones'!F302=""),"CORRECT",IF('Prioritized Approach Milestones'!C302="No","CORRECT",IF('Prioritized Approach Milestones'!B302=5,"ERROR 1","N/A")))</f>
        <v>N/A</v>
      </c>
      <c r="AA301" s="121" t="str">
        <f>IF(AND('Prioritized Approach Milestones'!C302="Yes",'Prioritized Approach Milestones'!F302=""),"CORRECT",IF('Prioritized Approach Milestones'!C302="No","CORRECT",IF('Prioritized Approach Milestones'!B302=6,"ERROR 1","N/A")))</f>
        <v>N/A</v>
      </c>
      <c r="AB301" s="122" t="str">
        <f>IF(AND('Prioritized Approach Milestones'!C302="No",'Prioritized Approach Milestones'!F302=""),IF('Prioritized Approach Milestones'!B302=1,"ERROR 2","N/A"),"CORRECT")</f>
        <v>CORRECT</v>
      </c>
      <c r="AC301" s="122" t="str">
        <f>IF(AND('Prioritized Approach Milestones'!C302="No",'Prioritized Approach Milestones'!F302=""),IF('Prioritized Approach Milestones'!B302=2,"ERROR 2","N/A"),"CORRECT")</f>
        <v>CORRECT</v>
      </c>
      <c r="AD301" s="122" t="str">
        <f>IF(AND('Prioritized Approach Milestones'!C302="No",'Prioritized Approach Milestones'!F302=""),IF('Prioritized Approach Milestones'!B302=3,"ERROR 2","N/A"),"CORRECT")</f>
        <v>CORRECT</v>
      </c>
      <c r="AE301" s="122" t="str">
        <f>IF(AND('Prioritized Approach Milestones'!C302="No",'Prioritized Approach Milestones'!F302=""),IF('Prioritized Approach Milestones'!B302=4,"ERROR 2","N/A"),"CORRECT")</f>
        <v>CORRECT</v>
      </c>
      <c r="AF301" s="122" t="str">
        <f>IF(AND('Prioritized Approach Milestones'!C302="No",'Prioritized Approach Milestones'!F302=""),IF('Prioritized Approach Milestones'!B302=5,"ERROR 2","N/A"),"CORRECT")</f>
        <v>CORRECT</v>
      </c>
      <c r="AG301" s="123" t="str">
        <f>IF(AND('Prioritized Approach Milestones'!C302="No",'Prioritized Approach Milestones'!F302=""),IF('Prioritized Approach Milestones'!B302=6,"ERROR 2","N/A"),"CORRECT")</f>
        <v>CORRECT</v>
      </c>
    </row>
    <row r="302" spans="1:33" x14ac:dyDescent="0.2">
      <c r="A302" s="27">
        <f>COUNTIFS('Prioritized Approach Milestones'!B303,"1",'Prioritized Approach Milestones'!C303,"yes")</f>
        <v>0</v>
      </c>
      <c r="B302" s="32">
        <f>COUNTIFS('Prioritized Approach Milestones'!B303,"2",'Prioritized Approach Milestones'!C303,"yes")</f>
        <v>0</v>
      </c>
      <c r="C302" s="28">
        <f>COUNTIFS('Prioritized Approach Milestones'!B303,"3",'Prioritized Approach Milestones'!C303,"yes")</f>
        <v>0</v>
      </c>
      <c r="D302" s="29">
        <f>COUNTIFS('Prioritized Approach Milestones'!B303,"4",'Prioritized Approach Milestones'!C303,"yes")</f>
        <v>0</v>
      </c>
      <c r="E302" s="30">
        <f>COUNTIFS('Prioritized Approach Milestones'!B303,"5",'Prioritized Approach Milestones'!C303,"yes")</f>
        <v>0</v>
      </c>
      <c r="F302" s="31">
        <f>COUNTIFS('Prioritized Approach Milestones'!B303,"6",'Prioritized Approach Milestones'!C303,"yes")</f>
        <v>0</v>
      </c>
      <c r="G302" s="59">
        <f t="shared" si="12"/>
        <v>0</v>
      </c>
      <c r="H302" s="53">
        <f>COUNTIFS('Prioritized Approach Milestones'!B303,"1",'Prioritized Approach Milestones'!C303,"N/A")</f>
        <v>0</v>
      </c>
      <c r="I302" s="53">
        <f>COUNTIFS('Prioritized Approach Milestones'!B303,"2",'Prioritized Approach Milestones'!C303,"N/A")</f>
        <v>0</v>
      </c>
      <c r="J302" s="53">
        <f>COUNTIFS('Prioritized Approach Milestones'!B303,"3",'Prioritized Approach Milestones'!C303,"N/A")</f>
        <v>0</v>
      </c>
      <c r="K302" s="53">
        <f>COUNTIFS('Prioritized Approach Milestones'!B303,"4",'Prioritized Approach Milestones'!C303,"N/A")</f>
        <v>0</v>
      </c>
      <c r="L302" s="53">
        <f>COUNTIFS('Prioritized Approach Milestones'!B303,"5",'Prioritized Approach Milestones'!C303,"N/A")</f>
        <v>0</v>
      </c>
      <c r="M302" s="53">
        <f>COUNTIFS('Prioritized Approach Milestones'!B303,"6",'Prioritized Approach Milestones'!C303,"N/A")</f>
        <v>0</v>
      </c>
      <c r="N302">
        <f t="shared" si="13"/>
        <v>0</v>
      </c>
      <c r="P302" s="120" t="str">
        <f>IF('Prioritized Approach Milestones'!$B303=1,'Prioritized Approach Milestones'!$F303,"")</f>
        <v/>
      </c>
      <c r="Q302" s="120" t="str">
        <f>IF('Prioritized Approach Milestones'!$B303=2,'Prioritized Approach Milestones'!$F303,"")</f>
        <v/>
      </c>
      <c r="R302" s="120" t="str">
        <f>IF('Prioritized Approach Milestones'!$B303=3,'Prioritized Approach Milestones'!$F303,"")</f>
        <v/>
      </c>
      <c r="S302" s="120" t="str">
        <f>IF('Prioritized Approach Milestones'!$B303=4,'Prioritized Approach Milestones'!$F303,"")</f>
        <v/>
      </c>
      <c r="T302" s="120" t="str">
        <f>IF('Prioritized Approach Milestones'!$B303=5,'Prioritized Approach Milestones'!$F303,"")</f>
        <v/>
      </c>
      <c r="U302" s="120">
        <f>IF('Prioritized Approach Milestones'!$B303=6,'Prioritized Approach Milestones'!$F303,"")</f>
        <v>0</v>
      </c>
      <c r="V302" s="121" t="str">
        <f>IF(AND('Prioritized Approach Milestones'!C303="Yes",'Prioritized Approach Milestones'!F303=""),"CORRECT",IF('Prioritized Approach Milestones'!C303="No","CORRECT",IF('Prioritized Approach Milestones'!B303=1,"ERROR 1","N/A")))</f>
        <v>N/A</v>
      </c>
      <c r="W302" s="121" t="str">
        <f>IF(AND('Prioritized Approach Milestones'!C303="Yes",'Prioritized Approach Milestones'!F303=""),"CORRECT",IF('Prioritized Approach Milestones'!C303="No","CORRECT",IF('Prioritized Approach Milestones'!B303=2,"ERROR 1","N/A")))</f>
        <v>N/A</v>
      </c>
      <c r="X302" s="121" t="str">
        <f>IF(AND('Prioritized Approach Milestones'!C303="Yes",'Prioritized Approach Milestones'!F303=""),"CORRECT",IF('Prioritized Approach Milestones'!C303="No","CORRECT",IF('Prioritized Approach Milestones'!B303=3,"ERROR 1","N/A")))</f>
        <v>N/A</v>
      </c>
      <c r="Y302" s="121" t="str">
        <f>IF(AND('Prioritized Approach Milestones'!C303="Yes",'Prioritized Approach Milestones'!F303=""),"CORRECT",IF('Prioritized Approach Milestones'!C303="No","CORRECT",IF('Prioritized Approach Milestones'!B303=4,"ERROR 1","N/A")))</f>
        <v>N/A</v>
      </c>
      <c r="Z302" s="121" t="str">
        <f>IF(AND('Prioritized Approach Milestones'!C303="Yes",'Prioritized Approach Milestones'!F303=""),"CORRECT",IF('Prioritized Approach Milestones'!C303="No","CORRECT",IF('Prioritized Approach Milestones'!B303=5,"ERROR 1","N/A")))</f>
        <v>N/A</v>
      </c>
      <c r="AA302" s="121" t="str">
        <f>IF(AND('Prioritized Approach Milestones'!C303="Yes",'Prioritized Approach Milestones'!F303=""),"CORRECT",IF('Prioritized Approach Milestones'!C303="No","CORRECT",IF('Prioritized Approach Milestones'!B303=6,"ERROR 1","N/A")))</f>
        <v>ERROR 1</v>
      </c>
      <c r="AB302" s="122" t="str">
        <f>IF(AND('Prioritized Approach Milestones'!C303="No",'Prioritized Approach Milestones'!F303=""),IF('Prioritized Approach Milestones'!B303=1,"ERROR 2","N/A"),"CORRECT")</f>
        <v>CORRECT</v>
      </c>
      <c r="AC302" s="122" t="str">
        <f>IF(AND('Prioritized Approach Milestones'!C303="No",'Prioritized Approach Milestones'!F303=""),IF('Prioritized Approach Milestones'!B303=2,"ERROR 2","N/A"),"CORRECT")</f>
        <v>CORRECT</v>
      </c>
      <c r="AD302" s="122" t="str">
        <f>IF(AND('Prioritized Approach Milestones'!C303="No",'Prioritized Approach Milestones'!F303=""),IF('Prioritized Approach Milestones'!B303=3,"ERROR 2","N/A"),"CORRECT")</f>
        <v>CORRECT</v>
      </c>
      <c r="AE302" s="122" t="str">
        <f>IF(AND('Prioritized Approach Milestones'!C303="No",'Prioritized Approach Milestones'!F303=""),IF('Prioritized Approach Milestones'!B303=4,"ERROR 2","N/A"),"CORRECT")</f>
        <v>CORRECT</v>
      </c>
      <c r="AF302" s="122" t="str">
        <f>IF(AND('Prioritized Approach Milestones'!C303="No",'Prioritized Approach Milestones'!F303=""),IF('Prioritized Approach Milestones'!B303=5,"ERROR 2","N/A"),"CORRECT")</f>
        <v>CORRECT</v>
      </c>
      <c r="AG302" s="123" t="str">
        <f>IF(AND('Prioritized Approach Milestones'!C303="No",'Prioritized Approach Milestones'!F303=""),IF('Prioritized Approach Milestones'!B303=6,"ERROR 2","N/A"),"CORRECT")</f>
        <v>CORRECT</v>
      </c>
    </row>
    <row r="303" spans="1:33" x14ac:dyDescent="0.2">
      <c r="A303" s="27">
        <f>COUNTIFS('Prioritized Approach Milestones'!B304,"1",'Prioritized Approach Milestones'!C304,"yes")</f>
        <v>0</v>
      </c>
      <c r="B303" s="32">
        <f>COUNTIFS('Prioritized Approach Milestones'!B304,"2",'Prioritized Approach Milestones'!C304,"yes")</f>
        <v>0</v>
      </c>
      <c r="C303" s="28">
        <f>COUNTIFS('Prioritized Approach Milestones'!B304,"3",'Prioritized Approach Milestones'!C304,"yes")</f>
        <v>0</v>
      </c>
      <c r="D303" s="29">
        <f>COUNTIFS('Prioritized Approach Milestones'!B304,"4",'Prioritized Approach Milestones'!C304,"yes")</f>
        <v>0</v>
      </c>
      <c r="E303" s="30">
        <f>COUNTIFS('Prioritized Approach Milestones'!B304,"5",'Prioritized Approach Milestones'!C304,"yes")</f>
        <v>0</v>
      </c>
      <c r="F303" s="31">
        <f>COUNTIFS('Prioritized Approach Milestones'!B304,"6",'Prioritized Approach Milestones'!C304,"yes")</f>
        <v>0</v>
      </c>
      <c r="G303" s="59">
        <f t="shared" si="12"/>
        <v>0</v>
      </c>
      <c r="H303" s="53">
        <f>COUNTIFS('Prioritized Approach Milestones'!B304,"1",'Prioritized Approach Milestones'!C304,"N/A")</f>
        <v>0</v>
      </c>
      <c r="I303" s="53">
        <f>COUNTIFS('Prioritized Approach Milestones'!B304,"2",'Prioritized Approach Milestones'!C304,"N/A")</f>
        <v>0</v>
      </c>
      <c r="J303" s="53">
        <f>COUNTIFS('Prioritized Approach Milestones'!B304,"3",'Prioritized Approach Milestones'!C304,"N/A")</f>
        <v>0</v>
      </c>
      <c r="K303" s="53">
        <f>COUNTIFS('Prioritized Approach Milestones'!B304,"4",'Prioritized Approach Milestones'!C304,"N/A")</f>
        <v>0</v>
      </c>
      <c r="L303" s="53">
        <f>COUNTIFS('Prioritized Approach Milestones'!B304,"5",'Prioritized Approach Milestones'!C304,"N/A")</f>
        <v>0</v>
      </c>
      <c r="M303" s="53">
        <f>COUNTIFS('Prioritized Approach Milestones'!B304,"6",'Prioritized Approach Milestones'!C304,"N/A")</f>
        <v>0</v>
      </c>
      <c r="N303">
        <f t="shared" si="13"/>
        <v>0</v>
      </c>
      <c r="P303" s="120" t="str">
        <f>IF('Prioritized Approach Milestones'!$B304=1,'Prioritized Approach Milestones'!$F304,"")</f>
        <v/>
      </c>
      <c r="Q303" s="120" t="str">
        <f>IF('Prioritized Approach Milestones'!$B304=2,'Prioritized Approach Milestones'!$F304,"")</f>
        <v/>
      </c>
      <c r="R303" s="120" t="str">
        <f>IF('Prioritized Approach Milestones'!$B304=3,'Prioritized Approach Milestones'!$F304,"")</f>
        <v/>
      </c>
      <c r="S303" s="120" t="str">
        <f>IF('Prioritized Approach Milestones'!$B304=4,'Prioritized Approach Milestones'!$F304,"")</f>
        <v/>
      </c>
      <c r="T303" s="120" t="str">
        <f>IF('Prioritized Approach Milestones'!$B304=5,'Prioritized Approach Milestones'!$F304,"")</f>
        <v/>
      </c>
      <c r="U303" s="120">
        <f>IF('Prioritized Approach Milestones'!$B304=6,'Prioritized Approach Milestones'!$F304,"")</f>
        <v>0</v>
      </c>
      <c r="V303" s="121" t="str">
        <f>IF(AND('Prioritized Approach Milestones'!C304="Yes",'Prioritized Approach Milestones'!F304=""),"CORRECT",IF('Prioritized Approach Milestones'!C304="No","CORRECT",IF('Prioritized Approach Milestones'!B304=1,"ERROR 1","N/A")))</f>
        <v>N/A</v>
      </c>
      <c r="W303" s="121" t="str">
        <f>IF(AND('Prioritized Approach Milestones'!C304="Yes",'Prioritized Approach Milestones'!F304=""),"CORRECT",IF('Prioritized Approach Milestones'!C304="No","CORRECT",IF('Prioritized Approach Milestones'!B304=2,"ERROR 1","N/A")))</f>
        <v>N/A</v>
      </c>
      <c r="X303" s="121" t="str">
        <f>IF(AND('Prioritized Approach Milestones'!C304="Yes",'Prioritized Approach Milestones'!F304=""),"CORRECT",IF('Prioritized Approach Milestones'!C304="No","CORRECT",IF('Prioritized Approach Milestones'!B304=3,"ERROR 1","N/A")))</f>
        <v>N/A</v>
      </c>
      <c r="Y303" s="121" t="str">
        <f>IF(AND('Prioritized Approach Milestones'!C304="Yes",'Prioritized Approach Milestones'!F304=""),"CORRECT",IF('Prioritized Approach Milestones'!C304="No","CORRECT",IF('Prioritized Approach Milestones'!B304=4,"ERROR 1","N/A")))</f>
        <v>N/A</v>
      </c>
      <c r="Z303" s="121" t="str">
        <f>IF(AND('Prioritized Approach Milestones'!C304="Yes",'Prioritized Approach Milestones'!F304=""),"CORRECT",IF('Prioritized Approach Milestones'!C304="No","CORRECT",IF('Prioritized Approach Milestones'!B304=5,"ERROR 1","N/A")))</f>
        <v>N/A</v>
      </c>
      <c r="AA303" s="121" t="str">
        <f>IF(AND('Prioritized Approach Milestones'!C304="Yes",'Prioritized Approach Milestones'!F304=""),"CORRECT",IF('Prioritized Approach Milestones'!C304="No","CORRECT",IF('Prioritized Approach Milestones'!B304=6,"ERROR 1","N/A")))</f>
        <v>ERROR 1</v>
      </c>
      <c r="AB303" s="122" t="str">
        <f>IF(AND('Prioritized Approach Milestones'!C304="No",'Prioritized Approach Milestones'!F304=""),IF('Prioritized Approach Milestones'!B304=1,"ERROR 2","N/A"),"CORRECT")</f>
        <v>CORRECT</v>
      </c>
      <c r="AC303" s="122" t="str">
        <f>IF(AND('Prioritized Approach Milestones'!C304="No",'Prioritized Approach Milestones'!F304=""),IF('Prioritized Approach Milestones'!B304=2,"ERROR 2","N/A"),"CORRECT")</f>
        <v>CORRECT</v>
      </c>
      <c r="AD303" s="122" t="str">
        <f>IF(AND('Prioritized Approach Milestones'!C304="No",'Prioritized Approach Milestones'!F304=""),IF('Prioritized Approach Milestones'!B304=3,"ERROR 2","N/A"),"CORRECT")</f>
        <v>CORRECT</v>
      </c>
      <c r="AE303" s="122" t="str">
        <f>IF(AND('Prioritized Approach Milestones'!C304="No",'Prioritized Approach Milestones'!F304=""),IF('Prioritized Approach Milestones'!B304=4,"ERROR 2","N/A"),"CORRECT")</f>
        <v>CORRECT</v>
      </c>
      <c r="AF303" s="122" t="str">
        <f>IF(AND('Prioritized Approach Milestones'!C304="No",'Prioritized Approach Milestones'!F304=""),IF('Prioritized Approach Milestones'!B304=5,"ERROR 2","N/A"),"CORRECT")</f>
        <v>CORRECT</v>
      </c>
      <c r="AG303" s="123" t="str">
        <f>IF(AND('Prioritized Approach Milestones'!C304="No",'Prioritized Approach Milestones'!F304=""),IF('Prioritized Approach Milestones'!B304=6,"ERROR 2","N/A"),"CORRECT")</f>
        <v>CORRECT</v>
      </c>
    </row>
    <row r="304" spans="1:33" x14ac:dyDescent="0.2">
      <c r="A304" s="27">
        <f>COUNTIFS('Prioritized Approach Milestones'!B305,"1",'Prioritized Approach Milestones'!C305,"yes")</f>
        <v>0</v>
      </c>
      <c r="B304" s="32">
        <f>COUNTIFS('Prioritized Approach Milestones'!B305,"2",'Prioritized Approach Milestones'!C305,"yes")</f>
        <v>0</v>
      </c>
      <c r="C304" s="28">
        <f>COUNTIFS('Prioritized Approach Milestones'!B305,"3",'Prioritized Approach Milestones'!C305,"yes")</f>
        <v>0</v>
      </c>
      <c r="D304" s="29">
        <f>COUNTIFS('Prioritized Approach Milestones'!B305,"4",'Prioritized Approach Milestones'!C305,"yes")</f>
        <v>0</v>
      </c>
      <c r="E304" s="30">
        <f>COUNTIFS('Prioritized Approach Milestones'!B305,"5",'Prioritized Approach Milestones'!C305,"yes")</f>
        <v>0</v>
      </c>
      <c r="F304" s="31">
        <f>COUNTIFS('Prioritized Approach Milestones'!B305,"6",'Prioritized Approach Milestones'!C305,"yes")</f>
        <v>0</v>
      </c>
      <c r="G304" s="59">
        <f t="shared" si="12"/>
        <v>0</v>
      </c>
      <c r="H304" s="53">
        <f>COUNTIFS('Prioritized Approach Milestones'!B305,"1",'Prioritized Approach Milestones'!C305,"N/A")</f>
        <v>0</v>
      </c>
      <c r="I304" s="53">
        <f>COUNTIFS('Prioritized Approach Milestones'!B305,"2",'Prioritized Approach Milestones'!C305,"N/A")</f>
        <v>0</v>
      </c>
      <c r="J304" s="53">
        <f>COUNTIFS('Prioritized Approach Milestones'!B305,"3",'Prioritized Approach Milestones'!C305,"N/A")</f>
        <v>0</v>
      </c>
      <c r="K304" s="53">
        <f>COUNTIFS('Prioritized Approach Milestones'!B305,"4",'Prioritized Approach Milestones'!C305,"N/A")</f>
        <v>0</v>
      </c>
      <c r="L304" s="53">
        <f>COUNTIFS('Prioritized Approach Milestones'!B305,"5",'Prioritized Approach Milestones'!C305,"N/A")</f>
        <v>0</v>
      </c>
      <c r="M304" s="53">
        <f>COUNTIFS('Prioritized Approach Milestones'!B305,"6",'Prioritized Approach Milestones'!C305,"N/A")</f>
        <v>0</v>
      </c>
      <c r="N304">
        <f t="shared" si="13"/>
        <v>0</v>
      </c>
      <c r="P304" s="120" t="str">
        <f>IF('Prioritized Approach Milestones'!$B305=1,'Prioritized Approach Milestones'!$F305,"")</f>
        <v/>
      </c>
      <c r="Q304" s="120" t="str">
        <f>IF('Prioritized Approach Milestones'!$B305=2,'Prioritized Approach Milestones'!$F305,"")</f>
        <v/>
      </c>
      <c r="R304" s="120" t="str">
        <f>IF('Prioritized Approach Milestones'!$B305=3,'Prioritized Approach Milestones'!$F305,"")</f>
        <v/>
      </c>
      <c r="S304" s="120" t="str">
        <f>IF('Prioritized Approach Milestones'!$B305=4,'Prioritized Approach Milestones'!$F305,"")</f>
        <v/>
      </c>
      <c r="T304" s="120" t="str">
        <f>IF('Prioritized Approach Milestones'!$B305=5,'Prioritized Approach Milestones'!$F305,"")</f>
        <v/>
      </c>
      <c r="U304" s="120">
        <f>IF('Prioritized Approach Milestones'!$B305=6,'Prioritized Approach Milestones'!$F305,"")</f>
        <v>0</v>
      </c>
      <c r="V304" s="121" t="str">
        <f>IF(AND('Prioritized Approach Milestones'!C305="Yes",'Prioritized Approach Milestones'!F305=""),"CORRECT",IF('Prioritized Approach Milestones'!C305="No","CORRECT",IF('Prioritized Approach Milestones'!B305=1,"ERROR 1","N/A")))</f>
        <v>N/A</v>
      </c>
      <c r="W304" s="121" t="str">
        <f>IF(AND('Prioritized Approach Milestones'!C305="Yes",'Prioritized Approach Milestones'!F305=""),"CORRECT",IF('Prioritized Approach Milestones'!C305="No","CORRECT",IF('Prioritized Approach Milestones'!B305=2,"ERROR 1","N/A")))</f>
        <v>N/A</v>
      </c>
      <c r="X304" s="121" t="str">
        <f>IF(AND('Prioritized Approach Milestones'!C305="Yes",'Prioritized Approach Milestones'!F305=""),"CORRECT",IF('Prioritized Approach Milestones'!C305="No","CORRECT",IF('Prioritized Approach Milestones'!B305=3,"ERROR 1","N/A")))</f>
        <v>N/A</v>
      </c>
      <c r="Y304" s="121" t="str">
        <f>IF(AND('Prioritized Approach Milestones'!C305="Yes",'Prioritized Approach Milestones'!F305=""),"CORRECT",IF('Prioritized Approach Milestones'!C305="No","CORRECT",IF('Prioritized Approach Milestones'!B305=4,"ERROR 1","N/A")))</f>
        <v>N/A</v>
      </c>
      <c r="Z304" s="121" t="str">
        <f>IF(AND('Prioritized Approach Milestones'!C305="Yes",'Prioritized Approach Milestones'!F305=""),"CORRECT",IF('Prioritized Approach Milestones'!C305="No","CORRECT",IF('Prioritized Approach Milestones'!B305=5,"ERROR 1","N/A")))</f>
        <v>N/A</v>
      </c>
      <c r="AA304" s="121" t="str">
        <f>IF(AND('Prioritized Approach Milestones'!C305="Yes",'Prioritized Approach Milestones'!F305=""),"CORRECT",IF('Prioritized Approach Milestones'!C305="No","CORRECT",IF('Prioritized Approach Milestones'!B305=6,"ERROR 1","N/A")))</f>
        <v>ERROR 1</v>
      </c>
      <c r="AB304" s="122" t="str">
        <f>IF(AND('Prioritized Approach Milestones'!C305="No",'Prioritized Approach Milestones'!F305=""),IF('Prioritized Approach Milestones'!B305=1,"ERROR 2","N/A"),"CORRECT")</f>
        <v>CORRECT</v>
      </c>
      <c r="AC304" s="122" t="str">
        <f>IF(AND('Prioritized Approach Milestones'!C305="No",'Prioritized Approach Milestones'!F305=""),IF('Prioritized Approach Milestones'!B305=2,"ERROR 2","N/A"),"CORRECT")</f>
        <v>CORRECT</v>
      </c>
      <c r="AD304" s="122" t="str">
        <f>IF(AND('Prioritized Approach Milestones'!C305="No",'Prioritized Approach Milestones'!F305=""),IF('Prioritized Approach Milestones'!B305=3,"ERROR 2","N/A"),"CORRECT")</f>
        <v>CORRECT</v>
      </c>
      <c r="AE304" s="122" t="str">
        <f>IF(AND('Prioritized Approach Milestones'!C305="No",'Prioritized Approach Milestones'!F305=""),IF('Prioritized Approach Milestones'!B305=4,"ERROR 2","N/A"),"CORRECT")</f>
        <v>CORRECT</v>
      </c>
      <c r="AF304" s="122" t="str">
        <f>IF(AND('Prioritized Approach Milestones'!C305="No",'Prioritized Approach Milestones'!F305=""),IF('Prioritized Approach Milestones'!B305=5,"ERROR 2","N/A"),"CORRECT")</f>
        <v>CORRECT</v>
      </c>
      <c r="AG304" s="123" t="str">
        <f>IF(AND('Prioritized Approach Milestones'!C305="No",'Prioritized Approach Milestones'!F305=""),IF('Prioritized Approach Milestones'!B305=6,"ERROR 2","N/A"),"CORRECT")</f>
        <v>CORRECT</v>
      </c>
    </row>
    <row r="305" spans="1:33" x14ac:dyDescent="0.2">
      <c r="A305" s="27">
        <f>COUNTIFS('Prioritized Approach Milestones'!B306,"1",'Prioritized Approach Milestones'!C306,"yes")</f>
        <v>0</v>
      </c>
      <c r="B305" s="32">
        <f>COUNTIFS('Prioritized Approach Milestones'!B306,"2",'Prioritized Approach Milestones'!C306,"yes")</f>
        <v>0</v>
      </c>
      <c r="C305" s="28">
        <f>COUNTIFS('Prioritized Approach Milestones'!B306,"3",'Prioritized Approach Milestones'!C306,"yes")</f>
        <v>0</v>
      </c>
      <c r="D305" s="29">
        <f>COUNTIFS('Prioritized Approach Milestones'!B306,"4",'Prioritized Approach Milestones'!C306,"yes")</f>
        <v>0</v>
      </c>
      <c r="E305" s="30">
        <f>COUNTIFS('Prioritized Approach Milestones'!B306,"5",'Prioritized Approach Milestones'!C306,"yes")</f>
        <v>0</v>
      </c>
      <c r="F305" s="31">
        <f>COUNTIFS('Prioritized Approach Milestones'!B306,"6",'Prioritized Approach Milestones'!C306,"yes")</f>
        <v>0</v>
      </c>
      <c r="G305" s="59">
        <f t="shared" si="12"/>
        <v>0</v>
      </c>
      <c r="H305" s="53">
        <f>COUNTIFS('Prioritized Approach Milestones'!B306,"1",'Prioritized Approach Milestones'!C306,"N/A")</f>
        <v>0</v>
      </c>
      <c r="I305" s="53">
        <f>COUNTIFS('Prioritized Approach Milestones'!B306,"2",'Prioritized Approach Milestones'!C306,"N/A")</f>
        <v>0</v>
      </c>
      <c r="J305" s="53">
        <f>COUNTIFS('Prioritized Approach Milestones'!B306,"3",'Prioritized Approach Milestones'!C306,"N/A")</f>
        <v>0</v>
      </c>
      <c r="K305" s="53">
        <f>COUNTIFS('Prioritized Approach Milestones'!B306,"4",'Prioritized Approach Milestones'!C306,"N/A")</f>
        <v>0</v>
      </c>
      <c r="L305" s="53">
        <f>COUNTIFS('Prioritized Approach Milestones'!B306,"5",'Prioritized Approach Milestones'!C306,"N/A")</f>
        <v>0</v>
      </c>
      <c r="M305" s="53">
        <f>COUNTIFS('Prioritized Approach Milestones'!B306,"6",'Prioritized Approach Milestones'!C306,"N/A")</f>
        <v>0</v>
      </c>
      <c r="N305">
        <f t="shared" si="13"/>
        <v>0</v>
      </c>
      <c r="P305" s="120" t="str">
        <f>IF('Prioritized Approach Milestones'!$B306=1,'Prioritized Approach Milestones'!$F306,"")</f>
        <v/>
      </c>
      <c r="Q305" s="120" t="str">
        <f>IF('Prioritized Approach Milestones'!$B306=2,'Prioritized Approach Milestones'!$F306,"")</f>
        <v/>
      </c>
      <c r="R305" s="120" t="str">
        <f>IF('Prioritized Approach Milestones'!$B306=3,'Prioritized Approach Milestones'!$F306,"")</f>
        <v/>
      </c>
      <c r="S305" s="120" t="str">
        <f>IF('Prioritized Approach Milestones'!$B306=4,'Prioritized Approach Milestones'!$F306,"")</f>
        <v/>
      </c>
      <c r="T305" s="120" t="str">
        <f>IF('Prioritized Approach Milestones'!$B306=5,'Prioritized Approach Milestones'!$F306,"")</f>
        <v/>
      </c>
      <c r="U305" s="120">
        <f>IF('Prioritized Approach Milestones'!$B306=6,'Prioritized Approach Milestones'!$F306,"")</f>
        <v>0</v>
      </c>
      <c r="V305" s="121" t="str">
        <f>IF(AND('Prioritized Approach Milestones'!C306="Yes",'Prioritized Approach Milestones'!F306=""),"CORRECT",IF('Prioritized Approach Milestones'!C306="No","CORRECT",IF('Prioritized Approach Milestones'!B306=1,"ERROR 1","N/A")))</f>
        <v>N/A</v>
      </c>
      <c r="W305" s="121" t="str">
        <f>IF(AND('Prioritized Approach Milestones'!C306="Yes",'Prioritized Approach Milestones'!F306=""),"CORRECT",IF('Prioritized Approach Milestones'!C306="No","CORRECT",IF('Prioritized Approach Milestones'!B306=2,"ERROR 1","N/A")))</f>
        <v>N/A</v>
      </c>
      <c r="X305" s="121" t="str">
        <f>IF(AND('Prioritized Approach Milestones'!C306="Yes",'Prioritized Approach Milestones'!F306=""),"CORRECT",IF('Prioritized Approach Milestones'!C306="No","CORRECT",IF('Prioritized Approach Milestones'!B306=3,"ERROR 1","N/A")))</f>
        <v>N/A</v>
      </c>
      <c r="Y305" s="121" t="str">
        <f>IF(AND('Prioritized Approach Milestones'!C306="Yes",'Prioritized Approach Milestones'!F306=""),"CORRECT",IF('Prioritized Approach Milestones'!C306="No","CORRECT",IF('Prioritized Approach Milestones'!B306=4,"ERROR 1","N/A")))</f>
        <v>N/A</v>
      </c>
      <c r="Z305" s="121" t="str">
        <f>IF(AND('Prioritized Approach Milestones'!C306="Yes",'Prioritized Approach Milestones'!F306=""),"CORRECT",IF('Prioritized Approach Milestones'!C306="No","CORRECT",IF('Prioritized Approach Milestones'!B306=5,"ERROR 1","N/A")))</f>
        <v>N/A</v>
      </c>
      <c r="AA305" s="121" t="str">
        <f>IF(AND('Prioritized Approach Milestones'!C306="Yes",'Prioritized Approach Milestones'!F306=""),"CORRECT",IF('Prioritized Approach Milestones'!C306="No","CORRECT",IF('Prioritized Approach Milestones'!B306=6,"ERROR 1","N/A")))</f>
        <v>ERROR 1</v>
      </c>
      <c r="AB305" s="122" t="str">
        <f>IF(AND('Prioritized Approach Milestones'!C306="No",'Prioritized Approach Milestones'!F306=""),IF('Prioritized Approach Milestones'!B306=1,"ERROR 2","N/A"),"CORRECT")</f>
        <v>CORRECT</v>
      </c>
      <c r="AC305" s="122" t="str">
        <f>IF(AND('Prioritized Approach Milestones'!C306="No",'Prioritized Approach Milestones'!F306=""),IF('Prioritized Approach Milestones'!B306=2,"ERROR 2","N/A"),"CORRECT")</f>
        <v>CORRECT</v>
      </c>
      <c r="AD305" s="122" t="str">
        <f>IF(AND('Prioritized Approach Milestones'!C306="No",'Prioritized Approach Milestones'!F306=""),IF('Prioritized Approach Milestones'!B306=3,"ERROR 2","N/A"),"CORRECT")</f>
        <v>CORRECT</v>
      </c>
      <c r="AE305" s="122" t="str">
        <f>IF(AND('Prioritized Approach Milestones'!C306="No",'Prioritized Approach Milestones'!F306=""),IF('Prioritized Approach Milestones'!B306=4,"ERROR 2","N/A"),"CORRECT")</f>
        <v>CORRECT</v>
      </c>
      <c r="AF305" s="122" t="str">
        <f>IF(AND('Prioritized Approach Milestones'!C306="No",'Prioritized Approach Milestones'!F306=""),IF('Prioritized Approach Milestones'!B306=5,"ERROR 2","N/A"),"CORRECT")</f>
        <v>CORRECT</v>
      </c>
      <c r="AG305" s="123" t="str">
        <f>IF(AND('Prioritized Approach Milestones'!C306="No",'Prioritized Approach Milestones'!F306=""),IF('Prioritized Approach Milestones'!B306=6,"ERROR 2","N/A"),"CORRECT")</f>
        <v>CORRECT</v>
      </c>
    </row>
    <row r="306" spans="1:33" x14ac:dyDescent="0.2">
      <c r="A306" s="27">
        <f>COUNTIFS('Prioritized Approach Milestones'!B307,"1",'Prioritized Approach Milestones'!C307,"yes")</f>
        <v>0</v>
      </c>
      <c r="B306" s="32">
        <f>COUNTIFS('Prioritized Approach Milestones'!B307,"2",'Prioritized Approach Milestones'!C307,"yes")</f>
        <v>0</v>
      </c>
      <c r="C306" s="28">
        <f>COUNTIFS('Prioritized Approach Milestones'!B307,"3",'Prioritized Approach Milestones'!C307,"yes")</f>
        <v>0</v>
      </c>
      <c r="D306" s="29">
        <f>COUNTIFS('Prioritized Approach Milestones'!B307,"4",'Prioritized Approach Milestones'!C307,"yes")</f>
        <v>0</v>
      </c>
      <c r="E306" s="30">
        <f>COUNTIFS('Prioritized Approach Milestones'!B307,"5",'Prioritized Approach Milestones'!C307,"yes")</f>
        <v>0</v>
      </c>
      <c r="F306" s="31">
        <f>COUNTIFS('Prioritized Approach Milestones'!B307,"6",'Prioritized Approach Milestones'!C307,"yes")</f>
        <v>0</v>
      </c>
      <c r="G306" s="59">
        <f t="shared" si="12"/>
        <v>0</v>
      </c>
      <c r="H306" s="53">
        <f>COUNTIFS('Prioritized Approach Milestones'!B307,"1",'Prioritized Approach Milestones'!C307,"N/A")</f>
        <v>0</v>
      </c>
      <c r="I306" s="53">
        <f>COUNTIFS('Prioritized Approach Milestones'!B307,"2",'Prioritized Approach Milestones'!C307,"N/A")</f>
        <v>0</v>
      </c>
      <c r="J306" s="53">
        <f>COUNTIFS('Prioritized Approach Milestones'!B307,"3",'Prioritized Approach Milestones'!C307,"N/A")</f>
        <v>0</v>
      </c>
      <c r="K306" s="53">
        <f>COUNTIFS('Prioritized Approach Milestones'!B307,"4",'Prioritized Approach Milestones'!C307,"N/A")</f>
        <v>0</v>
      </c>
      <c r="L306" s="53">
        <f>COUNTIFS('Prioritized Approach Milestones'!B307,"5",'Prioritized Approach Milestones'!C307,"N/A")</f>
        <v>0</v>
      </c>
      <c r="M306" s="53">
        <f>COUNTIFS('Prioritized Approach Milestones'!B307,"6",'Prioritized Approach Milestones'!C307,"N/A")</f>
        <v>0</v>
      </c>
      <c r="N306">
        <f t="shared" si="13"/>
        <v>0</v>
      </c>
      <c r="P306" s="120" t="str">
        <f>IF('Prioritized Approach Milestones'!$B307=1,'Prioritized Approach Milestones'!$F307,"")</f>
        <v/>
      </c>
      <c r="Q306" s="120" t="str">
        <f>IF('Prioritized Approach Milestones'!$B307=2,'Prioritized Approach Milestones'!$F307,"")</f>
        <v/>
      </c>
      <c r="R306" s="120" t="str">
        <f>IF('Prioritized Approach Milestones'!$B307=3,'Prioritized Approach Milestones'!$F307,"")</f>
        <v/>
      </c>
      <c r="S306" s="120" t="str">
        <f>IF('Prioritized Approach Milestones'!$B307=4,'Prioritized Approach Milestones'!$F307,"")</f>
        <v/>
      </c>
      <c r="T306" s="120" t="str">
        <f>IF('Prioritized Approach Milestones'!$B307=5,'Prioritized Approach Milestones'!$F307,"")</f>
        <v/>
      </c>
      <c r="U306" s="120">
        <f>IF('Prioritized Approach Milestones'!$B307=6,'Prioritized Approach Milestones'!$F307,"")</f>
        <v>0</v>
      </c>
      <c r="V306" s="121" t="str">
        <f>IF(AND('Prioritized Approach Milestones'!C307="Yes",'Prioritized Approach Milestones'!F307=""),"CORRECT",IF('Prioritized Approach Milestones'!C307="No","CORRECT",IF('Prioritized Approach Milestones'!B307=1,"ERROR 1","N/A")))</f>
        <v>N/A</v>
      </c>
      <c r="W306" s="121" t="str">
        <f>IF(AND('Prioritized Approach Milestones'!C307="Yes",'Prioritized Approach Milestones'!F307=""),"CORRECT",IF('Prioritized Approach Milestones'!C307="No","CORRECT",IF('Prioritized Approach Milestones'!B307=2,"ERROR 1","N/A")))</f>
        <v>N/A</v>
      </c>
      <c r="X306" s="121" t="str">
        <f>IF(AND('Prioritized Approach Milestones'!C307="Yes",'Prioritized Approach Milestones'!F307=""),"CORRECT",IF('Prioritized Approach Milestones'!C307="No","CORRECT",IF('Prioritized Approach Milestones'!B307=3,"ERROR 1","N/A")))</f>
        <v>N/A</v>
      </c>
      <c r="Y306" s="121" t="str">
        <f>IF(AND('Prioritized Approach Milestones'!C307="Yes",'Prioritized Approach Milestones'!F307=""),"CORRECT",IF('Prioritized Approach Milestones'!C307="No","CORRECT",IF('Prioritized Approach Milestones'!B307=4,"ERROR 1","N/A")))</f>
        <v>N/A</v>
      </c>
      <c r="Z306" s="121" t="str">
        <f>IF(AND('Prioritized Approach Milestones'!C307="Yes",'Prioritized Approach Milestones'!F307=""),"CORRECT",IF('Prioritized Approach Milestones'!C307="No","CORRECT",IF('Prioritized Approach Milestones'!B307=5,"ERROR 1","N/A")))</f>
        <v>N/A</v>
      </c>
      <c r="AA306" s="121" t="str">
        <f>IF(AND('Prioritized Approach Milestones'!C307="Yes",'Prioritized Approach Milestones'!F307=""),"CORRECT",IF('Prioritized Approach Milestones'!C307="No","CORRECT",IF('Prioritized Approach Milestones'!B307=6,"ERROR 1","N/A")))</f>
        <v>ERROR 1</v>
      </c>
      <c r="AB306" s="122" t="str">
        <f>IF(AND('Prioritized Approach Milestones'!C307="No",'Prioritized Approach Milestones'!F307=""),IF('Prioritized Approach Milestones'!B307=1,"ERROR 2","N/A"),"CORRECT")</f>
        <v>CORRECT</v>
      </c>
      <c r="AC306" s="122" t="str">
        <f>IF(AND('Prioritized Approach Milestones'!C307="No",'Prioritized Approach Milestones'!F307=""),IF('Prioritized Approach Milestones'!B307=2,"ERROR 2","N/A"),"CORRECT")</f>
        <v>CORRECT</v>
      </c>
      <c r="AD306" s="122" t="str">
        <f>IF(AND('Prioritized Approach Milestones'!C307="No",'Prioritized Approach Milestones'!F307=""),IF('Prioritized Approach Milestones'!B307=3,"ERROR 2","N/A"),"CORRECT")</f>
        <v>CORRECT</v>
      </c>
      <c r="AE306" s="122" t="str">
        <f>IF(AND('Prioritized Approach Milestones'!C307="No",'Prioritized Approach Milestones'!F307=""),IF('Prioritized Approach Milestones'!B307=4,"ERROR 2","N/A"),"CORRECT")</f>
        <v>CORRECT</v>
      </c>
      <c r="AF306" s="122" t="str">
        <f>IF(AND('Prioritized Approach Milestones'!C307="No",'Prioritized Approach Milestones'!F307=""),IF('Prioritized Approach Milestones'!B307=5,"ERROR 2","N/A"),"CORRECT")</f>
        <v>CORRECT</v>
      </c>
      <c r="AG306" s="123" t="str">
        <f>IF(AND('Prioritized Approach Milestones'!C307="No",'Prioritized Approach Milestones'!F307=""),IF('Prioritized Approach Milestones'!B307=6,"ERROR 2","N/A"),"CORRECT")</f>
        <v>CORRECT</v>
      </c>
    </row>
    <row r="307" spans="1:33" x14ac:dyDescent="0.2">
      <c r="A307" s="27">
        <f>COUNTIFS('Prioritized Approach Milestones'!B308,"1",'Prioritized Approach Milestones'!C308,"yes")</f>
        <v>0</v>
      </c>
      <c r="B307" s="32">
        <f>COUNTIFS('Prioritized Approach Milestones'!B308,"2",'Prioritized Approach Milestones'!C308,"yes")</f>
        <v>0</v>
      </c>
      <c r="C307" s="28">
        <f>COUNTIFS('Prioritized Approach Milestones'!B308,"3",'Prioritized Approach Milestones'!C308,"yes")</f>
        <v>0</v>
      </c>
      <c r="D307" s="29">
        <f>COUNTIFS('Prioritized Approach Milestones'!B308,"4",'Prioritized Approach Milestones'!C308,"yes")</f>
        <v>0</v>
      </c>
      <c r="E307" s="30">
        <f>COUNTIFS('Prioritized Approach Milestones'!B308,"5",'Prioritized Approach Milestones'!C308,"yes")</f>
        <v>0</v>
      </c>
      <c r="F307" s="31">
        <f>COUNTIFS('Prioritized Approach Milestones'!B308,"6",'Prioritized Approach Milestones'!C308,"yes")</f>
        <v>0</v>
      </c>
      <c r="G307" s="59">
        <f t="shared" si="12"/>
        <v>0</v>
      </c>
      <c r="H307" s="53">
        <f>COUNTIFS('Prioritized Approach Milestones'!B308,"1",'Prioritized Approach Milestones'!C308,"N/A")</f>
        <v>0</v>
      </c>
      <c r="I307" s="53">
        <f>COUNTIFS('Prioritized Approach Milestones'!B308,"2",'Prioritized Approach Milestones'!C308,"N/A")</f>
        <v>0</v>
      </c>
      <c r="J307" s="53">
        <f>COUNTIFS('Prioritized Approach Milestones'!B308,"3",'Prioritized Approach Milestones'!C308,"N/A")</f>
        <v>0</v>
      </c>
      <c r="K307" s="53">
        <f>COUNTIFS('Prioritized Approach Milestones'!B308,"4",'Prioritized Approach Milestones'!C308,"N/A")</f>
        <v>0</v>
      </c>
      <c r="L307" s="53">
        <f>COUNTIFS('Prioritized Approach Milestones'!B308,"5",'Prioritized Approach Milestones'!C308,"N/A")</f>
        <v>0</v>
      </c>
      <c r="M307" s="53">
        <f>COUNTIFS('Prioritized Approach Milestones'!B308,"6",'Prioritized Approach Milestones'!C308,"N/A")</f>
        <v>0</v>
      </c>
      <c r="N307">
        <f t="shared" si="13"/>
        <v>0</v>
      </c>
      <c r="P307" s="120" t="str">
        <f>IF('Prioritized Approach Milestones'!$B308=1,'Prioritized Approach Milestones'!$F308,"")</f>
        <v/>
      </c>
      <c r="Q307" s="120" t="str">
        <f>IF('Prioritized Approach Milestones'!$B308=2,'Prioritized Approach Milestones'!$F308,"")</f>
        <v/>
      </c>
      <c r="R307" s="120" t="str">
        <f>IF('Prioritized Approach Milestones'!$B308=3,'Prioritized Approach Milestones'!$F308,"")</f>
        <v/>
      </c>
      <c r="S307" s="120" t="str">
        <f>IF('Prioritized Approach Milestones'!$B308=4,'Prioritized Approach Milestones'!$F308,"")</f>
        <v/>
      </c>
      <c r="T307" s="120" t="str">
        <f>IF('Prioritized Approach Milestones'!$B308=5,'Prioritized Approach Milestones'!$F308,"")</f>
        <v/>
      </c>
      <c r="U307" s="120" t="str">
        <f>IF('Prioritized Approach Milestones'!$B308=6,'Prioritized Approach Milestones'!$F308,"")</f>
        <v/>
      </c>
      <c r="V307" s="121" t="str">
        <f>IF(AND('Prioritized Approach Milestones'!C308="Yes",'Prioritized Approach Milestones'!F308=""),"CORRECT",IF('Prioritized Approach Milestones'!C308="No","CORRECT",IF('Prioritized Approach Milestones'!B308=1,"ERROR 1","N/A")))</f>
        <v>N/A</v>
      </c>
      <c r="W307" s="121" t="str">
        <f>IF(AND('Prioritized Approach Milestones'!C308="Yes",'Prioritized Approach Milestones'!F308=""),"CORRECT",IF('Prioritized Approach Milestones'!C308="No","CORRECT",IF('Prioritized Approach Milestones'!B308=2,"ERROR 1","N/A")))</f>
        <v>N/A</v>
      </c>
      <c r="X307" s="121" t="str">
        <f>IF(AND('Prioritized Approach Milestones'!C308="Yes",'Prioritized Approach Milestones'!F308=""),"CORRECT",IF('Prioritized Approach Milestones'!C308="No","CORRECT",IF('Prioritized Approach Milestones'!B308=3,"ERROR 1","N/A")))</f>
        <v>N/A</v>
      </c>
      <c r="Y307" s="121" t="str">
        <f>IF(AND('Prioritized Approach Milestones'!C308="Yes",'Prioritized Approach Milestones'!F308=""),"CORRECT",IF('Prioritized Approach Milestones'!C308="No","CORRECT",IF('Prioritized Approach Milestones'!B308=4,"ERROR 1","N/A")))</f>
        <v>N/A</v>
      </c>
      <c r="Z307" s="121" t="str">
        <f>IF(AND('Prioritized Approach Milestones'!C308="Yes",'Prioritized Approach Milestones'!F308=""),"CORRECT",IF('Prioritized Approach Milestones'!C308="No","CORRECT",IF('Prioritized Approach Milestones'!B308=5,"ERROR 1","N/A")))</f>
        <v>N/A</v>
      </c>
      <c r="AA307" s="121" t="str">
        <f>IF(AND('Prioritized Approach Milestones'!C308="Yes",'Prioritized Approach Milestones'!F308=""),"CORRECT",IF('Prioritized Approach Milestones'!C308="No","CORRECT",IF('Prioritized Approach Milestones'!B308=6,"ERROR 1","N/A")))</f>
        <v>N/A</v>
      </c>
      <c r="AB307" s="122" t="str">
        <f>IF(AND('Prioritized Approach Milestones'!C308="No",'Prioritized Approach Milestones'!F308=""),IF('Prioritized Approach Milestones'!B308=1,"ERROR 2","N/A"),"CORRECT")</f>
        <v>CORRECT</v>
      </c>
      <c r="AC307" s="122" t="str">
        <f>IF(AND('Prioritized Approach Milestones'!C308="No",'Prioritized Approach Milestones'!F308=""),IF('Prioritized Approach Milestones'!B308=2,"ERROR 2","N/A"),"CORRECT")</f>
        <v>CORRECT</v>
      </c>
      <c r="AD307" s="122" t="str">
        <f>IF(AND('Prioritized Approach Milestones'!C308="No",'Prioritized Approach Milestones'!F308=""),IF('Prioritized Approach Milestones'!B308=3,"ERROR 2","N/A"),"CORRECT")</f>
        <v>CORRECT</v>
      </c>
      <c r="AE307" s="122" t="str">
        <f>IF(AND('Prioritized Approach Milestones'!C308="No",'Prioritized Approach Milestones'!F308=""),IF('Prioritized Approach Milestones'!B308=4,"ERROR 2","N/A"),"CORRECT")</f>
        <v>CORRECT</v>
      </c>
      <c r="AF307" s="122" t="str">
        <f>IF(AND('Prioritized Approach Milestones'!C308="No",'Prioritized Approach Milestones'!F308=""),IF('Prioritized Approach Milestones'!B308=5,"ERROR 2","N/A"),"CORRECT")</f>
        <v>CORRECT</v>
      </c>
      <c r="AG307" s="123" t="str">
        <f>IF(AND('Prioritized Approach Milestones'!C308="No",'Prioritized Approach Milestones'!F308=""),IF('Prioritized Approach Milestones'!B308=6,"ERROR 2","N/A"),"CORRECT")</f>
        <v>CORRECT</v>
      </c>
    </row>
    <row r="308" spans="1:33" x14ac:dyDescent="0.2">
      <c r="A308" s="27">
        <f>COUNTIFS('Prioritized Approach Milestones'!B309,"1",'Prioritized Approach Milestones'!C309,"yes")</f>
        <v>0</v>
      </c>
      <c r="B308" s="32">
        <f>COUNTIFS('Prioritized Approach Milestones'!B309,"2",'Prioritized Approach Milestones'!C309,"yes")</f>
        <v>0</v>
      </c>
      <c r="C308" s="28">
        <f>COUNTIFS('Prioritized Approach Milestones'!B309,"3",'Prioritized Approach Milestones'!C309,"yes")</f>
        <v>0</v>
      </c>
      <c r="D308" s="29">
        <f>COUNTIFS('Prioritized Approach Milestones'!B309,"4",'Prioritized Approach Milestones'!C309,"yes")</f>
        <v>0</v>
      </c>
      <c r="E308" s="30">
        <f>COUNTIFS('Prioritized Approach Milestones'!B309,"5",'Prioritized Approach Milestones'!C309,"yes")</f>
        <v>0</v>
      </c>
      <c r="F308" s="31">
        <f>COUNTIFS('Prioritized Approach Milestones'!B309,"6",'Prioritized Approach Milestones'!C309,"yes")</f>
        <v>0</v>
      </c>
      <c r="G308" s="59">
        <f t="shared" si="12"/>
        <v>0</v>
      </c>
      <c r="H308" s="53">
        <f>COUNTIFS('Prioritized Approach Milestones'!B309,"1",'Prioritized Approach Milestones'!C309,"N/A")</f>
        <v>0</v>
      </c>
      <c r="I308" s="53">
        <f>COUNTIFS('Prioritized Approach Milestones'!B309,"2",'Prioritized Approach Milestones'!C309,"N/A")</f>
        <v>0</v>
      </c>
      <c r="J308" s="53">
        <f>COUNTIFS('Prioritized Approach Milestones'!B309,"3",'Prioritized Approach Milestones'!C309,"N/A")</f>
        <v>0</v>
      </c>
      <c r="K308" s="53">
        <f>COUNTIFS('Prioritized Approach Milestones'!B309,"4",'Prioritized Approach Milestones'!C309,"N/A")</f>
        <v>0</v>
      </c>
      <c r="L308" s="53">
        <f>COUNTIFS('Prioritized Approach Milestones'!B309,"5",'Prioritized Approach Milestones'!C309,"N/A")</f>
        <v>0</v>
      </c>
      <c r="M308" s="53">
        <f>COUNTIFS('Prioritized Approach Milestones'!B309,"6",'Prioritized Approach Milestones'!C309,"N/A")</f>
        <v>0</v>
      </c>
      <c r="N308">
        <f t="shared" si="13"/>
        <v>0</v>
      </c>
      <c r="P308" s="120" t="str">
        <f>IF('Prioritized Approach Milestones'!$B309=1,'Prioritized Approach Milestones'!$F309,"")</f>
        <v/>
      </c>
      <c r="Q308" s="120" t="str">
        <f>IF('Prioritized Approach Milestones'!$B309=2,'Prioritized Approach Milestones'!$F309,"")</f>
        <v/>
      </c>
      <c r="R308" s="120" t="str">
        <f>IF('Prioritized Approach Milestones'!$B309=3,'Prioritized Approach Milestones'!$F309,"")</f>
        <v/>
      </c>
      <c r="S308" s="120" t="str">
        <f>IF('Prioritized Approach Milestones'!$B309=4,'Prioritized Approach Milestones'!$F309,"")</f>
        <v/>
      </c>
      <c r="T308" s="120" t="str">
        <f>IF('Prioritized Approach Milestones'!$B309=5,'Prioritized Approach Milestones'!$F309,"")</f>
        <v/>
      </c>
      <c r="U308" s="120">
        <f>IF('Prioritized Approach Milestones'!$B309=6,'Prioritized Approach Milestones'!$F309,"")</f>
        <v>0</v>
      </c>
      <c r="V308" s="121" t="str">
        <f>IF(AND('Prioritized Approach Milestones'!C309="Yes",'Prioritized Approach Milestones'!F309=""),"CORRECT",IF('Prioritized Approach Milestones'!C309="No","CORRECT",IF('Prioritized Approach Milestones'!B309=1,"ERROR 1","N/A")))</f>
        <v>N/A</v>
      </c>
      <c r="W308" s="121" t="str">
        <f>IF(AND('Prioritized Approach Milestones'!C309="Yes",'Prioritized Approach Milestones'!F309=""),"CORRECT",IF('Prioritized Approach Milestones'!C309="No","CORRECT",IF('Prioritized Approach Milestones'!B309=2,"ERROR 1","N/A")))</f>
        <v>N/A</v>
      </c>
      <c r="X308" s="121" t="str">
        <f>IF(AND('Prioritized Approach Milestones'!C309="Yes",'Prioritized Approach Milestones'!F309=""),"CORRECT",IF('Prioritized Approach Milestones'!C309="No","CORRECT",IF('Prioritized Approach Milestones'!B309=3,"ERROR 1","N/A")))</f>
        <v>N/A</v>
      </c>
      <c r="Y308" s="121" t="str">
        <f>IF(AND('Prioritized Approach Milestones'!C309="Yes",'Prioritized Approach Milestones'!F309=""),"CORRECT",IF('Prioritized Approach Milestones'!C309="No","CORRECT",IF('Prioritized Approach Milestones'!B309=4,"ERROR 1","N/A")))</f>
        <v>N/A</v>
      </c>
      <c r="Z308" s="121" t="str">
        <f>IF(AND('Prioritized Approach Milestones'!C309="Yes",'Prioritized Approach Milestones'!F309=""),"CORRECT",IF('Prioritized Approach Milestones'!C309="No","CORRECT",IF('Prioritized Approach Milestones'!B309=5,"ERROR 1","N/A")))</f>
        <v>N/A</v>
      </c>
      <c r="AA308" s="121" t="str">
        <f>IF(AND('Prioritized Approach Milestones'!C309="Yes",'Prioritized Approach Milestones'!F309=""),"CORRECT",IF('Prioritized Approach Milestones'!C309="No","CORRECT",IF('Prioritized Approach Milestones'!B309=6,"ERROR 1","N/A")))</f>
        <v>ERROR 1</v>
      </c>
      <c r="AB308" s="122" t="str">
        <f>IF(AND('Prioritized Approach Milestones'!C309="No",'Prioritized Approach Milestones'!F309=""),IF('Prioritized Approach Milestones'!B309=1,"ERROR 2","N/A"),"CORRECT")</f>
        <v>CORRECT</v>
      </c>
      <c r="AC308" s="122" t="str">
        <f>IF(AND('Prioritized Approach Milestones'!C309="No",'Prioritized Approach Milestones'!F309=""),IF('Prioritized Approach Milestones'!B309=2,"ERROR 2","N/A"),"CORRECT")</f>
        <v>CORRECT</v>
      </c>
      <c r="AD308" s="122" t="str">
        <f>IF(AND('Prioritized Approach Milestones'!C309="No",'Prioritized Approach Milestones'!F309=""),IF('Prioritized Approach Milestones'!B309=3,"ERROR 2","N/A"),"CORRECT")</f>
        <v>CORRECT</v>
      </c>
      <c r="AE308" s="122" t="str">
        <f>IF(AND('Prioritized Approach Milestones'!C309="No",'Prioritized Approach Milestones'!F309=""),IF('Prioritized Approach Milestones'!B309=4,"ERROR 2","N/A"),"CORRECT")</f>
        <v>CORRECT</v>
      </c>
      <c r="AF308" s="122" t="str">
        <f>IF(AND('Prioritized Approach Milestones'!C309="No",'Prioritized Approach Milestones'!F309=""),IF('Prioritized Approach Milestones'!B309=5,"ERROR 2","N/A"),"CORRECT")</f>
        <v>CORRECT</v>
      </c>
      <c r="AG308" s="123" t="str">
        <f>IF(AND('Prioritized Approach Milestones'!C309="No",'Prioritized Approach Milestones'!F309=""),IF('Prioritized Approach Milestones'!B309=6,"ERROR 2","N/A"),"CORRECT")</f>
        <v>CORRECT</v>
      </c>
    </row>
    <row r="309" spans="1:33" x14ac:dyDescent="0.2">
      <c r="A309" s="27">
        <f>COUNTIFS('Prioritized Approach Milestones'!B310,"1",'Prioritized Approach Milestones'!C310,"yes")</f>
        <v>0</v>
      </c>
      <c r="B309" s="32">
        <f>COUNTIFS('Prioritized Approach Milestones'!B310,"2",'Prioritized Approach Milestones'!C310,"yes")</f>
        <v>0</v>
      </c>
      <c r="C309" s="28">
        <f>COUNTIFS('Prioritized Approach Milestones'!B310,"3",'Prioritized Approach Milestones'!C310,"yes")</f>
        <v>0</v>
      </c>
      <c r="D309" s="29">
        <f>COUNTIFS('Prioritized Approach Milestones'!B310,"4",'Prioritized Approach Milestones'!C310,"yes")</f>
        <v>0</v>
      </c>
      <c r="E309" s="30">
        <f>COUNTIFS('Prioritized Approach Milestones'!B310,"5",'Prioritized Approach Milestones'!C310,"yes")</f>
        <v>0</v>
      </c>
      <c r="F309" s="31">
        <f>COUNTIFS('Prioritized Approach Milestones'!B310,"6",'Prioritized Approach Milestones'!C310,"yes")</f>
        <v>0</v>
      </c>
      <c r="G309" s="59">
        <f t="shared" si="12"/>
        <v>0</v>
      </c>
      <c r="H309" s="53">
        <f>COUNTIFS('Prioritized Approach Milestones'!B310,"1",'Prioritized Approach Milestones'!C310,"N/A")</f>
        <v>0</v>
      </c>
      <c r="I309" s="53">
        <f>COUNTIFS('Prioritized Approach Milestones'!B310,"2",'Prioritized Approach Milestones'!C310,"N/A")</f>
        <v>0</v>
      </c>
      <c r="J309" s="53">
        <f>COUNTIFS('Prioritized Approach Milestones'!B310,"3",'Prioritized Approach Milestones'!C310,"N/A")</f>
        <v>0</v>
      </c>
      <c r="K309" s="53">
        <f>COUNTIFS('Prioritized Approach Milestones'!B310,"4",'Prioritized Approach Milestones'!C310,"N/A")</f>
        <v>0</v>
      </c>
      <c r="L309" s="53">
        <f>COUNTIFS('Prioritized Approach Milestones'!B310,"5",'Prioritized Approach Milestones'!C310,"N/A")</f>
        <v>0</v>
      </c>
      <c r="M309" s="53">
        <f>COUNTIFS('Prioritized Approach Milestones'!B310,"6",'Prioritized Approach Milestones'!C310,"N/A")</f>
        <v>0</v>
      </c>
      <c r="N309">
        <f t="shared" si="13"/>
        <v>0</v>
      </c>
      <c r="P309" s="120" t="str">
        <f>IF('Prioritized Approach Milestones'!$B310=1,'Prioritized Approach Milestones'!$F310,"")</f>
        <v/>
      </c>
      <c r="Q309" s="120" t="str">
        <f>IF('Prioritized Approach Milestones'!$B310=2,'Prioritized Approach Milestones'!$F310,"")</f>
        <v/>
      </c>
      <c r="R309" s="120" t="str">
        <f>IF('Prioritized Approach Milestones'!$B310=3,'Prioritized Approach Milestones'!$F310,"")</f>
        <v/>
      </c>
      <c r="S309" s="120" t="str">
        <f>IF('Prioritized Approach Milestones'!$B310=4,'Prioritized Approach Milestones'!$F310,"")</f>
        <v/>
      </c>
      <c r="T309" s="120" t="str">
        <f>IF('Prioritized Approach Milestones'!$B310=5,'Prioritized Approach Milestones'!$F310,"")</f>
        <v/>
      </c>
      <c r="U309" s="120" t="str">
        <f>IF('Prioritized Approach Milestones'!$B310=6,'Prioritized Approach Milestones'!$F310,"")</f>
        <v/>
      </c>
      <c r="V309" s="121" t="str">
        <f>IF(AND('Prioritized Approach Milestones'!C310="Yes",'Prioritized Approach Milestones'!F310=""),"CORRECT",IF('Prioritized Approach Milestones'!C310="No","CORRECT",IF('Prioritized Approach Milestones'!B310=1,"ERROR 1","N/A")))</f>
        <v>N/A</v>
      </c>
      <c r="W309" s="121" t="str">
        <f>IF(AND('Prioritized Approach Milestones'!C310="Yes",'Prioritized Approach Milestones'!F310=""),"CORRECT",IF('Prioritized Approach Milestones'!C310="No","CORRECT",IF('Prioritized Approach Milestones'!B310=2,"ERROR 1","N/A")))</f>
        <v>N/A</v>
      </c>
      <c r="X309" s="121" t="str">
        <f>IF(AND('Prioritized Approach Milestones'!C310="Yes",'Prioritized Approach Milestones'!F310=""),"CORRECT",IF('Prioritized Approach Milestones'!C310="No","CORRECT",IF('Prioritized Approach Milestones'!B310=3,"ERROR 1","N/A")))</f>
        <v>N/A</v>
      </c>
      <c r="Y309" s="121" t="str">
        <f>IF(AND('Prioritized Approach Milestones'!C310="Yes",'Prioritized Approach Milestones'!F310=""),"CORRECT",IF('Prioritized Approach Milestones'!C310="No","CORRECT",IF('Prioritized Approach Milestones'!B310=4,"ERROR 1","N/A")))</f>
        <v>N/A</v>
      </c>
      <c r="Z309" s="121" t="str">
        <f>IF(AND('Prioritized Approach Milestones'!C310="Yes",'Prioritized Approach Milestones'!F310=""),"CORRECT",IF('Prioritized Approach Milestones'!C310="No","CORRECT",IF('Prioritized Approach Milestones'!B310=5,"ERROR 1","N/A")))</f>
        <v>N/A</v>
      </c>
      <c r="AA309" s="121" t="str">
        <f>IF(AND('Prioritized Approach Milestones'!C310="Yes",'Prioritized Approach Milestones'!F310=""),"CORRECT",IF('Prioritized Approach Milestones'!C310="No","CORRECT",IF('Prioritized Approach Milestones'!B310=6,"ERROR 1","N/A")))</f>
        <v>N/A</v>
      </c>
      <c r="AB309" s="122" t="str">
        <f>IF(AND('Prioritized Approach Milestones'!C310="No",'Prioritized Approach Milestones'!F310=""),IF('Prioritized Approach Milestones'!B310=1,"ERROR 2","N/A"),"CORRECT")</f>
        <v>CORRECT</v>
      </c>
      <c r="AC309" s="122" t="str">
        <f>IF(AND('Prioritized Approach Milestones'!C310="No",'Prioritized Approach Milestones'!F310=""),IF('Prioritized Approach Milestones'!B310=2,"ERROR 2","N/A"),"CORRECT")</f>
        <v>CORRECT</v>
      </c>
      <c r="AD309" s="122" t="str">
        <f>IF(AND('Prioritized Approach Milestones'!C310="No",'Prioritized Approach Milestones'!F310=""),IF('Prioritized Approach Milestones'!B310=3,"ERROR 2","N/A"),"CORRECT")</f>
        <v>CORRECT</v>
      </c>
      <c r="AE309" s="122" t="str">
        <f>IF(AND('Prioritized Approach Milestones'!C310="No",'Prioritized Approach Milestones'!F310=""),IF('Prioritized Approach Milestones'!B310=4,"ERROR 2","N/A"),"CORRECT")</f>
        <v>CORRECT</v>
      </c>
      <c r="AF309" s="122" t="str">
        <f>IF(AND('Prioritized Approach Milestones'!C310="No",'Prioritized Approach Milestones'!F310=""),IF('Prioritized Approach Milestones'!B310=5,"ERROR 2","N/A"),"CORRECT")</f>
        <v>CORRECT</v>
      </c>
      <c r="AG309" s="123" t="str">
        <f>IF(AND('Prioritized Approach Milestones'!C310="No",'Prioritized Approach Milestones'!F310=""),IF('Prioritized Approach Milestones'!B310=6,"ERROR 2","N/A"),"CORRECT")</f>
        <v>CORRECT</v>
      </c>
    </row>
    <row r="310" spans="1:33" x14ac:dyDescent="0.2">
      <c r="A310" s="27">
        <f>COUNTIFS('Prioritized Approach Milestones'!B311,"1",'Prioritized Approach Milestones'!C311,"yes")</f>
        <v>0</v>
      </c>
      <c r="B310" s="32">
        <f>COUNTIFS('Prioritized Approach Milestones'!B311,"2",'Prioritized Approach Milestones'!C311,"yes")</f>
        <v>0</v>
      </c>
      <c r="C310" s="28">
        <f>COUNTIFS('Prioritized Approach Milestones'!B311,"3",'Prioritized Approach Milestones'!C311,"yes")</f>
        <v>0</v>
      </c>
      <c r="D310" s="29">
        <f>COUNTIFS('Prioritized Approach Milestones'!B311,"4",'Prioritized Approach Milestones'!C311,"yes")</f>
        <v>0</v>
      </c>
      <c r="E310" s="30">
        <f>COUNTIFS('Prioritized Approach Milestones'!B311,"5",'Prioritized Approach Milestones'!C311,"yes")</f>
        <v>0</v>
      </c>
      <c r="F310" s="31">
        <f>COUNTIFS('Prioritized Approach Milestones'!B311,"6",'Prioritized Approach Milestones'!C311,"yes")</f>
        <v>0</v>
      </c>
      <c r="G310" s="59">
        <f t="shared" si="12"/>
        <v>0</v>
      </c>
      <c r="H310" s="53">
        <f>COUNTIFS('Prioritized Approach Milestones'!B311,"1",'Prioritized Approach Milestones'!C311,"N/A")</f>
        <v>0</v>
      </c>
      <c r="I310" s="53">
        <f>COUNTIFS('Prioritized Approach Milestones'!B311,"2",'Prioritized Approach Milestones'!C311,"N/A")</f>
        <v>0</v>
      </c>
      <c r="J310" s="53">
        <f>COUNTIFS('Prioritized Approach Milestones'!B311,"3",'Prioritized Approach Milestones'!C311,"N/A")</f>
        <v>0</v>
      </c>
      <c r="K310" s="53">
        <f>COUNTIFS('Prioritized Approach Milestones'!B311,"4",'Prioritized Approach Milestones'!C311,"N/A")</f>
        <v>0</v>
      </c>
      <c r="L310" s="53">
        <f>COUNTIFS('Prioritized Approach Milestones'!B311,"5",'Prioritized Approach Milestones'!C311,"N/A")</f>
        <v>0</v>
      </c>
      <c r="M310" s="53">
        <f>COUNTIFS('Prioritized Approach Milestones'!B311,"6",'Prioritized Approach Milestones'!C311,"N/A")</f>
        <v>0</v>
      </c>
      <c r="N310">
        <f t="shared" si="13"/>
        <v>0</v>
      </c>
      <c r="P310" s="120" t="str">
        <f>IF('Prioritized Approach Milestones'!$B311=1,'Prioritized Approach Milestones'!$F311,"")</f>
        <v/>
      </c>
      <c r="Q310" s="120">
        <f>IF('Prioritized Approach Milestones'!$B311=2,'Prioritized Approach Milestones'!$F311,"")</f>
        <v>0</v>
      </c>
      <c r="R310" s="120" t="str">
        <f>IF('Prioritized Approach Milestones'!$B311=3,'Prioritized Approach Milestones'!$F311,"")</f>
        <v/>
      </c>
      <c r="S310" s="120" t="str">
        <f>IF('Prioritized Approach Milestones'!$B311=4,'Prioritized Approach Milestones'!$F311,"")</f>
        <v/>
      </c>
      <c r="T310" s="120" t="str">
        <f>IF('Prioritized Approach Milestones'!$B311=5,'Prioritized Approach Milestones'!$F311,"")</f>
        <v/>
      </c>
      <c r="U310" s="120" t="str">
        <f>IF('Prioritized Approach Milestones'!$B311=6,'Prioritized Approach Milestones'!$F311,"")</f>
        <v/>
      </c>
      <c r="V310" s="121" t="str">
        <f>IF(AND('Prioritized Approach Milestones'!C311="Yes",'Prioritized Approach Milestones'!F311=""),"CORRECT",IF('Prioritized Approach Milestones'!C311="No","CORRECT",IF('Prioritized Approach Milestones'!B311=1,"ERROR 1","N/A")))</f>
        <v>N/A</v>
      </c>
      <c r="W310" s="121" t="str">
        <f>IF(AND('Prioritized Approach Milestones'!C311="Yes",'Prioritized Approach Milestones'!F311=""),"CORRECT",IF('Prioritized Approach Milestones'!C311="No","CORRECT",IF('Prioritized Approach Milestones'!B311=2,"ERROR 1","N/A")))</f>
        <v>ERROR 1</v>
      </c>
      <c r="X310" s="121" t="str">
        <f>IF(AND('Prioritized Approach Milestones'!C311="Yes",'Prioritized Approach Milestones'!F311=""),"CORRECT",IF('Prioritized Approach Milestones'!C311="No","CORRECT",IF('Prioritized Approach Milestones'!B311=3,"ERROR 1","N/A")))</f>
        <v>N/A</v>
      </c>
      <c r="Y310" s="121" t="str">
        <f>IF(AND('Prioritized Approach Milestones'!C311="Yes",'Prioritized Approach Milestones'!F311=""),"CORRECT",IF('Prioritized Approach Milestones'!C311="No","CORRECT",IF('Prioritized Approach Milestones'!B311=4,"ERROR 1","N/A")))</f>
        <v>N/A</v>
      </c>
      <c r="Z310" s="121" t="str">
        <f>IF(AND('Prioritized Approach Milestones'!C311="Yes",'Prioritized Approach Milestones'!F311=""),"CORRECT",IF('Prioritized Approach Milestones'!C311="No","CORRECT",IF('Prioritized Approach Milestones'!B311=5,"ERROR 1","N/A")))</f>
        <v>N/A</v>
      </c>
      <c r="AA310" s="121" t="str">
        <f>IF(AND('Prioritized Approach Milestones'!C311="Yes",'Prioritized Approach Milestones'!F311=""),"CORRECT",IF('Prioritized Approach Milestones'!C311="No","CORRECT",IF('Prioritized Approach Milestones'!B311=6,"ERROR 1","N/A")))</f>
        <v>N/A</v>
      </c>
      <c r="AB310" s="122" t="str">
        <f>IF(AND('Prioritized Approach Milestones'!C311="No",'Prioritized Approach Milestones'!F311=""),IF('Prioritized Approach Milestones'!B311=1,"ERROR 2","N/A"),"CORRECT")</f>
        <v>CORRECT</v>
      </c>
      <c r="AC310" s="122" t="str">
        <f>IF(AND('Prioritized Approach Milestones'!C311="No",'Prioritized Approach Milestones'!F311=""),IF('Prioritized Approach Milestones'!B311=2,"ERROR 2","N/A"),"CORRECT")</f>
        <v>CORRECT</v>
      </c>
      <c r="AD310" s="122" t="str">
        <f>IF(AND('Prioritized Approach Milestones'!C311="No",'Prioritized Approach Milestones'!F311=""),IF('Prioritized Approach Milestones'!B311=3,"ERROR 2","N/A"),"CORRECT")</f>
        <v>CORRECT</v>
      </c>
      <c r="AE310" s="122" t="str">
        <f>IF(AND('Prioritized Approach Milestones'!C311="No",'Prioritized Approach Milestones'!F311=""),IF('Prioritized Approach Milestones'!B311=4,"ERROR 2","N/A"),"CORRECT")</f>
        <v>CORRECT</v>
      </c>
      <c r="AF310" s="122" t="str">
        <f>IF(AND('Prioritized Approach Milestones'!C311="No",'Prioritized Approach Milestones'!F311=""),IF('Prioritized Approach Milestones'!B311=5,"ERROR 2","N/A"),"CORRECT")</f>
        <v>CORRECT</v>
      </c>
      <c r="AG310" s="123" t="str">
        <f>IF(AND('Prioritized Approach Milestones'!C311="No",'Prioritized Approach Milestones'!F311=""),IF('Prioritized Approach Milestones'!B311=6,"ERROR 2","N/A"),"CORRECT")</f>
        <v>CORRECT</v>
      </c>
    </row>
    <row r="311" spans="1:33" x14ac:dyDescent="0.2">
      <c r="A311" s="27">
        <f>COUNTIFS('Prioritized Approach Milestones'!B312,"1",'Prioritized Approach Milestones'!C312,"yes")</f>
        <v>0</v>
      </c>
      <c r="B311" s="32">
        <f>COUNTIFS('Prioritized Approach Milestones'!B312,"2",'Prioritized Approach Milestones'!C312,"yes")</f>
        <v>0</v>
      </c>
      <c r="C311" s="28">
        <f>COUNTIFS('Prioritized Approach Milestones'!B312,"3",'Prioritized Approach Milestones'!C312,"yes")</f>
        <v>0</v>
      </c>
      <c r="D311" s="29">
        <f>COUNTIFS('Prioritized Approach Milestones'!B312,"4",'Prioritized Approach Milestones'!C312,"yes")</f>
        <v>0</v>
      </c>
      <c r="E311" s="30">
        <f>COUNTIFS('Prioritized Approach Milestones'!B312,"5",'Prioritized Approach Milestones'!C312,"yes")</f>
        <v>0</v>
      </c>
      <c r="F311" s="31">
        <f>COUNTIFS('Prioritized Approach Milestones'!B312,"6",'Prioritized Approach Milestones'!C312,"yes")</f>
        <v>0</v>
      </c>
      <c r="G311" s="59">
        <f t="shared" si="12"/>
        <v>0</v>
      </c>
      <c r="H311" s="53">
        <f>COUNTIFS('Prioritized Approach Milestones'!B312,"1",'Prioritized Approach Milestones'!C312,"N/A")</f>
        <v>0</v>
      </c>
      <c r="I311" s="53">
        <f>COUNTIFS('Prioritized Approach Milestones'!B312,"2",'Prioritized Approach Milestones'!C312,"N/A")</f>
        <v>0</v>
      </c>
      <c r="J311" s="53">
        <f>COUNTIFS('Prioritized Approach Milestones'!B312,"3",'Prioritized Approach Milestones'!C312,"N/A")</f>
        <v>0</v>
      </c>
      <c r="K311" s="53">
        <f>COUNTIFS('Prioritized Approach Milestones'!B312,"4",'Prioritized Approach Milestones'!C312,"N/A")</f>
        <v>0</v>
      </c>
      <c r="L311" s="53">
        <f>COUNTIFS('Prioritized Approach Milestones'!B312,"5",'Prioritized Approach Milestones'!C312,"N/A")</f>
        <v>0</v>
      </c>
      <c r="M311" s="53">
        <f>COUNTIFS('Prioritized Approach Milestones'!B312,"6",'Prioritized Approach Milestones'!C312,"N/A")</f>
        <v>0</v>
      </c>
      <c r="N311">
        <f t="shared" si="13"/>
        <v>0</v>
      </c>
      <c r="P311" s="120" t="str">
        <f>IF('Prioritized Approach Milestones'!$B312=1,'Prioritized Approach Milestones'!$F312,"")</f>
        <v/>
      </c>
      <c r="Q311" s="120">
        <f>IF('Prioritized Approach Milestones'!$B312=2,'Prioritized Approach Milestones'!$F312,"")</f>
        <v>0</v>
      </c>
      <c r="R311" s="120" t="str">
        <f>IF('Prioritized Approach Milestones'!$B312=3,'Prioritized Approach Milestones'!$F312,"")</f>
        <v/>
      </c>
      <c r="S311" s="120" t="str">
        <f>IF('Prioritized Approach Milestones'!$B312=4,'Prioritized Approach Milestones'!$F312,"")</f>
        <v/>
      </c>
      <c r="T311" s="120" t="str">
        <f>IF('Prioritized Approach Milestones'!$B312=5,'Prioritized Approach Milestones'!$F312,"")</f>
        <v/>
      </c>
      <c r="U311" s="120" t="str">
        <f>IF('Prioritized Approach Milestones'!$B312=6,'Prioritized Approach Milestones'!$F312,"")</f>
        <v/>
      </c>
      <c r="V311" s="121" t="str">
        <f>IF(AND('Prioritized Approach Milestones'!C312="Yes",'Prioritized Approach Milestones'!F312=""),"CORRECT",IF('Prioritized Approach Milestones'!C312="No","CORRECT",IF('Prioritized Approach Milestones'!B312=1,"ERROR 1","N/A")))</f>
        <v>N/A</v>
      </c>
      <c r="W311" s="121" t="str">
        <f>IF(AND('Prioritized Approach Milestones'!C312="Yes",'Prioritized Approach Milestones'!F312=""),"CORRECT",IF('Prioritized Approach Milestones'!C312="No","CORRECT",IF('Prioritized Approach Milestones'!B312=2,"ERROR 1","N/A")))</f>
        <v>ERROR 1</v>
      </c>
      <c r="X311" s="121" t="str">
        <f>IF(AND('Prioritized Approach Milestones'!C312="Yes",'Prioritized Approach Milestones'!F312=""),"CORRECT",IF('Prioritized Approach Milestones'!C312="No","CORRECT",IF('Prioritized Approach Milestones'!B312=3,"ERROR 1","N/A")))</f>
        <v>N/A</v>
      </c>
      <c r="Y311" s="121" t="str">
        <f>IF(AND('Prioritized Approach Milestones'!C312="Yes",'Prioritized Approach Milestones'!F312=""),"CORRECT",IF('Prioritized Approach Milestones'!C312="No","CORRECT",IF('Prioritized Approach Milestones'!B312=4,"ERROR 1","N/A")))</f>
        <v>N/A</v>
      </c>
      <c r="Z311" s="121" t="str">
        <f>IF(AND('Prioritized Approach Milestones'!C312="Yes",'Prioritized Approach Milestones'!F312=""),"CORRECT",IF('Prioritized Approach Milestones'!C312="No","CORRECT",IF('Prioritized Approach Milestones'!B312=5,"ERROR 1","N/A")))</f>
        <v>N/A</v>
      </c>
      <c r="AA311" s="121" t="str">
        <f>IF(AND('Prioritized Approach Milestones'!C312="Yes",'Prioritized Approach Milestones'!F312=""),"CORRECT",IF('Prioritized Approach Milestones'!C312="No","CORRECT",IF('Prioritized Approach Milestones'!B312=6,"ERROR 1","N/A")))</f>
        <v>N/A</v>
      </c>
      <c r="AB311" s="122" t="str">
        <f>IF(AND('Prioritized Approach Milestones'!C312="No",'Prioritized Approach Milestones'!F312=""),IF('Prioritized Approach Milestones'!B312=1,"ERROR 2","N/A"),"CORRECT")</f>
        <v>CORRECT</v>
      </c>
      <c r="AC311" s="122" t="str">
        <f>IF(AND('Prioritized Approach Milestones'!C312="No",'Prioritized Approach Milestones'!F312=""),IF('Prioritized Approach Milestones'!B312=2,"ERROR 2","N/A"),"CORRECT")</f>
        <v>CORRECT</v>
      </c>
      <c r="AD311" s="122" t="str">
        <f>IF(AND('Prioritized Approach Milestones'!C312="No",'Prioritized Approach Milestones'!F312=""),IF('Prioritized Approach Milestones'!B312=3,"ERROR 2","N/A"),"CORRECT")</f>
        <v>CORRECT</v>
      </c>
      <c r="AE311" s="122" t="str">
        <f>IF(AND('Prioritized Approach Milestones'!C312="No",'Prioritized Approach Milestones'!F312=""),IF('Prioritized Approach Milestones'!B312=4,"ERROR 2","N/A"),"CORRECT")</f>
        <v>CORRECT</v>
      </c>
      <c r="AF311" s="122" t="str">
        <f>IF(AND('Prioritized Approach Milestones'!C312="No",'Prioritized Approach Milestones'!F312=""),IF('Prioritized Approach Milestones'!B312=5,"ERROR 2","N/A"),"CORRECT")</f>
        <v>CORRECT</v>
      </c>
      <c r="AG311" s="123" t="str">
        <f>IF(AND('Prioritized Approach Milestones'!C312="No",'Prioritized Approach Milestones'!F312=""),IF('Prioritized Approach Milestones'!B312=6,"ERROR 2","N/A"),"CORRECT")</f>
        <v>CORRECT</v>
      </c>
    </row>
    <row r="312" spans="1:33" x14ac:dyDescent="0.2">
      <c r="A312" s="27">
        <f>COUNTIFS('Prioritized Approach Milestones'!B313,"1",'Prioritized Approach Milestones'!C313,"yes")</f>
        <v>0</v>
      </c>
      <c r="B312" s="32">
        <f>COUNTIFS('Prioritized Approach Milestones'!B313,"2",'Prioritized Approach Milestones'!C313,"yes")</f>
        <v>0</v>
      </c>
      <c r="C312" s="28">
        <f>COUNTIFS('Prioritized Approach Milestones'!B313,"3",'Prioritized Approach Milestones'!C313,"yes")</f>
        <v>0</v>
      </c>
      <c r="D312" s="29">
        <f>COUNTIFS('Prioritized Approach Milestones'!B313,"4",'Prioritized Approach Milestones'!C313,"yes")</f>
        <v>0</v>
      </c>
      <c r="E312" s="30">
        <f>COUNTIFS('Prioritized Approach Milestones'!B313,"5",'Prioritized Approach Milestones'!C313,"yes")</f>
        <v>0</v>
      </c>
      <c r="F312" s="31">
        <f>COUNTIFS('Prioritized Approach Milestones'!B313,"6",'Prioritized Approach Milestones'!C313,"yes")</f>
        <v>0</v>
      </c>
      <c r="G312" s="59">
        <f t="shared" si="12"/>
        <v>0</v>
      </c>
      <c r="H312" s="53">
        <f>COUNTIFS('Prioritized Approach Milestones'!B313,"1",'Prioritized Approach Milestones'!C313,"N/A")</f>
        <v>0</v>
      </c>
      <c r="I312" s="53">
        <f>COUNTIFS('Prioritized Approach Milestones'!B313,"2",'Prioritized Approach Milestones'!C313,"N/A")</f>
        <v>0</v>
      </c>
      <c r="J312" s="53">
        <f>COUNTIFS('Prioritized Approach Milestones'!B313,"3",'Prioritized Approach Milestones'!C313,"N/A")</f>
        <v>0</v>
      </c>
      <c r="K312" s="53">
        <f>COUNTIFS('Prioritized Approach Milestones'!B313,"4",'Prioritized Approach Milestones'!C313,"N/A")</f>
        <v>0</v>
      </c>
      <c r="L312" s="53">
        <f>COUNTIFS('Prioritized Approach Milestones'!B313,"5",'Prioritized Approach Milestones'!C313,"N/A")</f>
        <v>0</v>
      </c>
      <c r="M312" s="53">
        <f>COUNTIFS('Prioritized Approach Milestones'!B313,"6",'Prioritized Approach Milestones'!C313,"N/A")</f>
        <v>0</v>
      </c>
      <c r="N312">
        <f t="shared" si="13"/>
        <v>0</v>
      </c>
      <c r="P312" s="120" t="str">
        <f>IF('Prioritized Approach Milestones'!$B313=1,'Prioritized Approach Milestones'!$F313,"")</f>
        <v/>
      </c>
      <c r="Q312" s="120">
        <f>IF('Prioritized Approach Milestones'!$B313=2,'Prioritized Approach Milestones'!$F313,"")</f>
        <v>0</v>
      </c>
      <c r="R312" s="120" t="str">
        <f>IF('Prioritized Approach Milestones'!$B313=3,'Prioritized Approach Milestones'!$F313,"")</f>
        <v/>
      </c>
      <c r="S312" s="120" t="str">
        <f>IF('Prioritized Approach Milestones'!$B313=4,'Prioritized Approach Milestones'!$F313,"")</f>
        <v/>
      </c>
      <c r="T312" s="120" t="str">
        <f>IF('Prioritized Approach Milestones'!$B313=5,'Prioritized Approach Milestones'!$F313,"")</f>
        <v/>
      </c>
      <c r="U312" s="120" t="str">
        <f>IF('Prioritized Approach Milestones'!$B313=6,'Prioritized Approach Milestones'!$F313,"")</f>
        <v/>
      </c>
      <c r="V312" s="121" t="str">
        <f>IF(AND('Prioritized Approach Milestones'!C313="Yes",'Prioritized Approach Milestones'!F313=""),"CORRECT",IF('Prioritized Approach Milestones'!C313="No","CORRECT",IF('Prioritized Approach Milestones'!B313=1,"ERROR 1","N/A")))</f>
        <v>N/A</v>
      </c>
      <c r="W312" s="121" t="str">
        <f>IF(AND('Prioritized Approach Milestones'!C313="Yes",'Prioritized Approach Milestones'!F313=""),"CORRECT",IF('Prioritized Approach Milestones'!C313="No","CORRECT",IF('Prioritized Approach Milestones'!B313=2,"ERROR 1","N/A")))</f>
        <v>ERROR 1</v>
      </c>
      <c r="X312" s="121" t="str">
        <f>IF(AND('Prioritized Approach Milestones'!C313="Yes",'Prioritized Approach Milestones'!F313=""),"CORRECT",IF('Prioritized Approach Milestones'!C313="No","CORRECT",IF('Prioritized Approach Milestones'!B313=3,"ERROR 1","N/A")))</f>
        <v>N/A</v>
      </c>
      <c r="Y312" s="121" t="str">
        <f>IF(AND('Prioritized Approach Milestones'!C313="Yes",'Prioritized Approach Milestones'!F313=""),"CORRECT",IF('Prioritized Approach Milestones'!C313="No","CORRECT",IF('Prioritized Approach Milestones'!B313=4,"ERROR 1","N/A")))</f>
        <v>N/A</v>
      </c>
      <c r="Z312" s="121" t="str">
        <f>IF(AND('Prioritized Approach Milestones'!C313="Yes",'Prioritized Approach Milestones'!F313=""),"CORRECT",IF('Prioritized Approach Milestones'!C313="No","CORRECT",IF('Prioritized Approach Milestones'!B313=5,"ERROR 1","N/A")))</f>
        <v>N/A</v>
      </c>
      <c r="AA312" s="121" t="str">
        <f>IF(AND('Prioritized Approach Milestones'!C313="Yes",'Prioritized Approach Milestones'!F313=""),"CORRECT",IF('Prioritized Approach Milestones'!C313="No","CORRECT",IF('Prioritized Approach Milestones'!B313=6,"ERROR 1","N/A")))</f>
        <v>N/A</v>
      </c>
      <c r="AB312" s="122" t="str">
        <f>IF(AND('Prioritized Approach Milestones'!C313="No",'Prioritized Approach Milestones'!F313=""),IF('Prioritized Approach Milestones'!B313=1,"ERROR 2","N/A"),"CORRECT")</f>
        <v>CORRECT</v>
      </c>
      <c r="AC312" s="122" t="str">
        <f>IF(AND('Prioritized Approach Milestones'!C313="No",'Prioritized Approach Milestones'!F313=""),IF('Prioritized Approach Milestones'!B313=2,"ERROR 2","N/A"),"CORRECT")</f>
        <v>CORRECT</v>
      </c>
      <c r="AD312" s="122" t="str">
        <f>IF(AND('Prioritized Approach Milestones'!C313="No",'Prioritized Approach Milestones'!F313=""),IF('Prioritized Approach Milestones'!B313=3,"ERROR 2","N/A"),"CORRECT")</f>
        <v>CORRECT</v>
      </c>
      <c r="AE312" s="122" t="str">
        <f>IF(AND('Prioritized Approach Milestones'!C313="No",'Prioritized Approach Milestones'!F313=""),IF('Prioritized Approach Milestones'!B313=4,"ERROR 2","N/A"),"CORRECT")</f>
        <v>CORRECT</v>
      </c>
      <c r="AF312" s="122" t="str">
        <f>IF(AND('Prioritized Approach Milestones'!C313="No",'Prioritized Approach Milestones'!F313=""),IF('Prioritized Approach Milestones'!B313=5,"ERROR 2","N/A"),"CORRECT")</f>
        <v>CORRECT</v>
      </c>
      <c r="AG312" s="123" t="str">
        <f>IF(AND('Prioritized Approach Milestones'!C313="No",'Prioritized Approach Milestones'!F313=""),IF('Prioritized Approach Milestones'!B313=6,"ERROR 2","N/A"),"CORRECT")</f>
        <v>CORRECT</v>
      </c>
    </row>
    <row r="313" spans="1:33" x14ac:dyDescent="0.2">
      <c r="A313" s="27">
        <f>COUNTIFS('Prioritized Approach Milestones'!B314,"1",'Prioritized Approach Milestones'!C314,"yes")</f>
        <v>0</v>
      </c>
      <c r="B313" s="32">
        <f>COUNTIFS('Prioritized Approach Milestones'!B314,"2",'Prioritized Approach Milestones'!C314,"yes")</f>
        <v>0</v>
      </c>
      <c r="C313" s="28">
        <f>COUNTIFS('Prioritized Approach Milestones'!B314,"3",'Prioritized Approach Milestones'!C314,"yes")</f>
        <v>0</v>
      </c>
      <c r="D313" s="29">
        <f>COUNTIFS('Prioritized Approach Milestones'!B314,"4",'Prioritized Approach Milestones'!C314,"yes")</f>
        <v>0</v>
      </c>
      <c r="E313" s="30">
        <f>COUNTIFS('Prioritized Approach Milestones'!B314,"5",'Prioritized Approach Milestones'!C314,"yes")</f>
        <v>0</v>
      </c>
      <c r="F313" s="31">
        <f>COUNTIFS('Prioritized Approach Milestones'!B314,"6",'Prioritized Approach Milestones'!C314,"yes")</f>
        <v>0</v>
      </c>
      <c r="G313" s="59">
        <f t="shared" si="12"/>
        <v>0</v>
      </c>
      <c r="H313" s="53">
        <f>COUNTIFS('Prioritized Approach Milestones'!B314,"1",'Prioritized Approach Milestones'!C314,"N/A")</f>
        <v>0</v>
      </c>
      <c r="I313" s="53">
        <f>COUNTIFS('Prioritized Approach Milestones'!B314,"2",'Prioritized Approach Milestones'!C314,"N/A")</f>
        <v>0</v>
      </c>
      <c r="J313" s="53">
        <f>COUNTIFS('Prioritized Approach Milestones'!B314,"3",'Prioritized Approach Milestones'!C314,"N/A")</f>
        <v>0</v>
      </c>
      <c r="K313" s="53">
        <f>COUNTIFS('Prioritized Approach Milestones'!B314,"4",'Prioritized Approach Milestones'!C314,"N/A")</f>
        <v>0</v>
      </c>
      <c r="L313" s="53">
        <f>COUNTIFS('Prioritized Approach Milestones'!B314,"5",'Prioritized Approach Milestones'!C314,"N/A")</f>
        <v>0</v>
      </c>
      <c r="M313" s="53">
        <f>COUNTIFS('Prioritized Approach Milestones'!B314,"6",'Prioritized Approach Milestones'!C314,"N/A")</f>
        <v>0</v>
      </c>
      <c r="N313">
        <f t="shared" si="13"/>
        <v>0</v>
      </c>
      <c r="P313" s="120" t="str">
        <f>IF('Prioritized Approach Milestones'!$B314=1,'Prioritized Approach Milestones'!$F314,"")</f>
        <v/>
      </c>
      <c r="Q313" s="120">
        <f>IF('Prioritized Approach Milestones'!$B314=2,'Prioritized Approach Milestones'!$F314,"")</f>
        <v>0</v>
      </c>
      <c r="R313" s="120" t="str">
        <f>IF('Prioritized Approach Milestones'!$B314=3,'Prioritized Approach Milestones'!$F314,"")</f>
        <v/>
      </c>
      <c r="S313" s="120" t="str">
        <f>IF('Prioritized Approach Milestones'!$B314=4,'Prioritized Approach Milestones'!$F314,"")</f>
        <v/>
      </c>
      <c r="T313" s="120" t="str">
        <f>IF('Prioritized Approach Milestones'!$B314=5,'Prioritized Approach Milestones'!$F314,"")</f>
        <v/>
      </c>
      <c r="U313" s="120" t="str">
        <f>IF('Prioritized Approach Milestones'!$B314=6,'Prioritized Approach Milestones'!$F314,"")</f>
        <v/>
      </c>
      <c r="V313" s="121" t="str">
        <f>IF(AND('Prioritized Approach Milestones'!C314="Yes",'Prioritized Approach Milestones'!F314=""),"CORRECT",IF('Prioritized Approach Milestones'!C314="No","CORRECT",IF('Prioritized Approach Milestones'!B314=1,"ERROR 1","N/A")))</f>
        <v>N/A</v>
      </c>
      <c r="W313" s="121" t="str">
        <f>IF(AND('Prioritized Approach Milestones'!C314="Yes",'Prioritized Approach Milestones'!F314=""),"CORRECT",IF('Prioritized Approach Milestones'!C314="No","CORRECT",IF('Prioritized Approach Milestones'!B314=2,"ERROR 1","N/A")))</f>
        <v>ERROR 1</v>
      </c>
      <c r="X313" s="121" t="str">
        <f>IF(AND('Prioritized Approach Milestones'!C314="Yes",'Prioritized Approach Milestones'!F314=""),"CORRECT",IF('Prioritized Approach Milestones'!C314="No","CORRECT",IF('Prioritized Approach Milestones'!B314=3,"ERROR 1","N/A")))</f>
        <v>N/A</v>
      </c>
      <c r="Y313" s="121" t="str">
        <f>IF(AND('Prioritized Approach Milestones'!C314="Yes",'Prioritized Approach Milestones'!F314=""),"CORRECT",IF('Prioritized Approach Milestones'!C314="No","CORRECT",IF('Prioritized Approach Milestones'!B314=4,"ERROR 1","N/A")))</f>
        <v>N/A</v>
      </c>
      <c r="Z313" s="121" t="str">
        <f>IF(AND('Prioritized Approach Milestones'!C314="Yes",'Prioritized Approach Milestones'!F314=""),"CORRECT",IF('Prioritized Approach Milestones'!C314="No","CORRECT",IF('Prioritized Approach Milestones'!B314=5,"ERROR 1","N/A")))</f>
        <v>N/A</v>
      </c>
      <c r="AA313" s="121" t="str">
        <f>IF(AND('Prioritized Approach Milestones'!C314="Yes",'Prioritized Approach Milestones'!F314=""),"CORRECT",IF('Prioritized Approach Milestones'!C314="No","CORRECT",IF('Prioritized Approach Milestones'!B314=6,"ERROR 1","N/A")))</f>
        <v>N/A</v>
      </c>
      <c r="AB313" s="122" t="str">
        <f>IF(AND('Prioritized Approach Milestones'!C314="No",'Prioritized Approach Milestones'!F314=""),IF('Prioritized Approach Milestones'!B314=1,"ERROR 2","N/A"),"CORRECT")</f>
        <v>CORRECT</v>
      </c>
      <c r="AC313" s="122" t="str">
        <f>IF(AND('Prioritized Approach Milestones'!C314="No",'Prioritized Approach Milestones'!F314=""),IF('Prioritized Approach Milestones'!B314=2,"ERROR 2","N/A"),"CORRECT")</f>
        <v>CORRECT</v>
      </c>
      <c r="AD313" s="122" t="str">
        <f>IF(AND('Prioritized Approach Milestones'!C314="No",'Prioritized Approach Milestones'!F314=""),IF('Prioritized Approach Milestones'!B314=3,"ERROR 2","N/A"),"CORRECT")</f>
        <v>CORRECT</v>
      </c>
      <c r="AE313" s="122" t="str">
        <f>IF(AND('Prioritized Approach Milestones'!C314="No",'Prioritized Approach Milestones'!F314=""),IF('Prioritized Approach Milestones'!B314=4,"ERROR 2","N/A"),"CORRECT")</f>
        <v>CORRECT</v>
      </c>
      <c r="AF313" s="122" t="str">
        <f>IF(AND('Prioritized Approach Milestones'!C314="No",'Prioritized Approach Milestones'!F314=""),IF('Prioritized Approach Milestones'!B314=5,"ERROR 2","N/A"),"CORRECT")</f>
        <v>CORRECT</v>
      </c>
      <c r="AG313" s="123" t="str">
        <f>IF(AND('Prioritized Approach Milestones'!C314="No",'Prioritized Approach Milestones'!F314=""),IF('Prioritized Approach Milestones'!B314=6,"ERROR 2","N/A"),"CORRECT")</f>
        <v>CORRECT</v>
      </c>
    </row>
    <row r="314" spans="1:33" x14ac:dyDescent="0.2">
      <c r="A314" s="27">
        <f>COUNTIFS('Prioritized Approach Milestones'!B315,"1",'Prioritized Approach Milestones'!C315,"yes")</f>
        <v>0</v>
      </c>
      <c r="B314" s="32">
        <f>COUNTIFS('Prioritized Approach Milestones'!B315,"2",'Prioritized Approach Milestones'!C315,"yes")</f>
        <v>0</v>
      </c>
      <c r="C314" s="28">
        <f>COUNTIFS('Prioritized Approach Milestones'!B315,"3",'Prioritized Approach Milestones'!C315,"yes")</f>
        <v>0</v>
      </c>
      <c r="D314" s="29">
        <f>COUNTIFS('Prioritized Approach Milestones'!B315,"4",'Prioritized Approach Milestones'!C315,"yes")</f>
        <v>0</v>
      </c>
      <c r="E314" s="30">
        <f>COUNTIFS('Prioritized Approach Milestones'!B315,"5",'Prioritized Approach Milestones'!C315,"yes")</f>
        <v>0</v>
      </c>
      <c r="F314" s="31">
        <f>COUNTIFS('Prioritized Approach Milestones'!B315,"6",'Prioritized Approach Milestones'!C315,"yes")</f>
        <v>0</v>
      </c>
      <c r="G314" s="59">
        <f t="shared" si="12"/>
        <v>0</v>
      </c>
      <c r="H314" s="53">
        <f>COUNTIFS('Prioritized Approach Milestones'!B315,"1",'Prioritized Approach Milestones'!C315,"N/A")</f>
        <v>0</v>
      </c>
      <c r="I314" s="53">
        <f>COUNTIFS('Prioritized Approach Milestones'!B315,"2",'Prioritized Approach Milestones'!C315,"N/A")</f>
        <v>0</v>
      </c>
      <c r="J314" s="53">
        <f>COUNTIFS('Prioritized Approach Milestones'!B315,"3",'Prioritized Approach Milestones'!C315,"N/A")</f>
        <v>0</v>
      </c>
      <c r="K314" s="53">
        <f>COUNTIFS('Prioritized Approach Milestones'!B315,"4",'Prioritized Approach Milestones'!C315,"N/A")</f>
        <v>0</v>
      </c>
      <c r="L314" s="53">
        <f>COUNTIFS('Prioritized Approach Milestones'!B315,"5",'Prioritized Approach Milestones'!C315,"N/A")</f>
        <v>0</v>
      </c>
      <c r="M314" s="53">
        <f>COUNTIFS('Prioritized Approach Milestones'!B315,"6",'Prioritized Approach Milestones'!C315,"N/A")</f>
        <v>0</v>
      </c>
      <c r="N314">
        <f t="shared" si="13"/>
        <v>0</v>
      </c>
      <c r="P314" s="120" t="str">
        <f>IF('Prioritized Approach Milestones'!$B315=1,'Prioritized Approach Milestones'!$F315,"")</f>
        <v/>
      </c>
      <c r="Q314" s="120">
        <f>IF('Prioritized Approach Milestones'!$B315=2,'Prioritized Approach Milestones'!$F315,"")</f>
        <v>0</v>
      </c>
      <c r="R314" s="120" t="str">
        <f>IF('Prioritized Approach Milestones'!$B315=3,'Prioritized Approach Milestones'!$F315,"")</f>
        <v/>
      </c>
      <c r="S314" s="120" t="str">
        <f>IF('Prioritized Approach Milestones'!$B315=4,'Prioritized Approach Milestones'!$F315,"")</f>
        <v/>
      </c>
      <c r="T314" s="120" t="str">
        <f>IF('Prioritized Approach Milestones'!$B315=5,'Prioritized Approach Milestones'!$F315,"")</f>
        <v/>
      </c>
      <c r="U314" s="120" t="str">
        <f>IF('Prioritized Approach Milestones'!$B315=6,'Prioritized Approach Milestones'!$F315,"")</f>
        <v/>
      </c>
      <c r="V314" s="121" t="str">
        <f>IF(AND('Prioritized Approach Milestones'!C315="Yes",'Prioritized Approach Milestones'!F315=""),"CORRECT",IF('Prioritized Approach Milestones'!C315="No","CORRECT",IF('Prioritized Approach Milestones'!B315=1,"ERROR 1","N/A")))</f>
        <v>N/A</v>
      </c>
      <c r="W314" s="121" t="str">
        <f>IF(AND('Prioritized Approach Milestones'!C315="Yes",'Prioritized Approach Milestones'!F315=""),"CORRECT",IF('Prioritized Approach Milestones'!C315="No","CORRECT",IF('Prioritized Approach Milestones'!B315=2,"ERROR 1","N/A")))</f>
        <v>ERROR 1</v>
      </c>
      <c r="X314" s="121" t="str">
        <f>IF(AND('Prioritized Approach Milestones'!C315="Yes",'Prioritized Approach Milestones'!F315=""),"CORRECT",IF('Prioritized Approach Milestones'!C315="No","CORRECT",IF('Prioritized Approach Milestones'!B315=3,"ERROR 1","N/A")))</f>
        <v>N/A</v>
      </c>
      <c r="Y314" s="121" t="str">
        <f>IF(AND('Prioritized Approach Milestones'!C315="Yes",'Prioritized Approach Milestones'!F315=""),"CORRECT",IF('Prioritized Approach Milestones'!C315="No","CORRECT",IF('Prioritized Approach Milestones'!B315=4,"ERROR 1","N/A")))</f>
        <v>N/A</v>
      </c>
      <c r="Z314" s="121" t="str">
        <f>IF(AND('Prioritized Approach Milestones'!C315="Yes",'Prioritized Approach Milestones'!F315=""),"CORRECT",IF('Prioritized Approach Milestones'!C315="No","CORRECT",IF('Prioritized Approach Milestones'!B315=5,"ERROR 1","N/A")))</f>
        <v>N/A</v>
      </c>
      <c r="AA314" s="121" t="str">
        <f>IF(AND('Prioritized Approach Milestones'!C315="Yes",'Prioritized Approach Milestones'!F315=""),"CORRECT",IF('Prioritized Approach Milestones'!C315="No","CORRECT",IF('Prioritized Approach Milestones'!B315=6,"ERROR 1","N/A")))</f>
        <v>N/A</v>
      </c>
      <c r="AB314" s="122" t="str">
        <f>IF(AND('Prioritized Approach Milestones'!C315="No",'Prioritized Approach Milestones'!F315=""),IF('Prioritized Approach Milestones'!B315=1,"ERROR 2","N/A"),"CORRECT")</f>
        <v>CORRECT</v>
      </c>
      <c r="AC314" s="122" t="str">
        <f>IF(AND('Prioritized Approach Milestones'!C315="No",'Prioritized Approach Milestones'!F315=""),IF('Prioritized Approach Milestones'!B315=2,"ERROR 2","N/A"),"CORRECT")</f>
        <v>CORRECT</v>
      </c>
      <c r="AD314" s="122" t="str">
        <f>IF(AND('Prioritized Approach Milestones'!C315="No",'Prioritized Approach Milestones'!F315=""),IF('Prioritized Approach Milestones'!B315=3,"ERROR 2","N/A"),"CORRECT")</f>
        <v>CORRECT</v>
      </c>
      <c r="AE314" s="122" t="str">
        <f>IF(AND('Prioritized Approach Milestones'!C315="No",'Prioritized Approach Milestones'!F315=""),IF('Prioritized Approach Milestones'!B315=4,"ERROR 2","N/A"),"CORRECT")</f>
        <v>CORRECT</v>
      </c>
      <c r="AF314" s="122" t="str">
        <f>IF(AND('Prioritized Approach Milestones'!C315="No",'Prioritized Approach Milestones'!F315=""),IF('Prioritized Approach Milestones'!B315=5,"ERROR 2","N/A"),"CORRECT")</f>
        <v>CORRECT</v>
      </c>
      <c r="AG314" s="123" t="str">
        <f>IF(AND('Prioritized Approach Milestones'!C315="No",'Prioritized Approach Milestones'!F315=""),IF('Prioritized Approach Milestones'!B315=6,"ERROR 2","N/A"),"CORRECT")</f>
        <v>CORRECT</v>
      </c>
    </row>
    <row r="315" spans="1:33" x14ac:dyDescent="0.2">
      <c r="A315" s="27">
        <f>COUNTIFS('Prioritized Approach Milestones'!B316,"1",'Prioritized Approach Milestones'!C316,"yes")</f>
        <v>0</v>
      </c>
      <c r="B315" s="32">
        <f>COUNTIFS('Prioritized Approach Milestones'!B316,"2",'Prioritized Approach Milestones'!C316,"yes")</f>
        <v>0</v>
      </c>
      <c r="C315" s="28">
        <f>COUNTIFS('Prioritized Approach Milestones'!B316,"3",'Prioritized Approach Milestones'!C316,"yes")</f>
        <v>0</v>
      </c>
      <c r="D315" s="29">
        <f>COUNTIFS('Prioritized Approach Milestones'!B316,"4",'Prioritized Approach Milestones'!C316,"yes")</f>
        <v>0</v>
      </c>
      <c r="E315" s="30">
        <f>COUNTIFS('Prioritized Approach Milestones'!B316,"5",'Prioritized Approach Milestones'!C316,"yes")</f>
        <v>0</v>
      </c>
      <c r="F315" s="31">
        <f>COUNTIFS('Prioritized Approach Milestones'!B316,"6",'Prioritized Approach Milestones'!C316,"yes")</f>
        <v>0</v>
      </c>
      <c r="G315" s="59">
        <f t="shared" si="12"/>
        <v>0</v>
      </c>
      <c r="H315" s="53">
        <f>COUNTIFS('Prioritized Approach Milestones'!B316,"1",'Prioritized Approach Milestones'!C316,"N/A")</f>
        <v>0</v>
      </c>
      <c r="I315" s="53">
        <f>COUNTIFS('Prioritized Approach Milestones'!B316,"2",'Prioritized Approach Milestones'!C316,"N/A")</f>
        <v>0</v>
      </c>
      <c r="J315" s="53">
        <f>COUNTIFS('Prioritized Approach Milestones'!B316,"3",'Prioritized Approach Milestones'!C316,"N/A")</f>
        <v>0</v>
      </c>
      <c r="K315" s="53">
        <f>COUNTIFS('Prioritized Approach Milestones'!B316,"4",'Prioritized Approach Milestones'!C316,"N/A")</f>
        <v>0</v>
      </c>
      <c r="L315" s="53">
        <f>COUNTIFS('Prioritized Approach Milestones'!B316,"5",'Prioritized Approach Milestones'!C316,"N/A")</f>
        <v>0</v>
      </c>
      <c r="M315" s="53">
        <f>COUNTIFS('Prioritized Approach Milestones'!B316,"6",'Prioritized Approach Milestones'!C316,"N/A")</f>
        <v>0</v>
      </c>
      <c r="N315">
        <f t="shared" si="13"/>
        <v>0</v>
      </c>
      <c r="P315" s="120" t="str">
        <f>IF('Prioritized Approach Milestones'!$B316=1,'Prioritized Approach Milestones'!$F316,"")</f>
        <v/>
      </c>
      <c r="Q315" s="120" t="str">
        <f>IF('Prioritized Approach Milestones'!$B316=2,'Prioritized Approach Milestones'!$F316,"")</f>
        <v/>
      </c>
      <c r="R315" s="120" t="str">
        <f>IF('Prioritized Approach Milestones'!$B316=3,'Prioritized Approach Milestones'!$F316,"")</f>
        <v/>
      </c>
      <c r="S315" s="120" t="str">
        <f>IF('Prioritized Approach Milestones'!$B316=4,'Prioritized Approach Milestones'!$F316,"")</f>
        <v/>
      </c>
      <c r="T315" s="120" t="str">
        <f>IF('Prioritized Approach Milestones'!$B316=5,'Prioritized Approach Milestones'!$F316,"")</f>
        <v/>
      </c>
      <c r="U315" s="120" t="str">
        <f>IF('Prioritized Approach Milestones'!$B316=6,'Prioritized Approach Milestones'!$F316,"")</f>
        <v/>
      </c>
      <c r="V315" s="121" t="str">
        <f>IF(AND('Prioritized Approach Milestones'!C316="Yes",'Prioritized Approach Milestones'!F316=""),"CORRECT",IF('Prioritized Approach Milestones'!C316="No","CORRECT",IF('Prioritized Approach Milestones'!B316=1,"ERROR 1","N/A")))</f>
        <v>N/A</v>
      </c>
      <c r="W315" s="121" t="str">
        <f>IF(AND('Prioritized Approach Milestones'!C316="Yes",'Prioritized Approach Milestones'!F316=""),"CORRECT",IF('Prioritized Approach Milestones'!C316="No","CORRECT",IF('Prioritized Approach Milestones'!B316=2,"ERROR 1","N/A")))</f>
        <v>N/A</v>
      </c>
      <c r="X315" s="121" t="str">
        <f>IF(AND('Prioritized Approach Milestones'!C316="Yes",'Prioritized Approach Milestones'!F316=""),"CORRECT",IF('Prioritized Approach Milestones'!C316="No","CORRECT",IF('Prioritized Approach Milestones'!B316=3,"ERROR 1","N/A")))</f>
        <v>N/A</v>
      </c>
      <c r="Y315" s="121" t="str">
        <f>IF(AND('Prioritized Approach Milestones'!C316="Yes",'Prioritized Approach Milestones'!F316=""),"CORRECT",IF('Prioritized Approach Milestones'!C316="No","CORRECT",IF('Prioritized Approach Milestones'!B316=4,"ERROR 1","N/A")))</f>
        <v>N/A</v>
      </c>
      <c r="Z315" s="121" t="str">
        <f>IF(AND('Prioritized Approach Milestones'!C316="Yes",'Prioritized Approach Milestones'!F316=""),"CORRECT",IF('Prioritized Approach Milestones'!C316="No","CORRECT",IF('Prioritized Approach Milestones'!B316=5,"ERROR 1","N/A")))</f>
        <v>N/A</v>
      </c>
      <c r="AA315" s="121" t="str">
        <f>IF(AND('Prioritized Approach Milestones'!C316="Yes",'Prioritized Approach Milestones'!F316=""),"CORRECT",IF('Prioritized Approach Milestones'!C316="No","CORRECT",IF('Prioritized Approach Milestones'!B316=6,"ERROR 1","N/A")))</f>
        <v>N/A</v>
      </c>
      <c r="AB315" s="122" t="str">
        <f>IF(AND('Prioritized Approach Milestones'!C316="No",'Prioritized Approach Milestones'!F316=""),IF('Prioritized Approach Milestones'!B316=1,"ERROR 2","N/A"),"CORRECT")</f>
        <v>CORRECT</v>
      </c>
      <c r="AC315" s="122" t="str">
        <f>IF(AND('Prioritized Approach Milestones'!C316="No",'Prioritized Approach Milestones'!F316=""),IF('Prioritized Approach Milestones'!B316=2,"ERROR 2","N/A"),"CORRECT")</f>
        <v>CORRECT</v>
      </c>
      <c r="AD315" s="122" t="str">
        <f>IF(AND('Prioritized Approach Milestones'!C316="No",'Prioritized Approach Milestones'!F316=""),IF('Prioritized Approach Milestones'!B316=3,"ERROR 2","N/A"),"CORRECT")</f>
        <v>CORRECT</v>
      </c>
      <c r="AE315" s="122" t="str">
        <f>IF(AND('Prioritized Approach Milestones'!C316="No",'Prioritized Approach Milestones'!F316=""),IF('Prioritized Approach Milestones'!B316=4,"ERROR 2","N/A"),"CORRECT")</f>
        <v>CORRECT</v>
      </c>
      <c r="AF315" s="122" t="str">
        <f>IF(AND('Prioritized Approach Milestones'!C316="No",'Prioritized Approach Milestones'!F316=""),IF('Prioritized Approach Milestones'!B316=5,"ERROR 2","N/A"),"CORRECT")</f>
        <v>CORRECT</v>
      </c>
      <c r="AG315" s="123" t="str">
        <f>IF(AND('Prioritized Approach Milestones'!C316="No",'Prioritized Approach Milestones'!F316=""),IF('Prioritized Approach Milestones'!B316=6,"ERROR 2","N/A"),"CORRECT")</f>
        <v>CORRECT</v>
      </c>
    </row>
    <row r="316" spans="1:33" x14ac:dyDescent="0.2">
      <c r="A316" s="27">
        <f>COUNTIFS('Prioritized Approach Milestones'!B317,"1",'Prioritized Approach Milestones'!C317,"yes")</f>
        <v>0</v>
      </c>
      <c r="B316" s="32">
        <f>COUNTIFS('Prioritized Approach Milestones'!B317,"2",'Prioritized Approach Milestones'!C317,"yes")</f>
        <v>0</v>
      </c>
      <c r="C316" s="28">
        <f>COUNTIFS('Prioritized Approach Milestones'!B317,"3",'Prioritized Approach Milestones'!C317,"yes")</f>
        <v>0</v>
      </c>
      <c r="D316" s="29">
        <f>COUNTIFS('Prioritized Approach Milestones'!B317,"4",'Prioritized Approach Milestones'!C317,"yes")</f>
        <v>0</v>
      </c>
      <c r="E316" s="30">
        <f>COUNTIFS('Prioritized Approach Milestones'!B317,"5",'Prioritized Approach Milestones'!C317,"yes")</f>
        <v>0</v>
      </c>
      <c r="F316" s="31">
        <f>COUNTIFS('Prioritized Approach Milestones'!B317,"6",'Prioritized Approach Milestones'!C317,"yes")</f>
        <v>0</v>
      </c>
      <c r="G316" s="59">
        <f t="shared" si="12"/>
        <v>0</v>
      </c>
      <c r="H316" s="53">
        <f>COUNTIFS('Prioritized Approach Milestones'!B317,"1",'Prioritized Approach Milestones'!C317,"N/A")</f>
        <v>0</v>
      </c>
      <c r="I316" s="53">
        <f>COUNTIFS('Prioritized Approach Milestones'!B317,"2",'Prioritized Approach Milestones'!C317,"N/A")</f>
        <v>0</v>
      </c>
      <c r="J316" s="53">
        <f>COUNTIFS('Prioritized Approach Milestones'!B317,"3",'Prioritized Approach Milestones'!C317,"N/A")</f>
        <v>0</v>
      </c>
      <c r="K316" s="53">
        <f>COUNTIFS('Prioritized Approach Milestones'!B317,"4",'Prioritized Approach Milestones'!C317,"N/A")</f>
        <v>0</v>
      </c>
      <c r="L316" s="53">
        <f>COUNTIFS('Prioritized Approach Milestones'!B317,"5",'Prioritized Approach Milestones'!C317,"N/A")</f>
        <v>0</v>
      </c>
      <c r="M316" s="53">
        <f>COUNTIFS('Prioritized Approach Milestones'!B317,"6",'Prioritized Approach Milestones'!C317,"N/A")</f>
        <v>0</v>
      </c>
      <c r="N316">
        <f t="shared" si="13"/>
        <v>0</v>
      </c>
      <c r="P316" s="120" t="str">
        <f>IF('Prioritized Approach Milestones'!$B317=1,'Prioritized Approach Milestones'!$F317,"")</f>
        <v/>
      </c>
      <c r="Q316" s="120">
        <f>IF('Prioritized Approach Milestones'!$B317=2,'Prioritized Approach Milestones'!$F317,"")</f>
        <v>0</v>
      </c>
      <c r="R316" s="120" t="str">
        <f>IF('Prioritized Approach Milestones'!$B317=3,'Prioritized Approach Milestones'!$F317,"")</f>
        <v/>
      </c>
      <c r="S316" s="120" t="str">
        <f>IF('Prioritized Approach Milestones'!$B317=4,'Prioritized Approach Milestones'!$F317,"")</f>
        <v/>
      </c>
      <c r="T316" s="120" t="str">
        <f>IF('Prioritized Approach Milestones'!$B317=5,'Prioritized Approach Milestones'!$F317,"")</f>
        <v/>
      </c>
      <c r="U316" s="120" t="str">
        <f>IF('Prioritized Approach Milestones'!$B317=6,'Prioritized Approach Milestones'!$F317,"")</f>
        <v/>
      </c>
      <c r="V316" s="121" t="str">
        <f>IF(AND('Prioritized Approach Milestones'!C317="Yes",'Prioritized Approach Milestones'!F317=""),"CORRECT",IF('Prioritized Approach Milestones'!C317="No","CORRECT",IF('Prioritized Approach Milestones'!B317=1,"ERROR 1","N/A")))</f>
        <v>N/A</v>
      </c>
      <c r="W316" s="121" t="str">
        <f>IF(AND('Prioritized Approach Milestones'!C317="Yes",'Prioritized Approach Milestones'!F317=""),"CORRECT",IF('Prioritized Approach Milestones'!C317="No","CORRECT",IF('Prioritized Approach Milestones'!B317=2,"ERROR 1","N/A")))</f>
        <v>ERROR 1</v>
      </c>
      <c r="X316" s="121" t="str">
        <f>IF(AND('Prioritized Approach Milestones'!C317="Yes",'Prioritized Approach Milestones'!F317=""),"CORRECT",IF('Prioritized Approach Milestones'!C317="No","CORRECT",IF('Prioritized Approach Milestones'!B317=3,"ERROR 1","N/A")))</f>
        <v>N/A</v>
      </c>
      <c r="Y316" s="121" t="str">
        <f>IF(AND('Prioritized Approach Milestones'!C317="Yes",'Prioritized Approach Milestones'!F317=""),"CORRECT",IF('Prioritized Approach Milestones'!C317="No","CORRECT",IF('Prioritized Approach Milestones'!B317=4,"ERROR 1","N/A")))</f>
        <v>N/A</v>
      </c>
      <c r="Z316" s="121" t="str">
        <f>IF(AND('Prioritized Approach Milestones'!C317="Yes",'Prioritized Approach Milestones'!F317=""),"CORRECT",IF('Prioritized Approach Milestones'!C317="No","CORRECT",IF('Prioritized Approach Milestones'!B317=5,"ERROR 1","N/A")))</f>
        <v>N/A</v>
      </c>
      <c r="AA316" s="121" t="str">
        <f>IF(AND('Prioritized Approach Milestones'!C317="Yes",'Prioritized Approach Milestones'!F317=""),"CORRECT",IF('Prioritized Approach Milestones'!C317="No","CORRECT",IF('Prioritized Approach Milestones'!B317=6,"ERROR 1","N/A")))</f>
        <v>N/A</v>
      </c>
      <c r="AB316" s="122" t="str">
        <f>IF(AND('Prioritized Approach Milestones'!C317="No",'Prioritized Approach Milestones'!F317=""),IF('Prioritized Approach Milestones'!B317=1,"ERROR 2","N/A"),"CORRECT")</f>
        <v>CORRECT</v>
      </c>
      <c r="AC316" s="122" t="str">
        <f>IF(AND('Prioritized Approach Milestones'!C317="No",'Prioritized Approach Milestones'!F317=""),IF('Prioritized Approach Milestones'!B317=2,"ERROR 2","N/A"),"CORRECT")</f>
        <v>CORRECT</v>
      </c>
      <c r="AD316" s="122" t="str">
        <f>IF(AND('Prioritized Approach Milestones'!C317="No",'Prioritized Approach Milestones'!F317=""),IF('Prioritized Approach Milestones'!B317=3,"ERROR 2","N/A"),"CORRECT")</f>
        <v>CORRECT</v>
      </c>
      <c r="AE316" s="122" t="str">
        <f>IF(AND('Prioritized Approach Milestones'!C317="No",'Prioritized Approach Milestones'!F317=""),IF('Prioritized Approach Milestones'!B317=4,"ERROR 2","N/A"),"CORRECT")</f>
        <v>CORRECT</v>
      </c>
      <c r="AF316" s="122" t="str">
        <f>IF(AND('Prioritized Approach Milestones'!C317="No",'Prioritized Approach Milestones'!F317=""),IF('Prioritized Approach Milestones'!B317=5,"ERROR 2","N/A"),"CORRECT")</f>
        <v>CORRECT</v>
      </c>
      <c r="AG316" s="123" t="str">
        <f>IF(AND('Prioritized Approach Milestones'!C317="No",'Prioritized Approach Milestones'!F317=""),IF('Prioritized Approach Milestones'!B317=6,"ERROR 2","N/A"),"CORRECT")</f>
        <v>CORRECT</v>
      </c>
    </row>
    <row r="317" spans="1:33" x14ac:dyDescent="0.2">
      <c r="A317" s="27">
        <f>COUNTIFS('Prioritized Approach Milestones'!B318,"1",'Prioritized Approach Milestones'!C318,"yes")</f>
        <v>0</v>
      </c>
      <c r="B317" s="32">
        <f>COUNTIFS('Prioritized Approach Milestones'!B318,"2",'Prioritized Approach Milestones'!C318,"yes")</f>
        <v>0</v>
      </c>
      <c r="C317" s="28">
        <f>COUNTIFS('Prioritized Approach Milestones'!B318,"3",'Prioritized Approach Milestones'!C318,"yes")</f>
        <v>0</v>
      </c>
      <c r="D317" s="29">
        <f>COUNTIFS('Prioritized Approach Milestones'!B318,"4",'Prioritized Approach Milestones'!C318,"yes")</f>
        <v>0</v>
      </c>
      <c r="E317" s="30">
        <f>COUNTIFS('Prioritized Approach Milestones'!B318,"5",'Prioritized Approach Milestones'!C318,"yes")</f>
        <v>0</v>
      </c>
      <c r="F317" s="31">
        <f>COUNTIFS('Prioritized Approach Milestones'!B318,"6",'Prioritized Approach Milestones'!C318,"yes")</f>
        <v>0</v>
      </c>
      <c r="G317" s="59">
        <f t="shared" si="12"/>
        <v>0</v>
      </c>
      <c r="H317" s="53">
        <f>COUNTIFS('Prioritized Approach Milestones'!B318,"1",'Prioritized Approach Milestones'!C318,"N/A")</f>
        <v>0</v>
      </c>
      <c r="I317" s="53">
        <f>COUNTIFS('Prioritized Approach Milestones'!B318,"2",'Prioritized Approach Milestones'!C318,"N/A")</f>
        <v>0</v>
      </c>
      <c r="J317" s="53">
        <f>COUNTIFS('Prioritized Approach Milestones'!B318,"3",'Prioritized Approach Milestones'!C318,"N/A")</f>
        <v>0</v>
      </c>
      <c r="K317" s="53">
        <f>COUNTIFS('Prioritized Approach Milestones'!B318,"4",'Prioritized Approach Milestones'!C318,"N/A")</f>
        <v>0</v>
      </c>
      <c r="L317" s="53">
        <f>COUNTIFS('Prioritized Approach Milestones'!B318,"5",'Prioritized Approach Milestones'!C318,"N/A")</f>
        <v>0</v>
      </c>
      <c r="M317" s="53">
        <f>COUNTIFS('Prioritized Approach Milestones'!B318,"6",'Prioritized Approach Milestones'!C318,"N/A")</f>
        <v>0</v>
      </c>
      <c r="N317">
        <f t="shared" si="13"/>
        <v>0</v>
      </c>
      <c r="P317" s="120" t="str">
        <f>IF('Prioritized Approach Milestones'!$B318=1,'Prioritized Approach Milestones'!$F318,"")</f>
        <v/>
      </c>
      <c r="Q317" s="120">
        <f>IF('Prioritized Approach Milestones'!$B318=2,'Prioritized Approach Milestones'!$F318,"")</f>
        <v>0</v>
      </c>
      <c r="R317" s="120" t="str">
        <f>IF('Prioritized Approach Milestones'!$B318=3,'Prioritized Approach Milestones'!$F318,"")</f>
        <v/>
      </c>
      <c r="S317" s="120" t="str">
        <f>IF('Prioritized Approach Milestones'!$B318=4,'Prioritized Approach Milestones'!$F318,"")</f>
        <v/>
      </c>
      <c r="T317" s="120" t="str">
        <f>IF('Prioritized Approach Milestones'!$B318=5,'Prioritized Approach Milestones'!$F318,"")</f>
        <v/>
      </c>
      <c r="U317" s="120" t="str">
        <f>IF('Prioritized Approach Milestones'!$B318=6,'Prioritized Approach Milestones'!$F318,"")</f>
        <v/>
      </c>
      <c r="V317" s="121" t="str">
        <f>IF(AND('Prioritized Approach Milestones'!C318="Yes",'Prioritized Approach Milestones'!F318=""),"CORRECT",IF('Prioritized Approach Milestones'!C318="No","CORRECT",IF('Prioritized Approach Milestones'!B318=1,"ERROR 1","N/A")))</f>
        <v>N/A</v>
      </c>
      <c r="W317" s="121" t="str">
        <f>IF(AND('Prioritized Approach Milestones'!C318="Yes",'Prioritized Approach Milestones'!F318=""),"CORRECT",IF('Prioritized Approach Milestones'!C318="No","CORRECT",IF('Prioritized Approach Milestones'!B318=2,"ERROR 1","N/A")))</f>
        <v>ERROR 1</v>
      </c>
      <c r="X317" s="121" t="str">
        <f>IF(AND('Prioritized Approach Milestones'!C318="Yes",'Prioritized Approach Milestones'!F318=""),"CORRECT",IF('Prioritized Approach Milestones'!C318="No","CORRECT",IF('Prioritized Approach Milestones'!B318=3,"ERROR 1","N/A")))</f>
        <v>N/A</v>
      </c>
      <c r="Y317" s="121" t="str">
        <f>IF(AND('Prioritized Approach Milestones'!C318="Yes",'Prioritized Approach Milestones'!F318=""),"CORRECT",IF('Prioritized Approach Milestones'!C318="No","CORRECT",IF('Prioritized Approach Milestones'!B318=4,"ERROR 1","N/A")))</f>
        <v>N/A</v>
      </c>
      <c r="Z317" s="121" t="str">
        <f>IF(AND('Prioritized Approach Milestones'!C318="Yes",'Prioritized Approach Milestones'!F318=""),"CORRECT",IF('Prioritized Approach Milestones'!C318="No","CORRECT",IF('Prioritized Approach Milestones'!B318=5,"ERROR 1","N/A")))</f>
        <v>N/A</v>
      </c>
      <c r="AA317" s="121" t="str">
        <f>IF(AND('Prioritized Approach Milestones'!C318="Yes",'Prioritized Approach Milestones'!F318=""),"CORRECT",IF('Prioritized Approach Milestones'!C318="No","CORRECT",IF('Prioritized Approach Milestones'!B318=6,"ERROR 1","N/A")))</f>
        <v>N/A</v>
      </c>
      <c r="AB317" s="122" t="str">
        <f>IF(AND('Prioritized Approach Milestones'!C318="No",'Prioritized Approach Milestones'!F318=""),IF('Prioritized Approach Milestones'!B318=1,"ERROR 2","N/A"),"CORRECT")</f>
        <v>CORRECT</v>
      </c>
      <c r="AC317" s="122" t="str">
        <f>IF(AND('Prioritized Approach Milestones'!C318="No",'Prioritized Approach Milestones'!F318=""),IF('Prioritized Approach Milestones'!B318=2,"ERROR 2","N/A"),"CORRECT")</f>
        <v>CORRECT</v>
      </c>
      <c r="AD317" s="122" t="str">
        <f>IF(AND('Prioritized Approach Milestones'!C318="No",'Prioritized Approach Milestones'!F318=""),IF('Prioritized Approach Milestones'!B318=3,"ERROR 2","N/A"),"CORRECT")</f>
        <v>CORRECT</v>
      </c>
      <c r="AE317" s="122" t="str">
        <f>IF(AND('Prioritized Approach Milestones'!C318="No",'Prioritized Approach Milestones'!F318=""),IF('Prioritized Approach Milestones'!B318=4,"ERROR 2","N/A"),"CORRECT")</f>
        <v>CORRECT</v>
      </c>
      <c r="AF317" s="122" t="str">
        <f>IF(AND('Prioritized Approach Milestones'!C318="No",'Prioritized Approach Milestones'!F318=""),IF('Prioritized Approach Milestones'!B318=5,"ERROR 2","N/A"),"CORRECT")</f>
        <v>CORRECT</v>
      </c>
      <c r="AG317" s="123" t="str">
        <f>IF(AND('Prioritized Approach Milestones'!C318="No",'Prioritized Approach Milestones'!F318=""),IF('Prioritized Approach Milestones'!B318=6,"ERROR 2","N/A"),"CORRECT")</f>
        <v>CORRECT</v>
      </c>
    </row>
    <row r="318" spans="1:33" x14ac:dyDescent="0.2">
      <c r="A318" s="27">
        <f>COUNTIFS('Prioritized Approach Milestones'!B319,"1",'Prioritized Approach Milestones'!C319,"yes")</f>
        <v>0</v>
      </c>
      <c r="B318" s="32">
        <f>COUNTIFS('Prioritized Approach Milestones'!B319,"2",'Prioritized Approach Milestones'!C319,"yes")</f>
        <v>0</v>
      </c>
      <c r="C318" s="28">
        <f>COUNTIFS('Prioritized Approach Milestones'!B319,"3",'Prioritized Approach Milestones'!C319,"yes")</f>
        <v>0</v>
      </c>
      <c r="D318" s="29">
        <f>COUNTIFS('Prioritized Approach Milestones'!B319,"4",'Prioritized Approach Milestones'!C319,"yes")</f>
        <v>0</v>
      </c>
      <c r="E318" s="30">
        <f>COUNTIFS('Prioritized Approach Milestones'!B319,"5",'Prioritized Approach Milestones'!C319,"yes")</f>
        <v>0</v>
      </c>
      <c r="F318" s="31">
        <f>COUNTIFS('Prioritized Approach Milestones'!B319,"6",'Prioritized Approach Milestones'!C319,"yes")</f>
        <v>0</v>
      </c>
      <c r="G318" s="59">
        <f t="shared" si="12"/>
        <v>0</v>
      </c>
      <c r="H318" s="53">
        <f>COUNTIFS('Prioritized Approach Milestones'!B319,"1",'Prioritized Approach Milestones'!C319,"N/A")</f>
        <v>0</v>
      </c>
      <c r="I318" s="53">
        <f>COUNTIFS('Prioritized Approach Milestones'!B319,"2",'Prioritized Approach Milestones'!C319,"N/A")</f>
        <v>0</v>
      </c>
      <c r="J318" s="53">
        <f>COUNTIFS('Prioritized Approach Milestones'!B319,"3",'Prioritized Approach Milestones'!C319,"N/A")</f>
        <v>0</v>
      </c>
      <c r="K318" s="53">
        <f>COUNTIFS('Prioritized Approach Milestones'!B319,"4",'Prioritized Approach Milestones'!C319,"N/A")</f>
        <v>0</v>
      </c>
      <c r="L318" s="53">
        <f>COUNTIFS('Prioritized Approach Milestones'!B319,"5",'Prioritized Approach Milestones'!C319,"N/A")</f>
        <v>0</v>
      </c>
      <c r="M318" s="53">
        <f>COUNTIFS('Prioritized Approach Milestones'!B319,"6",'Prioritized Approach Milestones'!C319,"N/A")</f>
        <v>0</v>
      </c>
      <c r="N318">
        <f t="shared" si="13"/>
        <v>0</v>
      </c>
      <c r="P318" s="120" t="str">
        <f>IF('Prioritized Approach Milestones'!$B319=1,'Prioritized Approach Milestones'!$F319,"")</f>
        <v/>
      </c>
      <c r="Q318" s="120" t="str">
        <f>IF('Prioritized Approach Milestones'!$B319=2,'Prioritized Approach Milestones'!$F319,"")</f>
        <v/>
      </c>
      <c r="R318" s="120" t="str">
        <f>IF('Prioritized Approach Milestones'!$B319=3,'Prioritized Approach Milestones'!$F319,"")</f>
        <v/>
      </c>
      <c r="S318" s="120" t="str">
        <f>IF('Prioritized Approach Milestones'!$B319=4,'Prioritized Approach Milestones'!$F319,"")</f>
        <v/>
      </c>
      <c r="T318" s="120" t="str">
        <f>IF('Prioritized Approach Milestones'!$B319=5,'Prioritized Approach Milestones'!$F319,"")</f>
        <v/>
      </c>
      <c r="U318" s="120" t="str">
        <f>IF('Prioritized Approach Milestones'!$B319=6,'Prioritized Approach Milestones'!$F319,"")</f>
        <v/>
      </c>
      <c r="V318" s="121" t="str">
        <f>IF(AND('Prioritized Approach Milestones'!C319="Yes",'Prioritized Approach Milestones'!F319=""),"CORRECT",IF('Prioritized Approach Milestones'!C319="No","CORRECT",IF('Prioritized Approach Milestones'!B319=1,"ERROR 1","N/A")))</f>
        <v>N/A</v>
      </c>
      <c r="W318" s="121" t="str">
        <f>IF(AND('Prioritized Approach Milestones'!C319="Yes",'Prioritized Approach Milestones'!F319=""),"CORRECT",IF('Prioritized Approach Milestones'!C319="No","CORRECT",IF('Prioritized Approach Milestones'!B319=2,"ERROR 1","N/A")))</f>
        <v>N/A</v>
      </c>
      <c r="X318" s="121" t="str">
        <f>IF(AND('Prioritized Approach Milestones'!C319="Yes",'Prioritized Approach Milestones'!F319=""),"CORRECT",IF('Prioritized Approach Milestones'!C319="No","CORRECT",IF('Prioritized Approach Milestones'!B319=3,"ERROR 1","N/A")))</f>
        <v>N/A</v>
      </c>
      <c r="Y318" s="121" t="str">
        <f>IF(AND('Prioritized Approach Milestones'!C319="Yes",'Prioritized Approach Milestones'!F319=""),"CORRECT",IF('Prioritized Approach Milestones'!C319="No","CORRECT",IF('Prioritized Approach Milestones'!B319=4,"ERROR 1","N/A")))</f>
        <v>N/A</v>
      </c>
      <c r="Z318" s="121" t="str">
        <f>IF(AND('Prioritized Approach Milestones'!C319="Yes",'Prioritized Approach Milestones'!F319=""),"CORRECT",IF('Prioritized Approach Milestones'!C319="No","CORRECT",IF('Prioritized Approach Milestones'!B319=5,"ERROR 1","N/A")))</f>
        <v>N/A</v>
      </c>
      <c r="AA318" s="121" t="str">
        <f>IF(AND('Prioritized Approach Milestones'!C319="Yes",'Prioritized Approach Milestones'!F319=""),"CORRECT",IF('Prioritized Approach Milestones'!C319="No","CORRECT",IF('Prioritized Approach Milestones'!B319=6,"ERROR 1","N/A")))</f>
        <v>N/A</v>
      </c>
      <c r="AB318" s="122" t="str">
        <f>IF(AND('Prioritized Approach Milestones'!C319="No",'Prioritized Approach Milestones'!F319=""),IF('Prioritized Approach Milestones'!B319=1,"ERROR 2","N/A"),"CORRECT")</f>
        <v>CORRECT</v>
      </c>
      <c r="AC318" s="122" t="str">
        <f>IF(AND('Prioritized Approach Milestones'!C319="No",'Prioritized Approach Milestones'!F319=""),IF('Prioritized Approach Milestones'!B319=2,"ERROR 2","N/A"),"CORRECT")</f>
        <v>CORRECT</v>
      </c>
      <c r="AD318" s="122" t="str">
        <f>IF(AND('Prioritized Approach Milestones'!C319="No",'Prioritized Approach Milestones'!F319=""),IF('Prioritized Approach Milestones'!B319=3,"ERROR 2","N/A"),"CORRECT")</f>
        <v>CORRECT</v>
      </c>
      <c r="AE318" s="122" t="str">
        <f>IF(AND('Prioritized Approach Milestones'!C319="No",'Prioritized Approach Milestones'!F319=""),IF('Prioritized Approach Milestones'!B319=4,"ERROR 2","N/A"),"CORRECT")</f>
        <v>CORRECT</v>
      </c>
      <c r="AF318" s="122" t="str">
        <f>IF(AND('Prioritized Approach Milestones'!C319="No",'Prioritized Approach Milestones'!F319=""),IF('Prioritized Approach Milestones'!B319=5,"ERROR 2","N/A"),"CORRECT")</f>
        <v>CORRECT</v>
      </c>
      <c r="AG318" s="123" t="str">
        <f>IF(AND('Prioritized Approach Milestones'!C319="No",'Prioritized Approach Milestones'!F319=""),IF('Prioritized Approach Milestones'!B319=6,"ERROR 2","N/A"),"CORRECT")</f>
        <v>CORRECT</v>
      </c>
    </row>
    <row r="319" spans="1:33" x14ac:dyDescent="0.2">
      <c r="A319" s="27">
        <f>COUNTIFS('Prioritized Approach Milestones'!B320,"1",'Prioritized Approach Milestones'!C320,"yes")</f>
        <v>0</v>
      </c>
      <c r="B319" s="32">
        <f>COUNTIFS('Prioritized Approach Milestones'!B320,"2",'Prioritized Approach Milestones'!C320,"yes")</f>
        <v>0</v>
      </c>
      <c r="C319" s="28">
        <f>COUNTIFS('Prioritized Approach Milestones'!B320,"3",'Prioritized Approach Milestones'!C320,"yes")</f>
        <v>0</v>
      </c>
      <c r="D319" s="29">
        <f>COUNTIFS('Prioritized Approach Milestones'!B320,"4",'Prioritized Approach Milestones'!C320,"yes")</f>
        <v>0</v>
      </c>
      <c r="E319" s="30">
        <f>COUNTIFS('Prioritized Approach Milestones'!B320,"5",'Prioritized Approach Milestones'!C320,"yes")</f>
        <v>0</v>
      </c>
      <c r="F319" s="31">
        <f>COUNTIFS('Prioritized Approach Milestones'!B320,"6",'Prioritized Approach Milestones'!C320,"yes")</f>
        <v>0</v>
      </c>
      <c r="G319" s="59">
        <f t="shared" si="12"/>
        <v>0</v>
      </c>
      <c r="H319" s="53">
        <f>COUNTIFS('Prioritized Approach Milestones'!B320,"1",'Prioritized Approach Milestones'!C320,"N/A")</f>
        <v>0</v>
      </c>
      <c r="I319" s="53">
        <f>COUNTIFS('Prioritized Approach Milestones'!B320,"2",'Prioritized Approach Milestones'!C320,"N/A")</f>
        <v>0</v>
      </c>
      <c r="J319" s="53">
        <f>COUNTIFS('Prioritized Approach Milestones'!B320,"3",'Prioritized Approach Milestones'!C320,"N/A")</f>
        <v>0</v>
      </c>
      <c r="K319" s="53">
        <f>COUNTIFS('Prioritized Approach Milestones'!B320,"4",'Prioritized Approach Milestones'!C320,"N/A")</f>
        <v>0</v>
      </c>
      <c r="L319" s="53">
        <f>COUNTIFS('Prioritized Approach Milestones'!B320,"5",'Prioritized Approach Milestones'!C320,"N/A")</f>
        <v>0</v>
      </c>
      <c r="M319" s="53">
        <f>COUNTIFS('Prioritized Approach Milestones'!B320,"6",'Prioritized Approach Milestones'!C320,"N/A")</f>
        <v>0</v>
      </c>
      <c r="N319">
        <f t="shared" si="13"/>
        <v>0</v>
      </c>
      <c r="P319" s="120" t="str">
        <f>IF('Prioritized Approach Milestones'!$B320=1,'Prioritized Approach Milestones'!$F320,"")</f>
        <v/>
      </c>
      <c r="Q319" s="120">
        <f>IF('Prioritized Approach Milestones'!$B320=2,'Prioritized Approach Milestones'!$F320,"")</f>
        <v>0</v>
      </c>
      <c r="R319" s="120" t="str">
        <f>IF('Prioritized Approach Milestones'!$B320=3,'Prioritized Approach Milestones'!$F320,"")</f>
        <v/>
      </c>
      <c r="S319" s="120" t="str">
        <f>IF('Prioritized Approach Milestones'!$B320=4,'Prioritized Approach Milestones'!$F320,"")</f>
        <v/>
      </c>
      <c r="T319" s="120" t="str">
        <f>IF('Prioritized Approach Milestones'!$B320=5,'Prioritized Approach Milestones'!$F320,"")</f>
        <v/>
      </c>
      <c r="U319" s="120" t="str">
        <f>IF('Prioritized Approach Milestones'!$B320=6,'Prioritized Approach Milestones'!$F320,"")</f>
        <v/>
      </c>
      <c r="V319" s="121" t="str">
        <f>IF(AND('Prioritized Approach Milestones'!C320="Yes",'Prioritized Approach Milestones'!F320=""),"CORRECT",IF('Prioritized Approach Milestones'!C320="No","CORRECT",IF('Prioritized Approach Milestones'!B320=1,"ERROR 1","N/A")))</f>
        <v>N/A</v>
      </c>
      <c r="W319" s="121" t="str">
        <f>IF(AND('Prioritized Approach Milestones'!C320="Yes",'Prioritized Approach Milestones'!F320=""),"CORRECT",IF('Prioritized Approach Milestones'!C320="No","CORRECT",IF('Prioritized Approach Milestones'!B320=2,"ERROR 1","N/A")))</f>
        <v>ERROR 1</v>
      </c>
      <c r="X319" s="121" t="str">
        <f>IF(AND('Prioritized Approach Milestones'!C320="Yes",'Prioritized Approach Milestones'!F320=""),"CORRECT",IF('Prioritized Approach Milestones'!C320="No","CORRECT",IF('Prioritized Approach Milestones'!B320=3,"ERROR 1","N/A")))</f>
        <v>N/A</v>
      </c>
      <c r="Y319" s="121" t="str">
        <f>IF(AND('Prioritized Approach Milestones'!C320="Yes",'Prioritized Approach Milestones'!F320=""),"CORRECT",IF('Prioritized Approach Milestones'!C320="No","CORRECT",IF('Prioritized Approach Milestones'!B320=4,"ERROR 1","N/A")))</f>
        <v>N/A</v>
      </c>
      <c r="Z319" s="121" t="str">
        <f>IF(AND('Prioritized Approach Milestones'!C320="Yes",'Prioritized Approach Milestones'!F320=""),"CORRECT",IF('Prioritized Approach Milestones'!C320="No","CORRECT",IF('Prioritized Approach Milestones'!B320=5,"ERROR 1","N/A")))</f>
        <v>N/A</v>
      </c>
      <c r="AA319" s="121" t="str">
        <f>IF(AND('Prioritized Approach Milestones'!C320="Yes",'Prioritized Approach Milestones'!F320=""),"CORRECT",IF('Prioritized Approach Milestones'!C320="No","CORRECT",IF('Prioritized Approach Milestones'!B320=6,"ERROR 1","N/A")))</f>
        <v>N/A</v>
      </c>
      <c r="AB319" s="122" t="str">
        <f>IF(AND('Prioritized Approach Milestones'!C320="No",'Prioritized Approach Milestones'!F320=""),IF('Prioritized Approach Milestones'!B320=1,"ERROR 2","N/A"),"CORRECT")</f>
        <v>CORRECT</v>
      </c>
      <c r="AC319" s="122" t="str">
        <f>IF(AND('Prioritized Approach Milestones'!C320="No",'Prioritized Approach Milestones'!F320=""),IF('Prioritized Approach Milestones'!B320=2,"ERROR 2","N/A"),"CORRECT")</f>
        <v>CORRECT</v>
      </c>
      <c r="AD319" s="122" t="str">
        <f>IF(AND('Prioritized Approach Milestones'!C320="No",'Prioritized Approach Milestones'!F320=""),IF('Prioritized Approach Milestones'!B320=3,"ERROR 2","N/A"),"CORRECT")</f>
        <v>CORRECT</v>
      </c>
      <c r="AE319" s="122" t="str">
        <f>IF(AND('Prioritized Approach Milestones'!C320="No",'Prioritized Approach Milestones'!F320=""),IF('Prioritized Approach Milestones'!B320=4,"ERROR 2","N/A"),"CORRECT")</f>
        <v>CORRECT</v>
      </c>
      <c r="AF319" s="122" t="str">
        <f>IF(AND('Prioritized Approach Milestones'!C320="No",'Prioritized Approach Milestones'!F320=""),IF('Prioritized Approach Milestones'!B320=5,"ERROR 2","N/A"),"CORRECT")</f>
        <v>CORRECT</v>
      </c>
      <c r="AG319" s="123" t="str">
        <f>IF(AND('Prioritized Approach Milestones'!C320="No",'Prioritized Approach Milestones'!F320=""),IF('Prioritized Approach Milestones'!B320=6,"ERROR 2","N/A"),"CORRECT")</f>
        <v>CORRECT</v>
      </c>
    </row>
    <row r="320" spans="1:33" x14ac:dyDescent="0.2">
      <c r="A320" s="27">
        <f>COUNTIFS('Prioritized Approach Milestones'!B321,"1",'Prioritized Approach Milestones'!C321,"yes")</f>
        <v>0</v>
      </c>
      <c r="B320" s="32">
        <f>COUNTIFS('Prioritized Approach Milestones'!B321,"2",'Prioritized Approach Milestones'!C321,"yes")</f>
        <v>0</v>
      </c>
      <c r="C320" s="28">
        <f>COUNTIFS('Prioritized Approach Milestones'!B321,"3",'Prioritized Approach Milestones'!C321,"yes")</f>
        <v>0</v>
      </c>
      <c r="D320" s="29">
        <f>COUNTIFS('Prioritized Approach Milestones'!B321,"4",'Prioritized Approach Milestones'!C321,"yes")</f>
        <v>0</v>
      </c>
      <c r="E320" s="30">
        <f>COUNTIFS('Prioritized Approach Milestones'!B321,"5",'Prioritized Approach Milestones'!C321,"yes")</f>
        <v>0</v>
      </c>
      <c r="F320" s="31">
        <f>COUNTIFS('Prioritized Approach Milestones'!B321,"6",'Prioritized Approach Milestones'!C321,"yes")</f>
        <v>0</v>
      </c>
      <c r="G320" s="59">
        <f t="shared" si="12"/>
        <v>0</v>
      </c>
      <c r="H320" s="53">
        <f>COUNTIFS('Prioritized Approach Milestones'!B321,"1",'Prioritized Approach Milestones'!C321,"N/A")</f>
        <v>0</v>
      </c>
      <c r="I320" s="53">
        <f>COUNTIFS('Prioritized Approach Milestones'!B321,"2",'Prioritized Approach Milestones'!C321,"N/A")</f>
        <v>0</v>
      </c>
      <c r="J320" s="53">
        <f>COUNTIFS('Prioritized Approach Milestones'!B321,"3",'Prioritized Approach Milestones'!C321,"N/A")</f>
        <v>0</v>
      </c>
      <c r="K320" s="53">
        <f>COUNTIFS('Prioritized Approach Milestones'!B321,"4",'Prioritized Approach Milestones'!C321,"N/A")</f>
        <v>0</v>
      </c>
      <c r="L320" s="53">
        <f>COUNTIFS('Prioritized Approach Milestones'!B321,"5",'Prioritized Approach Milestones'!C321,"N/A")</f>
        <v>0</v>
      </c>
      <c r="M320" s="53">
        <f>COUNTIFS('Prioritized Approach Milestones'!B321,"6",'Prioritized Approach Milestones'!C321,"N/A")</f>
        <v>0</v>
      </c>
      <c r="N320">
        <f t="shared" si="13"/>
        <v>0</v>
      </c>
      <c r="P320" s="120" t="str">
        <f>IF('Prioritized Approach Milestones'!$B321=1,'Prioritized Approach Milestones'!$F321,"")</f>
        <v/>
      </c>
      <c r="Q320" s="120">
        <f>IF('Prioritized Approach Milestones'!$B321=2,'Prioritized Approach Milestones'!$F321,"")</f>
        <v>0</v>
      </c>
      <c r="R320" s="120" t="str">
        <f>IF('Prioritized Approach Milestones'!$B321=3,'Prioritized Approach Milestones'!$F321,"")</f>
        <v/>
      </c>
      <c r="S320" s="120" t="str">
        <f>IF('Prioritized Approach Milestones'!$B321=4,'Prioritized Approach Milestones'!$F321,"")</f>
        <v/>
      </c>
      <c r="T320" s="120" t="str">
        <f>IF('Prioritized Approach Milestones'!$B321=5,'Prioritized Approach Milestones'!$F321,"")</f>
        <v/>
      </c>
      <c r="U320" s="120" t="str">
        <f>IF('Prioritized Approach Milestones'!$B321=6,'Prioritized Approach Milestones'!$F321,"")</f>
        <v/>
      </c>
      <c r="V320" s="121" t="str">
        <f>IF(AND('Prioritized Approach Milestones'!C321="Yes",'Prioritized Approach Milestones'!F321=""),"CORRECT",IF('Prioritized Approach Milestones'!C321="No","CORRECT",IF('Prioritized Approach Milestones'!B321=1,"ERROR 1","N/A")))</f>
        <v>N/A</v>
      </c>
      <c r="W320" s="121" t="str">
        <f>IF(AND('Prioritized Approach Milestones'!C321="Yes",'Prioritized Approach Milestones'!F321=""),"CORRECT",IF('Prioritized Approach Milestones'!C321="No","CORRECT",IF('Prioritized Approach Milestones'!B321=2,"ERROR 1","N/A")))</f>
        <v>ERROR 1</v>
      </c>
      <c r="X320" s="121" t="str">
        <f>IF(AND('Prioritized Approach Milestones'!C321="Yes",'Prioritized Approach Milestones'!F321=""),"CORRECT",IF('Prioritized Approach Milestones'!C321="No","CORRECT",IF('Prioritized Approach Milestones'!B321=3,"ERROR 1","N/A")))</f>
        <v>N/A</v>
      </c>
      <c r="Y320" s="121" t="str">
        <f>IF(AND('Prioritized Approach Milestones'!C321="Yes",'Prioritized Approach Milestones'!F321=""),"CORRECT",IF('Prioritized Approach Milestones'!C321="No","CORRECT",IF('Prioritized Approach Milestones'!B321=4,"ERROR 1","N/A")))</f>
        <v>N/A</v>
      </c>
      <c r="Z320" s="121" t="str">
        <f>IF(AND('Prioritized Approach Milestones'!C321="Yes",'Prioritized Approach Milestones'!F321=""),"CORRECT",IF('Prioritized Approach Milestones'!C321="No","CORRECT",IF('Prioritized Approach Milestones'!B321=5,"ERROR 1","N/A")))</f>
        <v>N/A</v>
      </c>
      <c r="AA320" s="121" t="str">
        <f>IF(AND('Prioritized Approach Milestones'!C321="Yes",'Prioritized Approach Milestones'!F321=""),"CORRECT",IF('Prioritized Approach Milestones'!C321="No","CORRECT",IF('Prioritized Approach Milestones'!B321=6,"ERROR 1","N/A")))</f>
        <v>N/A</v>
      </c>
      <c r="AB320" s="122" t="str">
        <f>IF(AND('Prioritized Approach Milestones'!C321="No",'Prioritized Approach Milestones'!F321=""),IF('Prioritized Approach Milestones'!B321=1,"ERROR 2","N/A"),"CORRECT")</f>
        <v>CORRECT</v>
      </c>
      <c r="AC320" s="122" t="str">
        <f>IF(AND('Prioritized Approach Milestones'!C321="No",'Prioritized Approach Milestones'!F321=""),IF('Prioritized Approach Milestones'!B321=2,"ERROR 2","N/A"),"CORRECT")</f>
        <v>CORRECT</v>
      </c>
      <c r="AD320" s="122" t="str">
        <f>IF(AND('Prioritized Approach Milestones'!C321="No",'Prioritized Approach Milestones'!F321=""),IF('Prioritized Approach Milestones'!B321=3,"ERROR 2","N/A"),"CORRECT")</f>
        <v>CORRECT</v>
      </c>
      <c r="AE320" s="122" t="str">
        <f>IF(AND('Prioritized Approach Milestones'!C321="No",'Prioritized Approach Milestones'!F321=""),IF('Prioritized Approach Milestones'!B321=4,"ERROR 2","N/A"),"CORRECT")</f>
        <v>CORRECT</v>
      </c>
      <c r="AF320" s="122" t="str">
        <f>IF(AND('Prioritized Approach Milestones'!C321="No",'Prioritized Approach Milestones'!F321=""),IF('Prioritized Approach Milestones'!B321=5,"ERROR 2","N/A"),"CORRECT")</f>
        <v>CORRECT</v>
      </c>
      <c r="AG320" s="123" t="str">
        <f>IF(AND('Prioritized Approach Milestones'!C321="No",'Prioritized Approach Milestones'!F321=""),IF('Prioritized Approach Milestones'!B321=6,"ERROR 2","N/A"),"CORRECT")</f>
        <v>CORRECT</v>
      </c>
    </row>
    <row r="321" spans="1:33" x14ac:dyDescent="0.2">
      <c r="A321" s="27">
        <f>COUNTIFS('Prioritized Approach Milestones'!B322,"1",'Prioritized Approach Milestones'!C322,"yes")</f>
        <v>0</v>
      </c>
      <c r="B321" s="32">
        <f>COUNTIFS('Prioritized Approach Milestones'!B322,"2",'Prioritized Approach Milestones'!C322,"yes")</f>
        <v>0</v>
      </c>
      <c r="C321" s="28">
        <f>COUNTIFS('Prioritized Approach Milestones'!B322,"3",'Prioritized Approach Milestones'!C322,"yes")</f>
        <v>0</v>
      </c>
      <c r="D321" s="29">
        <f>COUNTIFS('Prioritized Approach Milestones'!B322,"4",'Prioritized Approach Milestones'!C322,"yes")</f>
        <v>0</v>
      </c>
      <c r="E321" s="30">
        <f>COUNTIFS('Prioritized Approach Milestones'!B322,"5",'Prioritized Approach Milestones'!C322,"yes")</f>
        <v>0</v>
      </c>
      <c r="F321" s="31">
        <f>COUNTIFS('Prioritized Approach Milestones'!B322,"6",'Prioritized Approach Milestones'!C322,"yes")</f>
        <v>0</v>
      </c>
      <c r="G321" s="59">
        <f t="shared" si="12"/>
        <v>0</v>
      </c>
      <c r="H321" s="53">
        <f>COUNTIFS('Prioritized Approach Milestones'!B322,"1",'Prioritized Approach Milestones'!C322,"N/A")</f>
        <v>0</v>
      </c>
      <c r="I321" s="53">
        <f>COUNTIFS('Prioritized Approach Milestones'!B322,"2",'Prioritized Approach Milestones'!C322,"N/A")</f>
        <v>0</v>
      </c>
      <c r="J321" s="53">
        <f>COUNTIFS('Prioritized Approach Milestones'!B322,"3",'Prioritized Approach Milestones'!C322,"N/A")</f>
        <v>0</v>
      </c>
      <c r="K321" s="53">
        <f>COUNTIFS('Prioritized Approach Milestones'!B322,"4",'Prioritized Approach Milestones'!C322,"N/A")</f>
        <v>0</v>
      </c>
      <c r="L321" s="53">
        <f>COUNTIFS('Prioritized Approach Milestones'!B322,"5",'Prioritized Approach Milestones'!C322,"N/A")</f>
        <v>0</v>
      </c>
      <c r="M321" s="53">
        <f>COUNTIFS('Prioritized Approach Milestones'!B322,"6",'Prioritized Approach Milestones'!C322,"N/A")</f>
        <v>0</v>
      </c>
      <c r="N321">
        <f t="shared" si="13"/>
        <v>0</v>
      </c>
      <c r="P321" s="120" t="str">
        <f>IF('Prioritized Approach Milestones'!$B322=1,'Prioritized Approach Milestones'!$F322,"")</f>
        <v/>
      </c>
      <c r="Q321" s="120">
        <f>IF('Prioritized Approach Milestones'!$B322=2,'Prioritized Approach Milestones'!$F322,"")</f>
        <v>0</v>
      </c>
      <c r="R321" s="120" t="str">
        <f>IF('Prioritized Approach Milestones'!$B322=3,'Prioritized Approach Milestones'!$F322,"")</f>
        <v/>
      </c>
      <c r="S321" s="120" t="str">
        <f>IF('Prioritized Approach Milestones'!$B322=4,'Prioritized Approach Milestones'!$F322,"")</f>
        <v/>
      </c>
      <c r="T321" s="120" t="str">
        <f>IF('Prioritized Approach Milestones'!$B322=5,'Prioritized Approach Milestones'!$F322,"")</f>
        <v/>
      </c>
      <c r="U321" s="120" t="str">
        <f>IF('Prioritized Approach Milestones'!$B322=6,'Prioritized Approach Milestones'!$F322,"")</f>
        <v/>
      </c>
      <c r="V321" s="121" t="str">
        <f>IF(AND('Prioritized Approach Milestones'!C322="Yes",'Prioritized Approach Milestones'!F322=""),"CORRECT",IF('Prioritized Approach Milestones'!C322="No","CORRECT",IF('Prioritized Approach Milestones'!B322=1,"ERROR 1","N/A")))</f>
        <v>N/A</v>
      </c>
      <c r="W321" s="121" t="str">
        <f>IF(AND('Prioritized Approach Milestones'!C322="Yes",'Prioritized Approach Milestones'!F322=""),"CORRECT",IF('Prioritized Approach Milestones'!C322="No","CORRECT",IF('Prioritized Approach Milestones'!B322=2,"ERROR 1","N/A")))</f>
        <v>ERROR 1</v>
      </c>
      <c r="X321" s="121" t="str">
        <f>IF(AND('Prioritized Approach Milestones'!C322="Yes",'Prioritized Approach Milestones'!F322=""),"CORRECT",IF('Prioritized Approach Milestones'!C322="No","CORRECT",IF('Prioritized Approach Milestones'!B322=3,"ERROR 1","N/A")))</f>
        <v>N/A</v>
      </c>
      <c r="Y321" s="121" t="str">
        <f>IF(AND('Prioritized Approach Milestones'!C322="Yes",'Prioritized Approach Milestones'!F322=""),"CORRECT",IF('Prioritized Approach Milestones'!C322="No","CORRECT",IF('Prioritized Approach Milestones'!B322=4,"ERROR 1","N/A")))</f>
        <v>N/A</v>
      </c>
      <c r="Z321" s="121" t="str">
        <f>IF(AND('Prioritized Approach Milestones'!C322="Yes",'Prioritized Approach Milestones'!F322=""),"CORRECT",IF('Prioritized Approach Milestones'!C322="No","CORRECT",IF('Prioritized Approach Milestones'!B322=5,"ERROR 1","N/A")))</f>
        <v>N/A</v>
      </c>
      <c r="AA321" s="121" t="str">
        <f>IF(AND('Prioritized Approach Milestones'!C322="Yes",'Prioritized Approach Milestones'!F322=""),"CORRECT",IF('Prioritized Approach Milestones'!C322="No","CORRECT",IF('Prioritized Approach Milestones'!B322=6,"ERROR 1","N/A")))</f>
        <v>N/A</v>
      </c>
      <c r="AB321" s="122" t="str">
        <f>IF(AND('Prioritized Approach Milestones'!C322="No",'Prioritized Approach Milestones'!F322=""),IF('Prioritized Approach Milestones'!B322=1,"ERROR 2","N/A"),"CORRECT")</f>
        <v>CORRECT</v>
      </c>
      <c r="AC321" s="122" t="str">
        <f>IF(AND('Prioritized Approach Milestones'!C322="No",'Prioritized Approach Milestones'!F322=""),IF('Prioritized Approach Milestones'!B322=2,"ERROR 2","N/A"),"CORRECT")</f>
        <v>CORRECT</v>
      </c>
      <c r="AD321" s="122" t="str">
        <f>IF(AND('Prioritized Approach Milestones'!C322="No",'Prioritized Approach Milestones'!F322=""),IF('Prioritized Approach Milestones'!B322=3,"ERROR 2","N/A"),"CORRECT")</f>
        <v>CORRECT</v>
      </c>
      <c r="AE321" s="122" t="str">
        <f>IF(AND('Prioritized Approach Milestones'!C322="No",'Prioritized Approach Milestones'!F322=""),IF('Prioritized Approach Milestones'!B322=4,"ERROR 2","N/A"),"CORRECT")</f>
        <v>CORRECT</v>
      </c>
      <c r="AF321" s="122" t="str">
        <f>IF(AND('Prioritized Approach Milestones'!C322="No",'Prioritized Approach Milestones'!F322=""),IF('Prioritized Approach Milestones'!B322=5,"ERROR 2","N/A"),"CORRECT")</f>
        <v>CORRECT</v>
      </c>
      <c r="AG321" s="123" t="str">
        <f>IF(AND('Prioritized Approach Milestones'!C322="No",'Prioritized Approach Milestones'!F322=""),IF('Prioritized Approach Milestones'!B322=6,"ERROR 2","N/A"),"CORRECT")</f>
        <v>CORRECT</v>
      </c>
    </row>
    <row r="322" spans="1:33" x14ac:dyDescent="0.2">
      <c r="A322" s="27">
        <f>COUNTIFS('Prioritized Approach Milestones'!B323,"1",'Prioritized Approach Milestones'!C323,"yes")</f>
        <v>0</v>
      </c>
      <c r="B322" s="32">
        <f>COUNTIFS('Prioritized Approach Milestones'!B323,"2",'Prioritized Approach Milestones'!C323,"yes")</f>
        <v>0</v>
      </c>
      <c r="C322" s="28">
        <f>COUNTIFS('Prioritized Approach Milestones'!B323,"3",'Prioritized Approach Milestones'!C323,"yes")</f>
        <v>0</v>
      </c>
      <c r="D322" s="29">
        <f>COUNTIFS('Prioritized Approach Milestones'!B323,"4",'Prioritized Approach Milestones'!C323,"yes")</f>
        <v>0</v>
      </c>
      <c r="E322" s="30">
        <f>COUNTIFS('Prioritized Approach Milestones'!B323,"5",'Prioritized Approach Milestones'!C323,"yes")</f>
        <v>0</v>
      </c>
      <c r="F322" s="31">
        <f>COUNTIFS('Prioritized Approach Milestones'!B323,"6",'Prioritized Approach Milestones'!C323,"yes")</f>
        <v>0</v>
      </c>
      <c r="G322" s="59">
        <f t="shared" si="12"/>
        <v>0</v>
      </c>
      <c r="H322" s="53">
        <f>COUNTIFS('Prioritized Approach Milestones'!B323,"1",'Prioritized Approach Milestones'!C323,"N/A")</f>
        <v>0</v>
      </c>
      <c r="I322" s="53">
        <f>COUNTIFS('Prioritized Approach Milestones'!B323,"2",'Prioritized Approach Milestones'!C323,"N/A")</f>
        <v>0</v>
      </c>
      <c r="J322" s="53">
        <f>COUNTIFS('Prioritized Approach Milestones'!B323,"3",'Prioritized Approach Milestones'!C323,"N/A")</f>
        <v>0</v>
      </c>
      <c r="K322" s="53">
        <f>COUNTIFS('Prioritized Approach Milestones'!B323,"4",'Prioritized Approach Milestones'!C323,"N/A")</f>
        <v>0</v>
      </c>
      <c r="L322" s="53">
        <f>COUNTIFS('Prioritized Approach Milestones'!B323,"5",'Prioritized Approach Milestones'!C323,"N/A")</f>
        <v>0</v>
      </c>
      <c r="M322" s="53">
        <f>COUNTIFS('Prioritized Approach Milestones'!B323,"6",'Prioritized Approach Milestones'!C323,"N/A")</f>
        <v>0</v>
      </c>
      <c r="N322">
        <f t="shared" si="13"/>
        <v>0</v>
      </c>
      <c r="P322" s="120" t="str">
        <f>IF('Prioritized Approach Milestones'!$B323=1,'Prioritized Approach Milestones'!$F323,"")</f>
        <v/>
      </c>
      <c r="Q322" s="120">
        <f>IF('Prioritized Approach Milestones'!$B323=2,'Prioritized Approach Milestones'!$F323,"")</f>
        <v>0</v>
      </c>
      <c r="R322" s="120" t="str">
        <f>IF('Prioritized Approach Milestones'!$B323=3,'Prioritized Approach Milestones'!$F323,"")</f>
        <v/>
      </c>
      <c r="S322" s="120" t="str">
        <f>IF('Prioritized Approach Milestones'!$B323=4,'Prioritized Approach Milestones'!$F323,"")</f>
        <v/>
      </c>
      <c r="T322" s="120" t="str">
        <f>IF('Prioritized Approach Milestones'!$B323=5,'Prioritized Approach Milestones'!$F323,"")</f>
        <v/>
      </c>
      <c r="U322" s="120" t="str">
        <f>IF('Prioritized Approach Milestones'!$B323=6,'Prioritized Approach Milestones'!$F323,"")</f>
        <v/>
      </c>
      <c r="V322" s="121" t="str">
        <f>IF(AND('Prioritized Approach Milestones'!C323="Yes",'Prioritized Approach Milestones'!F323=""),"CORRECT",IF('Prioritized Approach Milestones'!C323="No","CORRECT",IF('Prioritized Approach Milestones'!B323=1,"ERROR 1","N/A")))</f>
        <v>N/A</v>
      </c>
      <c r="W322" s="121" t="str">
        <f>IF(AND('Prioritized Approach Milestones'!C323="Yes",'Prioritized Approach Milestones'!F323=""),"CORRECT",IF('Prioritized Approach Milestones'!C323="No","CORRECT",IF('Prioritized Approach Milestones'!B323=2,"ERROR 1","N/A")))</f>
        <v>ERROR 1</v>
      </c>
      <c r="X322" s="121" t="str">
        <f>IF(AND('Prioritized Approach Milestones'!C323="Yes",'Prioritized Approach Milestones'!F323=""),"CORRECT",IF('Prioritized Approach Milestones'!C323="No","CORRECT",IF('Prioritized Approach Milestones'!B323=3,"ERROR 1","N/A")))</f>
        <v>N/A</v>
      </c>
      <c r="Y322" s="121" t="str">
        <f>IF(AND('Prioritized Approach Milestones'!C323="Yes",'Prioritized Approach Milestones'!F323=""),"CORRECT",IF('Prioritized Approach Milestones'!C323="No","CORRECT",IF('Prioritized Approach Milestones'!B323=4,"ERROR 1","N/A")))</f>
        <v>N/A</v>
      </c>
      <c r="Z322" s="121" t="str">
        <f>IF(AND('Prioritized Approach Milestones'!C323="Yes",'Prioritized Approach Milestones'!F323=""),"CORRECT",IF('Prioritized Approach Milestones'!C323="No","CORRECT",IF('Prioritized Approach Milestones'!B323=5,"ERROR 1","N/A")))</f>
        <v>N/A</v>
      </c>
      <c r="AA322" s="121" t="str">
        <f>IF(AND('Prioritized Approach Milestones'!C323="Yes",'Prioritized Approach Milestones'!F323=""),"CORRECT",IF('Prioritized Approach Milestones'!C323="No","CORRECT",IF('Prioritized Approach Milestones'!B323=6,"ERROR 1","N/A")))</f>
        <v>N/A</v>
      </c>
      <c r="AB322" s="122" t="str">
        <f>IF(AND('Prioritized Approach Milestones'!C323="No",'Prioritized Approach Milestones'!F323=""),IF('Prioritized Approach Milestones'!B323=1,"ERROR 2","N/A"),"CORRECT")</f>
        <v>CORRECT</v>
      </c>
      <c r="AC322" s="122" t="str">
        <f>IF(AND('Prioritized Approach Milestones'!C323="No",'Prioritized Approach Milestones'!F323=""),IF('Prioritized Approach Milestones'!B323=2,"ERROR 2","N/A"),"CORRECT")</f>
        <v>CORRECT</v>
      </c>
      <c r="AD322" s="122" t="str">
        <f>IF(AND('Prioritized Approach Milestones'!C323="No",'Prioritized Approach Milestones'!F323=""),IF('Prioritized Approach Milestones'!B323=3,"ERROR 2","N/A"),"CORRECT")</f>
        <v>CORRECT</v>
      </c>
      <c r="AE322" s="122" t="str">
        <f>IF(AND('Prioritized Approach Milestones'!C323="No",'Prioritized Approach Milestones'!F323=""),IF('Prioritized Approach Milestones'!B323=4,"ERROR 2","N/A"),"CORRECT")</f>
        <v>CORRECT</v>
      </c>
      <c r="AF322" s="122" t="str">
        <f>IF(AND('Prioritized Approach Milestones'!C323="No",'Prioritized Approach Milestones'!F323=""),IF('Prioritized Approach Milestones'!B323=5,"ERROR 2","N/A"),"CORRECT")</f>
        <v>CORRECT</v>
      </c>
      <c r="AG322" s="123" t="str">
        <f>IF(AND('Prioritized Approach Milestones'!C323="No",'Prioritized Approach Milestones'!F323=""),IF('Prioritized Approach Milestones'!B323=6,"ERROR 2","N/A"),"CORRECT")</f>
        <v>CORRECT</v>
      </c>
    </row>
    <row r="323" spans="1:33" x14ac:dyDescent="0.2">
      <c r="A323" s="27">
        <f>COUNTIFS('Prioritized Approach Milestones'!B324,"1",'Prioritized Approach Milestones'!C324,"yes")</f>
        <v>0</v>
      </c>
      <c r="B323" s="32">
        <f>COUNTIFS('Prioritized Approach Milestones'!B324,"2",'Prioritized Approach Milestones'!C324,"yes")</f>
        <v>0</v>
      </c>
      <c r="C323" s="28">
        <f>COUNTIFS('Prioritized Approach Milestones'!B324,"3",'Prioritized Approach Milestones'!C324,"yes")</f>
        <v>0</v>
      </c>
      <c r="D323" s="29">
        <f>COUNTIFS('Prioritized Approach Milestones'!B324,"4",'Prioritized Approach Milestones'!C324,"yes")</f>
        <v>0</v>
      </c>
      <c r="E323" s="30">
        <f>COUNTIFS('Prioritized Approach Milestones'!B324,"5",'Prioritized Approach Milestones'!C324,"yes")</f>
        <v>0</v>
      </c>
      <c r="F323" s="31">
        <f>COUNTIFS('Prioritized Approach Milestones'!B324,"6",'Prioritized Approach Milestones'!C324,"yes")</f>
        <v>0</v>
      </c>
      <c r="G323" s="59">
        <f t="shared" si="12"/>
        <v>0</v>
      </c>
      <c r="H323" s="53">
        <f>COUNTIFS('Prioritized Approach Milestones'!B324,"1",'Prioritized Approach Milestones'!C324,"N/A")</f>
        <v>0</v>
      </c>
      <c r="I323" s="53">
        <f>COUNTIFS('Prioritized Approach Milestones'!B324,"2",'Prioritized Approach Milestones'!C324,"N/A")</f>
        <v>0</v>
      </c>
      <c r="J323" s="53">
        <f>COUNTIFS('Prioritized Approach Milestones'!B324,"3",'Prioritized Approach Milestones'!C324,"N/A")</f>
        <v>0</v>
      </c>
      <c r="K323" s="53">
        <f>COUNTIFS('Prioritized Approach Milestones'!B324,"4",'Prioritized Approach Milestones'!C324,"N/A")</f>
        <v>0</v>
      </c>
      <c r="L323" s="53">
        <f>COUNTIFS('Prioritized Approach Milestones'!B324,"5",'Prioritized Approach Milestones'!C324,"N/A")</f>
        <v>0</v>
      </c>
      <c r="M323" s="53">
        <f>COUNTIFS('Prioritized Approach Milestones'!B324,"6",'Prioritized Approach Milestones'!C324,"N/A")</f>
        <v>0</v>
      </c>
      <c r="N323">
        <f t="shared" si="13"/>
        <v>0</v>
      </c>
      <c r="P323" s="120" t="str">
        <f>IF('Prioritized Approach Milestones'!$B324=1,'Prioritized Approach Milestones'!$F324,"")</f>
        <v/>
      </c>
      <c r="Q323" s="120">
        <f>IF('Prioritized Approach Milestones'!$B324=2,'Prioritized Approach Milestones'!$F324,"")</f>
        <v>0</v>
      </c>
      <c r="R323" s="120" t="str">
        <f>IF('Prioritized Approach Milestones'!$B324=3,'Prioritized Approach Milestones'!$F324,"")</f>
        <v/>
      </c>
      <c r="S323" s="120" t="str">
        <f>IF('Prioritized Approach Milestones'!$B324=4,'Prioritized Approach Milestones'!$F324,"")</f>
        <v/>
      </c>
      <c r="T323" s="120" t="str">
        <f>IF('Prioritized Approach Milestones'!$B324=5,'Prioritized Approach Milestones'!$F324,"")</f>
        <v/>
      </c>
      <c r="U323" s="120" t="str">
        <f>IF('Prioritized Approach Milestones'!$B324=6,'Prioritized Approach Milestones'!$F324,"")</f>
        <v/>
      </c>
      <c r="V323" s="121" t="str">
        <f>IF(AND('Prioritized Approach Milestones'!C324="Yes",'Prioritized Approach Milestones'!F324=""),"CORRECT",IF('Prioritized Approach Milestones'!C324="No","CORRECT",IF('Prioritized Approach Milestones'!B324=1,"ERROR 1","N/A")))</f>
        <v>N/A</v>
      </c>
      <c r="W323" s="121" t="str">
        <f>IF(AND('Prioritized Approach Milestones'!C324="Yes",'Prioritized Approach Milestones'!F324=""),"CORRECT",IF('Prioritized Approach Milestones'!C324="No","CORRECT",IF('Prioritized Approach Milestones'!B324=2,"ERROR 1","N/A")))</f>
        <v>ERROR 1</v>
      </c>
      <c r="X323" s="121" t="str">
        <f>IF(AND('Prioritized Approach Milestones'!C324="Yes",'Prioritized Approach Milestones'!F324=""),"CORRECT",IF('Prioritized Approach Milestones'!C324="No","CORRECT",IF('Prioritized Approach Milestones'!B324=3,"ERROR 1","N/A")))</f>
        <v>N/A</v>
      </c>
      <c r="Y323" s="121" t="str">
        <f>IF(AND('Prioritized Approach Milestones'!C324="Yes",'Prioritized Approach Milestones'!F324=""),"CORRECT",IF('Prioritized Approach Milestones'!C324="No","CORRECT",IF('Prioritized Approach Milestones'!B324=4,"ERROR 1","N/A")))</f>
        <v>N/A</v>
      </c>
      <c r="Z323" s="121" t="str">
        <f>IF(AND('Prioritized Approach Milestones'!C324="Yes",'Prioritized Approach Milestones'!F324=""),"CORRECT",IF('Prioritized Approach Milestones'!C324="No","CORRECT",IF('Prioritized Approach Milestones'!B324=5,"ERROR 1","N/A")))</f>
        <v>N/A</v>
      </c>
      <c r="AA323" s="121" t="str">
        <f>IF(AND('Prioritized Approach Milestones'!C324="Yes",'Prioritized Approach Milestones'!F324=""),"CORRECT",IF('Prioritized Approach Milestones'!C324="No","CORRECT",IF('Prioritized Approach Milestones'!B324=6,"ERROR 1","N/A")))</f>
        <v>N/A</v>
      </c>
      <c r="AB323" s="122" t="str">
        <f>IF(AND('Prioritized Approach Milestones'!C324="No",'Prioritized Approach Milestones'!F324=""),IF('Prioritized Approach Milestones'!B324=1,"ERROR 2","N/A"),"CORRECT")</f>
        <v>CORRECT</v>
      </c>
      <c r="AC323" s="122" t="str">
        <f>IF(AND('Prioritized Approach Milestones'!C324="No",'Prioritized Approach Milestones'!F324=""),IF('Prioritized Approach Milestones'!B324=2,"ERROR 2","N/A"),"CORRECT")</f>
        <v>CORRECT</v>
      </c>
      <c r="AD323" s="122" t="str">
        <f>IF(AND('Prioritized Approach Milestones'!C324="No",'Prioritized Approach Milestones'!F324=""),IF('Prioritized Approach Milestones'!B324=3,"ERROR 2","N/A"),"CORRECT")</f>
        <v>CORRECT</v>
      </c>
      <c r="AE323" s="122" t="str">
        <f>IF(AND('Prioritized Approach Milestones'!C324="No",'Prioritized Approach Milestones'!F324=""),IF('Prioritized Approach Milestones'!B324=4,"ERROR 2","N/A"),"CORRECT")</f>
        <v>CORRECT</v>
      </c>
      <c r="AF323" s="122" t="str">
        <f>IF(AND('Prioritized Approach Milestones'!C324="No",'Prioritized Approach Milestones'!F324=""),IF('Prioritized Approach Milestones'!B324=5,"ERROR 2","N/A"),"CORRECT")</f>
        <v>CORRECT</v>
      </c>
      <c r="AG323" s="123" t="str">
        <f>IF(AND('Prioritized Approach Milestones'!C324="No",'Prioritized Approach Milestones'!F324=""),IF('Prioritized Approach Milestones'!B324=6,"ERROR 2","N/A"),"CORRECT")</f>
        <v>CORRECT</v>
      </c>
    </row>
    <row r="324" spans="1:33" x14ac:dyDescent="0.2">
      <c r="A324" s="27">
        <f>COUNTIFS('Prioritized Approach Milestones'!B325,"1",'Prioritized Approach Milestones'!C325,"yes")</f>
        <v>0</v>
      </c>
      <c r="B324" s="32">
        <f>COUNTIFS('Prioritized Approach Milestones'!B325,"2",'Prioritized Approach Milestones'!C325,"yes")</f>
        <v>0</v>
      </c>
      <c r="C324" s="28">
        <f>COUNTIFS('Prioritized Approach Milestones'!B325,"3",'Prioritized Approach Milestones'!C325,"yes")</f>
        <v>0</v>
      </c>
      <c r="D324" s="29">
        <f>COUNTIFS('Prioritized Approach Milestones'!B325,"4",'Prioritized Approach Milestones'!C325,"yes")</f>
        <v>0</v>
      </c>
      <c r="E324" s="30">
        <f>COUNTIFS('Prioritized Approach Milestones'!B325,"5",'Prioritized Approach Milestones'!C325,"yes")</f>
        <v>0</v>
      </c>
      <c r="F324" s="31">
        <f>COUNTIFS('Prioritized Approach Milestones'!B325,"6",'Prioritized Approach Milestones'!C325,"yes")</f>
        <v>0</v>
      </c>
      <c r="G324" s="59">
        <f t="shared" si="12"/>
        <v>0</v>
      </c>
      <c r="H324" s="53">
        <f>COUNTIFS('Prioritized Approach Milestones'!B325,"1",'Prioritized Approach Milestones'!C325,"N/A")</f>
        <v>0</v>
      </c>
      <c r="I324" s="53">
        <f>COUNTIFS('Prioritized Approach Milestones'!B325,"2",'Prioritized Approach Milestones'!C325,"N/A")</f>
        <v>0</v>
      </c>
      <c r="J324" s="53">
        <f>COUNTIFS('Prioritized Approach Milestones'!B325,"3",'Prioritized Approach Milestones'!C325,"N/A")</f>
        <v>0</v>
      </c>
      <c r="K324" s="53">
        <f>COUNTIFS('Prioritized Approach Milestones'!B325,"4",'Prioritized Approach Milestones'!C325,"N/A")</f>
        <v>0</v>
      </c>
      <c r="L324" s="53">
        <f>COUNTIFS('Prioritized Approach Milestones'!B325,"5",'Prioritized Approach Milestones'!C325,"N/A")</f>
        <v>0</v>
      </c>
      <c r="M324" s="53">
        <f>COUNTIFS('Prioritized Approach Milestones'!B325,"6",'Prioritized Approach Milestones'!C325,"N/A")</f>
        <v>0</v>
      </c>
      <c r="N324">
        <f t="shared" si="13"/>
        <v>0</v>
      </c>
      <c r="P324" s="120" t="str">
        <f>IF('Prioritized Approach Milestones'!$B325=1,'Prioritized Approach Milestones'!$F325,"")</f>
        <v/>
      </c>
      <c r="Q324" s="120">
        <f>IF('Prioritized Approach Milestones'!$B325=2,'Prioritized Approach Milestones'!$F325,"")</f>
        <v>0</v>
      </c>
      <c r="R324" s="120" t="str">
        <f>IF('Prioritized Approach Milestones'!$B325=3,'Prioritized Approach Milestones'!$F325,"")</f>
        <v/>
      </c>
      <c r="S324" s="120" t="str">
        <f>IF('Prioritized Approach Milestones'!$B325=4,'Prioritized Approach Milestones'!$F325,"")</f>
        <v/>
      </c>
      <c r="T324" s="120" t="str">
        <f>IF('Prioritized Approach Milestones'!$B325=5,'Prioritized Approach Milestones'!$F325,"")</f>
        <v/>
      </c>
      <c r="U324" s="120" t="str">
        <f>IF('Prioritized Approach Milestones'!$B325=6,'Prioritized Approach Milestones'!$F325,"")</f>
        <v/>
      </c>
      <c r="V324" s="121" t="str">
        <f>IF(AND('Prioritized Approach Milestones'!C325="Yes",'Prioritized Approach Milestones'!F325=""),"CORRECT",IF('Prioritized Approach Milestones'!C325="No","CORRECT",IF('Prioritized Approach Milestones'!B325=1,"ERROR 1","N/A")))</f>
        <v>N/A</v>
      </c>
      <c r="W324" s="121" t="str">
        <f>IF(AND('Prioritized Approach Milestones'!C325="Yes",'Prioritized Approach Milestones'!F325=""),"CORRECT",IF('Prioritized Approach Milestones'!C325="No","CORRECT",IF('Prioritized Approach Milestones'!B325=2,"ERROR 1","N/A")))</f>
        <v>ERROR 1</v>
      </c>
      <c r="X324" s="121" t="str">
        <f>IF(AND('Prioritized Approach Milestones'!C325="Yes",'Prioritized Approach Milestones'!F325=""),"CORRECT",IF('Prioritized Approach Milestones'!C325="No","CORRECT",IF('Prioritized Approach Milestones'!B325=3,"ERROR 1","N/A")))</f>
        <v>N/A</v>
      </c>
      <c r="Y324" s="121" t="str">
        <f>IF(AND('Prioritized Approach Milestones'!C325="Yes",'Prioritized Approach Milestones'!F325=""),"CORRECT",IF('Prioritized Approach Milestones'!C325="No","CORRECT",IF('Prioritized Approach Milestones'!B325=4,"ERROR 1","N/A")))</f>
        <v>N/A</v>
      </c>
      <c r="Z324" s="121" t="str">
        <f>IF(AND('Prioritized Approach Milestones'!C325="Yes",'Prioritized Approach Milestones'!F325=""),"CORRECT",IF('Prioritized Approach Milestones'!C325="No","CORRECT",IF('Prioritized Approach Milestones'!B325=5,"ERROR 1","N/A")))</f>
        <v>N/A</v>
      </c>
      <c r="AA324" s="121" t="str">
        <f>IF(AND('Prioritized Approach Milestones'!C325="Yes",'Prioritized Approach Milestones'!F325=""),"CORRECT",IF('Prioritized Approach Milestones'!C325="No","CORRECT",IF('Prioritized Approach Milestones'!B325=6,"ERROR 1","N/A")))</f>
        <v>N/A</v>
      </c>
      <c r="AB324" s="122" t="str">
        <f>IF(AND('Prioritized Approach Milestones'!C325="No",'Prioritized Approach Milestones'!F325=""),IF('Prioritized Approach Milestones'!B325=1,"ERROR 2","N/A"),"CORRECT")</f>
        <v>CORRECT</v>
      </c>
      <c r="AC324" s="122" t="str">
        <f>IF(AND('Prioritized Approach Milestones'!C325="No",'Prioritized Approach Milestones'!F325=""),IF('Prioritized Approach Milestones'!B325=2,"ERROR 2","N/A"),"CORRECT")</f>
        <v>CORRECT</v>
      </c>
      <c r="AD324" s="122" t="str">
        <f>IF(AND('Prioritized Approach Milestones'!C325="No",'Prioritized Approach Milestones'!F325=""),IF('Prioritized Approach Milestones'!B325=3,"ERROR 2","N/A"),"CORRECT")</f>
        <v>CORRECT</v>
      </c>
      <c r="AE324" s="122" t="str">
        <f>IF(AND('Prioritized Approach Milestones'!C325="No",'Prioritized Approach Milestones'!F325=""),IF('Prioritized Approach Milestones'!B325=4,"ERROR 2","N/A"),"CORRECT")</f>
        <v>CORRECT</v>
      </c>
      <c r="AF324" s="122" t="str">
        <f>IF(AND('Prioritized Approach Milestones'!C325="No",'Prioritized Approach Milestones'!F325=""),IF('Prioritized Approach Milestones'!B325=5,"ERROR 2","N/A"),"CORRECT")</f>
        <v>CORRECT</v>
      </c>
      <c r="AG324" s="123" t="str">
        <f>IF(AND('Prioritized Approach Milestones'!C325="No",'Prioritized Approach Milestones'!F325=""),IF('Prioritized Approach Milestones'!B325=6,"ERROR 2","N/A"),"CORRECT")</f>
        <v>CORRECT</v>
      </c>
    </row>
    <row r="325" spans="1:33" x14ac:dyDescent="0.2">
      <c r="A325" s="27">
        <f>COUNTIFS('Prioritized Approach Milestones'!B326,"1",'Prioritized Approach Milestones'!C326,"yes")</f>
        <v>0</v>
      </c>
      <c r="B325" s="32">
        <f>COUNTIFS('Prioritized Approach Milestones'!B326,"2",'Prioritized Approach Milestones'!C326,"yes")</f>
        <v>0</v>
      </c>
      <c r="C325" s="28">
        <f>COUNTIFS('Prioritized Approach Milestones'!B326,"3",'Prioritized Approach Milestones'!C326,"yes")</f>
        <v>0</v>
      </c>
      <c r="D325" s="29">
        <f>COUNTIFS('Prioritized Approach Milestones'!B326,"4",'Prioritized Approach Milestones'!C326,"yes")</f>
        <v>0</v>
      </c>
      <c r="E325" s="30">
        <f>COUNTIFS('Prioritized Approach Milestones'!B326,"5",'Prioritized Approach Milestones'!C326,"yes")</f>
        <v>0</v>
      </c>
      <c r="F325" s="31">
        <f>COUNTIFS('Prioritized Approach Milestones'!B326,"6",'Prioritized Approach Milestones'!C326,"yes")</f>
        <v>0</v>
      </c>
      <c r="G325" s="59">
        <f t="shared" si="12"/>
        <v>0</v>
      </c>
      <c r="H325" s="53">
        <f>COUNTIFS('Prioritized Approach Milestones'!B326,"1",'Prioritized Approach Milestones'!C326,"N/A")</f>
        <v>0</v>
      </c>
      <c r="I325" s="53">
        <f>COUNTIFS('Prioritized Approach Milestones'!B326,"2",'Prioritized Approach Milestones'!C326,"N/A")</f>
        <v>0</v>
      </c>
      <c r="J325" s="53">
        <f>COUNTIFS('Prioritized Approach Milestones'!B326,"3",'Prioritized Approach Milestones'!C326,"N/A")</f>
        <v>0</v>
      </c>
      <c r="K325" s="53">
        <f>COUNTIFS('Prioritized Approach Milestones'!B326,"4",'Prioritized Approach Milestones'!C326,"N/A")</f>
        <v>0</v>
      </c>
      <c r="L325" s="53">
        <f>COUNTIFS('Prioritized Approach Milestones'!B326,"5",'Prioritized Approach Milestones'!C326,"N/A")</f>
        <v>0</v>
      </c>
      <c r="M325" s="53">
        <f>COUNTIFS('Prioritized Approach Milestones'!B326,"6",'Prioritized Approach Milestones'!C326,"N/A")</f>
        <v>0</v>
      </c>
      <c r="N325">
        <f t="shared" si="13"/>
        <v>0</v>
      </c>
      <c r="P325" s="120" t="str">
        <f>IF('Prioritized Approach Milestones'!$B326=1,'Prioritized Approach Milestones'!$F326,"")</f>
        <v/>
      </c>
      <c r="Q325" s="120">
        <f>IF('Prioritized Approach Milestones'!$B326=2,'Prioritized Approach Milestones'!$F326,"")</f>
        <v>0</v>
      </c>
      <c r="R325" s="120" t="str">
        <f>IF('Prioritized Approach Milestones'!$B326=3,'Prioritized Approach Milestones'!$F326,"")</f>
        <v/>
      </c>
      <c r="S325" s="120" t="str">
        <f>IF('Prioritized Approach Milestones'!$B326=4,'Prioritized Approach Milestones'!$F326,"")</f>
        <v/>
      </c>
      <c r="T325" s="120" t="str">
        <f>IF('Prioritized Approach Milestones'!$B326=5,'Prioritized Approach Milestones'!$F326,"")</f>
        <v/>
      </c>
      <c r="U325" s="120" t="str">
        <f>IF('Prioritized Approach Milestones'!$B326=6,'Prioritized Approach Milestones'!$F326,"")</f>
        <v/>
      </c>
      <c r="V325" s="121" t="str">
        <f>IF(AND('Prioritized Approach Milestones'!C326="Yes",'Prioritized Approach Milestones'!F326=""),"CORRECT",IF('Prioritized Approach Milestones'!C326="No","CORRECT",IF('Prioritized Approach Milestones'!B326=1,"ERROR 1","N/A")))</f>
        <v>N/A</v>
      </c>
      <c r="W325" s="121" t="str">
        <f>IF(AND('Prioritized Approach Milestones'!C326="Yes",'Prioritized Approach Milestones'!F326=""),"CORRECT",IF('Prioritized Approach Milestones'!C326="No","CORRECT",IF('Prioritized Approach Milestones'!B326=2,"ERROR 1","N/A")))</f>
        <v>ERROR 1</v>
      </c>
      <c r="X325" s="121" t="str">
        <f>IF(AND('Prioritized Approach Milestones'!C326="Yes",'Prioritized Approach Milestones'!F326=""),"CORRECT",IF('Prioritized Approach Milestones'!C326="No","CORRECT",IF('Prioritized Approach Milestones'!B326=3,"ERROR 1","N/A")))</f>
        <v>N/A</v>
      </c>
      <c r="Y325" s="121" t="str">
        <f>IF(AND('Prioritized Approach Milestones'!C326="Yes",'Prioritized Approach Milestones'!F326=""),"CORRECT",IF('Prioritized Approach Milestones'!C326="No","CORRECT",IF('Prioritized Approach Milestones'!B326=4,"ERROR 1","N/A")))</f>
        <v>N/A</v>
      </c>
      <c r="Z325" s="121" t="str">
        <f>IF(AND('Prioritized Approach Milestones'!C326="Yes",'Prioritized Approach Milestones'!F326=""),"CORRECT",IF('Prioritized Approach Milestones'!C326="No","CORRECT",IF('Prioritized Approach Milestones'!B326=5,"ERROR 1","N/A")))</f>
        <v>N/A</v>
      </c>
      <c r="AA325" s="121" t="str">
        <f>IF(AND('Prioritized Approach Milestones'!C326="Yes",'Prioritized Approach Milestones'!F326=""),"CORRECT",IF('Prioritized Approach Milestones'!C326="No","CORRECT",IF('Prioritized Approach Milestones'!B326=6,"ERROR 1","N/A")))</f>
        <v>N/A</v>
      </c>
      <c r="AB325" s="122" t="str">
        <f>IF(AND('Prioritized Approach Milestones'!C326="No",'Prioritized Approach Milestones'!F326=""),IF('Prioritized Approach Milestones'!B326=1,"ERROR 2","N/A"),"CORRECT")</f>
        <v>CORRECT</v>
      </c>
      <c r="AC325" s="122" t="str">
        <f>IF(AND('Prioritized Approach Milestones'!C326="No",'Prioritized Approach Milestones'!F326=""),IF('Prioritized Approach Milestones'!B326=2,"ERROR 2","N/A"),"CORRECT")</f>
        <v>CORRECT</v>
      </c>
      <c r="AD325" s="122" t="str">
        <f>IF(AND('Prioritized Approach Milestones'!C326="No",'Prioritized Approach Milestones'!F326=""),IF('Prioritized Approach Milestones'!B326=3,"ERROR 2","N/A"),"CORRECT")</f>
        <v>CORRECT</v>
      </c>
      <c r="AE325" s="122" t="str">
        <f>IF(AND('Prioritized Approach Milestones'!C326="No",'Prioritized Approach Milestones'!F326=""),IF('Prioritized Approach Milestones'!B326=4,"ERROR 2","N/A"),"CORRECT")</f>
        <v>CORRECT</v>
      </c>
      <c r="AF325" s="122" t="str">
        <f>IF(AND('Prioritized Approach Milestones'!C326="No",'Prioritized Approach Milestones'!F326=""),IF('Prioritized Approach Milestones'!B326=5,"ERROR 2","N/A"),"CORRECT")</f>
        <v>CORRECT</v>
      </c>
      <c r="AG325" s="123" t="str">
        <f>IF(AND('Prioritized Approach Milestones'!C326="No",'Prioritized Approach Milestones'!F326=""),IF('Prioritized Approach Milestones'!B326=6,"ERROR 2","N/A"),"CORRECT")</f>
        <v>CORRECT</v>
      </c>
    </row>
    <row r="326" spans="1:33" x14ac:dyDescent="0.2">
      <c r="A326" s="27">
        <f>COUNTIFS('Prioritized Approach Milestones'!B327,"1",'Prioritized Approach Milestones'!C327,"yes")</f>
        <v>0</v>
      </c>
      <c r="B326" s="32">
        <f>COUNTIFS('Prioritized Approach Milestones'!B327,"2",'Prioritized Approach Milestones'!C327,"yes")</f>
        <v>0</v>
      </c>
      <c r="C326" s="28">
        <f>COUNTIFS('Prioritized Approach Milestones'!B327,"3",'Prioritized Approach Milestones'!C327,"yes")</f>
        <v>0</v>
      </c>
      <c r="D326" s="29">
        <f>COUNTIFS('Prioritized Approach Milestones'!B327,"4",'Prioritized Approach Milestones'!C327,"yes")</f>
        <v>0</v>
      </c>
      <c r="E326" s="30">
        <f>COUNTIFS('Prioritized Approach Milestones'!B327,"5",'Prioritized Approach Milestones'!C327,"yes")</f>
        <v>0</v>
      </c>
      <c r="F326" s="31">
        <f>COUNTIFS('Prioritized Approach Milestones'!B327,"6",'Prioritized Approach Milestones'!C327,"yes")</f>
        <v>0</v>
      </c>
      <c r="G326" s="59">
        <f t="shared" si="12"/>
        <v>0</v>
      </c>
      <c r="H326" s="53">
        <f>COUNTIFS('Prioritized Approach Milestones'!B327,"1",'Prioritized Approach Milestones'!C327,"N/A")</f>
        <v>0</v>
      </c>
      <c r="I326" s="53">
        <f>COUNTIFS('Prioritized Approach Milestones'!B327,"2",'Prioritized Approach Milestones'!C327,"N/A")</f>
        <v>0</v>
      </c>
      <c r="J326" s="53">
        <f>COUNTIFS('Prioritized Approach Milestones'!B327,"3",'Prioritized Approach Milestones'!C327,"N/A")</f>
        <v>0</v>
      </c>
      <c r="K326" s="53">
        <f>COUNTIFS('Prioritized Approach Milestones'!B327,"4",'Prioritized Approach Milestones'!C327,"N/A")</f>
        <v>0</v>
      </c>
      <c r="L326" s="53">
        <f>COUNTIFS('Prioritized Approach Milestones'!B327,"5",'Prioritized Approach Milestones'!C327,"N/A")</f>
        <v>0</v>
      </c>
      <c r="M326" s="53">
        <f>COUNTIFS('Prioritized Approach Milestones'!B327,"6",'Prioritized Approach Milestones'!C327,"N/A")</f>
        <v>0</v>
      </c>
      <c r="N326">
        <f t="shared" si="13"/>
        <v>0</v>
      </c>
      <c r="P326" s="120" t="str">
        <f>IF('Prioritized Approach Milestones'!$B327=1,'Prioritized Approach Milestones'!$F327,"")</f>
        <v/>
      </c>
      <c r="Q326" s="120">
        <f>IF('Prioritized Approach Milestones'!$B327=2,'Prioritized Approach Milestones'!$F327,"")</f>
        <v>0</v>
      </c>
      <c r="R326" s="120" t="str">
        <f>IF('Prioritized Approach Milestones'!$B327=3,'Prioritized Approach Milestones'!$F327,"")</f>
        <v/>
      </c>
      <c r="S326" s="120" t="str">
        <f>IF('Prioritized Approach Milestones'!$B327=4,'Prioritized Approach Milestones'!$F327,"")</f>
        <v/>
      </c>
      <c r="T326" s="120" t="str">
        <f>IF('Prioritized Approach Milestones'!$B327=5,'Prioritized Approach Milestones'!$F327,"")</f>
        <v/>
      </c>
      <c r="U326" s="120" t="str">
        <f>IF('Prioritized Approach Milestones'!$B327=6,'Prioritized Approach Milestones'!$F327,"")</f>
        <v/>
      </c>
      <c r="V326" s="121" t="str">
        <f>IF(AND('Prioritized Approach Milestones'!C327="Yes",'Prioritized Approach Milestones'!F327=""),"CORRECT",IF('Prioritized Approach Milestones'!C327="No","CORRECT",IF('Prioritized Approach Milestones'!B327=1,"ERROR 1","N/A")))</f>
        <v>N/A</v>
      </c>
      <c r="W326" s="121" t="str">
        <f>IF(AND('Prioritized Approach Milestones'!C327="Yes",'Prioritized Approach Milestones'!F327=""),"CORRECT",IF('Prioritized Approach Milestones'!C327="No","CORRECT",IF('Prioritized Approach Milestones'!B327=2,"ERROR 1","N/A")))</f>
        <v>ERROR 1</v>
      </c>
      <c r="X326" s="121" t="str">
        <f>IF(AND('Prioritized Approach Milestones'!C327="Yes",'Prioritized Approach Milestones'!F327=""),"CORRECT",IF('Prioritized Approach Milestones'!C327="No","CORRECT",IF('Prioritized Approach Milestones'!B327=3,"ERROR 1","N/A")))</f>
        <v>N/A</v>
      </c>
      <c r="Y326" s="121" t="str">
        <f>IF(AND('Prioritized Approach Milestones'!C327="Yes",'Prioritized Approach Milestones'!F327=""),"CORRECT",IF('Prioritized Approach Milestones'!C327="No","CORRECT",IF('Prioritized Approach Milestones'!B327=4,"ERROR 1","N/A")))</f>
        <v>N/A</v>
      </c>
      <c r="Z326" s="121" t="str">
        <f>IF(AND('Prioritized Approach Milestones'!C327="Yes",'Prioritized Approach Milestones'!F327=""),"CORRECT",IF('Prioritized Approach Milestones'!C327="No","CORRECT",IF('Prioritized Approach Milestones'!B327=5,"ERROR 1","N/A")))</f>
        <v>N/A</v>
      </c>
      <c r="AA326" s="121" t="str">
        <f>IF(AND('Prioritized Approach Milestones'!C327="Yes",'Prioritized Approach Milestones'!F327=""),"CORRECT",IF('Prioritized Approach Milestones'!C327="No","CORRECT",IF('Prioritized Approach Milestones'!B327=6,"ERROR 1","N/A")))</f>
        <v>N/A</v>
      </c>
      <c r="AB326" s="122" t="str">
        <f>IF(AND('Prioritized Approach Milestones'!C327="No",'Prioritized Approach Milestones'!F327=""),IF('Prioritized Approach Milestones'!B327=1,"ERROR 2","N/A"),"CORRECT")</f>
        <v>CORRECT</v>
      </c>
      <c r="AC326" s="122" t="str">
        <f>IF(AND('Prioritized Approach Milestones'!C327="No",'Prioritized Approach Milestones'!F327=""),IF('Prioritized Approach Milestones'!B327=2,"ERROR 2","N/A"),"CORRECT")</f>
        <v>CORRECT</v>
      </c>
      <c r="AD326" s="122" t="str">
        <f>IF(AND('Prioritized Approach Milestones'!C327="No",'Prioritized Approach Milestones'!F327=""),IF('Prioritized Approach Milestones'!B327=3,"ERROR 2","N/A"),"CORRECT")</f>
        <v>CORRECT</v>
      </c>
      <c r="AE326" s="122" t="str">
        <f>IF(AND('Prioritized Approach Milestones'!C327="No",'Prioritized Approach Milestones'!F327=""),IF('Prioritized Approach Milestones'!B327=4,"ERROR 2","N/A"),"CORRECT")</f>
        <v>CORRECT</v>
      </c>
      <c r="AF326" s="122" t="str">
        <f>IF(AND('Prioritized Approach Milestones'!C327="No",'Prioritized Approach Milestones'!F327=""),IF('Prioritized Approach Milestones'!B327=5,"ERROR 2","N/A"),"CORRECT")</f>
        <v>CORRECT</v>
      </c>
      <c r="AG326" s="123" t="str">
        <f>IF(AND('Prioritized Approach Milestones'!C327="No",'Prioritized Approach Milestones'!F327=""),IF('Prioritized Approach Milestones'!B327=6,"ERROR 2","N/A"),"CORRECT")</f>
        <v>CORRECT</v>
      </c>
    </row>
    <row r="327" spans="1:33" x14ac:dyDescent="0.2">
      <c r="A327" s="27">
        <f>COUNTIFS('Prioritized Approach Milestones'!B328,"1",'Prioritized Approach Milestones'!C328,"yes")</f>
        <v>0</v>
      </c>
      <c r="B327" s="32">
        <f>COUNTIFS('Prioritized Approach Milestones'!B328,"2",'Prioritized Approach Milestones'!C328,"yes")</f>
        <v>0</v>
      </c>
      <c r="C327" s="28">
        <f>COUNTIFS('Prioritized Approach Milestones'!B328,"3",'Prioritized Approach Milestones'!C328,"yes")</f>
        <v>0</v>
      </c>
      <c r="D327" s="29">
        <f>COUNTIFS('Prioritized Approach Milestones'!B328,"4",'Prioritized Approach Milestones'!C328,"yes")</f>
        <v>0</v>
      </c>
      <c r="E327" s="30">
        <f>COUNTIFS('Prioritized Approach Milestones'!B328,"5",'Prioritized Approach Milestones'!C328,"yes")</f>
        <v>0</v>
      </c>
      <c r="F327" s="31">
        <f>COUNTIFS('Prioritized Approach Milestones'!B328,"6",'Prioritized Approach Milestones'!C328,"yes")</f>
        <v>0</v>
      </c>
      <c r="G327" s="59">
        <f t="shared" si="12"/>
        <v>0</v>
      </c>
      <c r="H327" s="53">
        <f>COUNTIFS('Prioritized Approach Milestones'!B328,"1",'Prioritized Approach Milestones'!C328,"N/A")</f>
        <v>0</v>
      </c>
      <c r="I327" s="53">
        <f>COUNTIFS('Prioritized Approach Milestones'!B328,"2",'Prioritized Approach Milestones'!C328,"N/A")</f>
        <v>0</v>
      </c>
      <c r="J327" s="53">
        <f>COUNTIFS('Prioritized Approach Milestones'!B328,"3",'Prioritized Approach Milestones'!C328,"N/A")</f>
        <v>0</v>
      </c>
      <c r="K327" s="53">
        <f>COUNTIFS('Prioritized Approach Milestones'!B328,"4",'Prioritized Approach Milestones'!C328,"N/A")</f>
        <v>0</v>
      </c>
      <c r="L327" s="53">
        <f>COUNTIFS('Prioritized Approach Milestones'!B328,"5",'Prioritized Approach Milestones'!C328,"N/A")</f>
        <v>0</v>
      </c>
      <c r="M327" s="53">
        <f>COUNTIFS('Prioritized Approach Milestones'!B328,"6",'Prioritized Approach Milestones'!C328,"N/A")</f>
        <v>0</v>
      </c>
      <c r="N327">
        <f t="shared" si="13"/>
        <v>0</v>
      </c>
      <c r="P327" s="120" t="str">
        <f>IF('Prioritized Approach Milestones'!$B328=1,'Prioritized Approach Milestones'!$F328,"")</f>
        <v/>
      </c>
      <c r="Q327" s="120" t="str">
        <f>IF('Prioritized Approach Milestones'!$B328=2,'Prioritized Approach Milestones'!$F328,"")</f>
        <v/>
      </c>
      <c r="R327" s="120" t="str">
        <f>IF('Prioritized Approach Milestones'!$B328=3,'Prioritized Approach Milestones'!$F328,"")</f>
        <v/>
      </c>
      <c r="S327" s="120" t="str">
        <f>IF('Prioritized Approach Milestones'!$B328=4,'Prioritized Approach Milestones'!$F328,"")</f>
        <v/>
      </c>
      <c r="T327" s="120" t="str">
        <f>IF('Prioritized Approach Milestones'!$B328=5,'Prioritized Approach Milestones'!$F328,"")</f>
        <v/>
      </c>
      <c r="U327" s="120" t="str">
        <f>IF('Prioritized Approach Milestones'!$B328=6,'Prioritized Approach Milestones'!$F328,"")</f>
        <v/>
      </c>
      <c r="V327" s="121" t="str">
        <f>IF(AND('Prioritized Approach Milestones'!C328="Yes",'Prioritized Approach Milestones'!F328=""),"CORRECT",IF('Prioritized Approach Milestones'!C328="No","CORRECT",IF('Prioritized Approach Milestones'!B328=1,"ERROR 1","N/A")))</f>
        <v>N/A</v>
      </c>
      <c r="W327" s="121" t="str">
        <f>IF(AND('Prioritized Approach Milestones'!C328="Yes",'Prioritized Approach Milestones'!F328=""),"CORRECT",IF('Prioritized Approach Milestones'!C328="No","CORRECT",IF('Prioritized Approach Milestones'!B328=2,"ERROR 1","N/A")))</f>
        <v>N/A</v>
      </c>
      <c r="X327" s="121" t="str">
        <f>IF(AND('Prioritized Approach Milestones'!C328="Yes",'Prioritized Approach Milestones'!F328=""),"CORRECT",IF('Prioritized Approach Milestones'!C328="No","CORRECT",IF('Prioritized Approach Milestones'!B328=3,"ERROR 1","N/A")))</f>
        <v>N/A</v>
      </c>
      <c r="Y327" s="121" t="str">
        <f>IF(AND('Prioritized Approach Milestones'!C328="Yes",'Prioritized Approach Milestones'!F328=""),"CORRECT",IF('Prioritized Approach Milestones'!C328="No","CORRECT",IF('Prioritized Approach Milestones'!B328=4,"ERROR 1","N/A")))</f>
        <v>N/A</v>
      </c>
      <c r="Z327" s="121" t="str">
        <f>IF(AND('Prioritized Approach Milestones'!C328="Yes",'Prioritized Approach Milestones'!F328=""),"CORRECT",IF('Prioritized Approach Milestones'!C328="No","CORRECT",IF('Prioritized Approach Milestones'!B328=5,"ERROR 1","N/A")))</f>
        <v>N/A</v>
      </c>
      <c r="AA327" s="121" t="str">
        <f>IF(AND('Prioritized Approach Milestones'!C328="Yes",'Prioritized Approach Milestones'!F328=""),"CORRECT",IF('Prioritized Approach Milestones'!C328="No","CORRECT",IF('Prioritized Approach Milestones'!B328=6,"ERROR 1","N/A")))</f>
        <v>N/A</v>
      </c>
      <c r="AB327" s="122" t="str">
        <f>IF(AND('Prioritized Approach Milestones'!C328="No",'Prioritized Approach Milestones'!F328=""),IF('Prioritized Approach Milestones'!B328=1,"ERROR 2","N/A"),"CORRECT")</f>
        <v>CORRECT</v>
      </c>
      <c r="AC327" s="122" t="str">
        <f>IF(AND('Prioritized Approach Milestones'!C328="No",'Prioritized Approach Milestones'!F328=""),IF('Prioritized Approach Milestones'!B328=2,"ERROR 2","N/A"),"CORRECT")</f>
        <v>CORRECT</v>
      </c>
      <c r="AD327" s="122" t="str">
        <f>IF(AND('Prioritized Approach Milestones'!C328="No",'Prioritized Approach Milestones'!F328=""),IF('Prioritized Approach Milestones'!B328=3,"ERROR 2","N/A"),"CORRECT")</f>
        <v>CORRECT</v>
      </c>
      <c r="AE327" s="122" t="str">
        <f>IF(AND('Prioritized Approach Milestones'!C328="No",'Prioritized Approach Milestones'!F328=""),IF('Prioritized Approach Milestones'!B328=4,"ERROR 2","N/A"),"CORRECT")</f>
        <v>CORRECT</v>
      </c>
      <c r="AF327" s="122" t="str">
        <f>IF(AND('Prioritized Approach Milestones'!C328="No",'Prioritized Approach Milestones'!F328=""),IF('Prioritized Approach Milestones'!B328=5,"ERROR 2","N/A"),"CORRECT")</f>
        <v>CORRECT</v>
      </c>
      <c r="AG327" s="123" t="str">
        <f>IF(AND('Prioritized Approach Milestones'!C328="No",'Prioritized Approach Milestones'!F328=""),IF('Prioritized Approach Milestones'!B328=6,"ERROR 2","N/A"),"CORRECT")</f>
        <v>CORRECT</v>
      </c>
    </row>
    <row r="328" spans="1:33" x14ac:dyDescent="0.2">
      <c r="A328" s="27">
        <f>COUNTIFS('Prioritized Approach Milestones'!B329,"1",'Prioritized Approach Milestones'!C329,"yes")</f>
        <v>0</v>
      </c>
      <c r="B328" s="32">
        <f>COUNTIFS('Prioritized Approach Milestones'!B329,"2",'Prioritized Approach Milestones'!C329,"yes")</f>
        <v>0</v>
      </c>
      <c r="C328" s="28">
        <f>COUNTIFS('Prioritized Approach Milestones'!B329,"3",'Prioritized Approach Milestones'!C329,"yes")</f>
        <v>0</v>
      </c>
      <c r="D328" s="29">
        <f>COUNTIFS('Prioritized Approach Milestones'!B329,"4",'Prioritized Approach Milestones'!C329,"yes")</f>
        <v>0</v>
      </c>
      <c r="E328" s="30">
        <f>COUNTIFS('Prioritized Approach Milestones'!B329,"5",'Prioritized Approach Milestones'!C329,"yes")</f>
        <v>0</v>
      </c>
      <c r="F328" s="31">
        <f>COUNTIFS('Prioritized Approach Milestones'!B329,"6",'Prioritized Approach Milestones'!C329,"yes")</f>
        <v>0</v>
      </c>
      <c r="G328" s="59">
        <f t="shared" si="12"/>
        <v>0</v>
      </c>
      <c r="H328" s="53">
        <f>COUNTIFS('Prioritized Approach Milestones'!B329,"1",'Prioritized Approach Milestones'!C329,"N/A")</f>
        <v>0</v>
      </c>
      <c r="I328" s="53">
        <f>COUNTIFS('Prioritized Approach Milestones'!B329,"2",'Prioritized Approach Milestones'!C329,"N/A")</f>
        <v>0</v>
      </c>
      <c r="J328" s="53">
        <f>COUNTIFS('Prioritized Approach Milestones'!B329,"3",'Prioritized Approach Milestones'!C329,"N/A")</f>
        <v>0</v>
      </c>
      <c r="K328" s="53">
        <f>COUNTIFS('Prioritized Approach Milestones'!B329,"4",'Prioritized Approach Milestones'!C329,"N/A")</f>
        <v>0</v>
      </c>
      <c r="L328" s="53">
        <f>COUNTIFS('Prioritized Approach Milestones'!B329,"5",'Prioritized Approach Milestones'!C329,"N/A")</f>
        <v>0</v>
      </c>
      <c r="M328" s="53">
        <f>COUNTIFS('Prioritized Approach Milestones'!B329,"6",'Prioritized Approach Milestones'!C329,"N/A")</f>
        <v>0</v>
      </c>
      <c r="N328">
        <f t="shared" si="13"/>
        <v>0</v>
      </c>
      <c r="P328" s="120" t="str">
        <f>IF('Prioritized Approach Milestones'!$B329=1,'Prioritized Approach Milestones'!$F329,"")</f>
        <v/>
      </c>
      <c r="Q328" s="120" t="str">
        <f>IF('Prioritized Approach Milestones'!$B329=2,'Prioritized Approach Milestones'!$F329,"")</f>
        <v/>
      </c>
      <c r="R328" s="120" t="str">
        <f>IF('Prioritized Approach Milestones'!$B329=3,'Prioritized Approach Milestones'!$F329,"")</f>
        <v/>
      </c>
      <c r="S328" s="120" t="str">
        <f>IF('Prioritized Approach Milestones'!$B329=4,'Prioritized Approach Milestones'!$F329,"")</f>
        <v/>
      </c>
      <c r="T328" s="120" t="str">
        <f>IF('Prioritized Approach Milestones'!$B329=5,'Prioritized Approach Milestones'!$F329,"")</f>
        <v/>
      </c>
      <c r="U328" s="120" t="str">
        <f>IF('Prioritized Approach Milestones'!$B329=6,'Prioritized Approach Milestones'!$F329,"")</f>
        <v/>
      </c>
      <c r="V328" s="121" t="str">
        <f>IF(AND('Prioritized Approach Milestones'!C329="Yes",'Prioritized Approach Milestones'!F329=""),"CORRECT",IF('Prioritized Approach Milestones'!C329="No","CORRECT",IF('Prioritized Approach Milestones'!B329=1,"ERROR 1","N/A")))</f>
        <v>N/A</v>
      </c>
      <c r="W328" s="121" t="str">
        <f>IF(AND('Prioritized Approach Milestones'!C329="Yes",'Prioritized Approach Milestones'!F329=""),"CORRECT",IF('Prioritized Approach Milestones'!C329="No","CORRECT",IF('Prioritized Approach Milestones'!B329=2,"ERROR 1","N/A")))</f>
        <v>N/A</v>
      </c>
      <c r="X328" s="121" t="str">
        <f>IF(AND('Prioritized Approach Milestones'!C329="Yes",'Prioritized Approach Milestones'!F329=""),"CORRECT",IF('Prioritized Approach Milestones'!C329="No","CORRECT",IF('Prioritized Approach Milestones'!B329=3,"ERROR 1","N/A")))</f>
        <v>N/A</v>
      </c>
      <c r="Y328" s="121" t="str">
        <f>IF(AND('Prioritized Approach Milestones'!C329="Yes",'Prioritized Approach Milestones'!F329=""),"CORRECT",IF('Prioritized Approach Milestones'!C329="No","CORRECT",IF('Prioritized Approach Milestones'!B329=4,"ERROR 1","N/A")))</f>
        <v>N/A</v>
      </c>
      <c r="Z328" s="121" t="str">
        <f>IF(AND('Prioritized Approach Milestones'!C329="Yes",'Prioritized Approach Milestones'!F329=""),"CORRECT",IF('Prioritized Approach Milestones'!C329="No","CORRECT",IF('Prioritized Approach Milestones'!B329=5,"ERROR 1","N/A")))</f>
        <v>N/A</v>
      </c>
      <c r="AA328" s="121" t="str">
        <f>IF(AND('Prioritized Approach Milestones'!C329="Yes",'Prioritized Approach Milestones'!F329=""),"CORRECT",IF('Prioritized Approach Milestones'!C329="No","CORRECT",IF('Prioritized Approach Milestones'!B329=6,"ERROR 1","N/A")))</f>
        <v>N/A</v>
      </c>
      <c r="AB328" s="122" t="str">
        <f>IF(AND('Prioritized Approach Milestones'!C329="No",'Prioritized Approach Milestones'!F329=""),IF('Prioritized Approach Milestones'!B329=1,"ERROR 2","N/A"),"CORRECT")</f>
        <v>CORRECT</v>
      </c>
      <c r="AC328" s="122" t="str">
        <f>IF(AND('Prioritized Approach Milestones'!C329="No",'Prioritized Approach Milestones'!F329=""),IF('Prioritized Approach Milestones'!B329=2,"ERROR 2","N/A"),"CORRECT")</f>
        <v>CORRECT</v>
      </c>
      <c r="AD328" s="122" t="str">
        <f>IF(AND('Prioritized Approach Milestones'!C329="No",'Prioritized Approach Milestones'!F329=""),IF('Prioritized Approach Milestones'!B329=3,"ERROR 2","N/A"),"CORRECT")</f>
        <v>CORRECT</v>
      </c>
      <c r="AE328" s="122" t="str">
        <f>IF(AND('Prioritized Approach Milestones'!C329="No",'Prioritized Approach Milestones'!F329=""),IF('Prioritized Approach Milestones'!B329=4,"ERROR 2","N/A"),"CORRECT")</f>
        <v>CORRECT</v>
      </c>
      <c r="AF328" s="122" t="str">
        <f>IF(AND('Prioritized Approach Milestones'!C329="No",'Prioritized Approach Milestones'!F329=""),IF('Prioritized Approach Milestones'!B329=5,"ERROR 2","N/A"),"CORRECT")</f>
        <v>CORRECT</v>
      </c>
      <c r="AG328" s="123" t="str">
        <f>IF(AND('Prioritized Approach Milestones'!C329="No",'Prioritized Approach Milestones'!F329=""),IF('Prioritized Approach Milestones'!B329=6,"ERROR 2","N/A"),"CORRECT")</f>
        <v>CORRECT</v>
      </c>
    </row>
    <row r="329" spans="1:33" x14ac:dyDescent="0.2">
      <c r="A329" s="27">
        <f>COUNTIFS('Prioritized Approach Milestones'!B330,"1",'Prioritized Approach Milestones'!C330,"yes")</f>
        <v>0</v>
      </c>
      <c r="B329" s="32">
        <f>COUNTIFS('Prioritized Approach Milestones'!B330,"2",'Prioritized Approach Milestones'!C330,"yes")</f>
        <v>0</v>
      </c>
      <c r="C329" s="28">
        <f>COUNTIFS('Prioritized Approach Milestones'!B330,"3",'Prioritized Approach Milestones'!C330,"yes")</f>
        <v>0</v>
      </c>
      <c r="D329" s="29">
        <f>COUNTIFS('Prioritized Approach Milestones'!B330,"4",'Prioritized Approach Milestones'!C330,"yes")</f>
        <v>0</v>
      </c>
      <c r="E329" s="30">
        <f>COUNTIFS('Prioritized Approach Milestones'!B330,"5",'Prioritized Approach Milestones'!C330,"yes")</f>
        <v>0</v>
      </c>
      <c r="F329" s="31">
        <f>COUNTIFS('Prioritized Approach Milestones'!B330,"6",'Prioritized Approach Milestones'!C330,"yes")</f>
        <v>0</v>
      </c>
      <c r="G329" s="59">
        <f t="shared" si="12"/>
        <v>0</v>
      </c>
      <c r="H329" s="53">
        <f>COUNTIFS('Prioritized Approach Milestones'!B330,"1",'Prioritized Approach Milestones'!C330,"N/A")</f>
        <v>0</v>
      </c>
      <c r="I329" s="53">
        <f>COUNTIFS('Prioritized Approach Milestones'!B330,"2",'Prioritized Approach Milestones'!C330,"N/A")</f>
        <v>0</v>
      </c>
      <c r="J329" s="53">
        <f>COUNTIFS('Prioritized Approach Milestones'!B330,"3",'Prioritized Approach Milestones'!C330,"N/A")</f>
        <v>0</v>
      </c>
      <c r="K329" s="53">
        <f>COUNTIFS('Prioritized Approach Milestones'!B330,"4",'Prioritized Approach Milestones'!C330,"N/A")</f>
        <v>0</v>
      </c>
      <c r="L329" s="53">
        <f>COUNTIFS('Prioritized Approach Milestones'!B330,"5",'Prioritized Approach Milestones'!C330,"N/A")</f>
        <v>0</v>
      </c>
      <c r="M329" s="53">
        <f>COUNTIFS('Prioritized Approach Milestones'!B330,"6",'Prioritized Approach Milestones'!C330,"N/A")</f>
        <v>0</v>
      </c>
      <c r="N329">
        <f t="shared" si="13"/>
        <v>0</v>
      </c>
      <c r="P329" s="120" t="str">
        <f>IF('Prioritized Approach Milestones'!$B330=1,'Prioritized Approach Milestones'!$F330,"")</f>
        <v/>
      </c>
      <c r="Q329" s="120" t="str">
        <f>IF('Prioritized Approach Milestones'!$B330=2,'Prioritized Approach Milestones'!$F330,"")</f>
        <v/>
      </c>
      <c r="R329" s="120" t="str">
        <f>IF('Prioritized Approach Milestones'!$B330=3,'Prioritized Approach Milestones'!$F330,"")</f>
        <v/>
      </c>
      <c r="S329" s="120">
        <f>IF('Prioritized Approach Milestones'!$B330=4,'Prioritized Approach Milestones'!$F330,"")</f>
        <v>0</v>
      </c>
      <c r="T329" s="120" t="str">
        <f>IF('Prioritized Approach Milestones'!$B330=5,'Prioritized Approach Milestones'!$F330,"")</f>
        <v/>
      </c>
      <c r="U329" s="120" t="str">
        <f>IF('Prioritized Approach Milestones'!$B330=6,'Prioritized Approach Milestones'!$F330,"")</f>
        <v/>
      </c>
      <c r="V329" s="121" t="str">
        <f>IF(AND('Prioritized Approach Milestones'!C330="Yes",'Prioritized Approach Milestones'!F330=""),"CORRECT",IF('Prioritized Approach Milestones'!C330="No","CORRECT",IF('Prioritized Approach Milestones'!B330=1,"ERROR 1","N/A")))</f>
        <v>N/A</v>
      </c>
      <c r="W329" s="121" t="str">
        <f>IF(AND('Prioritized Approach Milestones'!C330="Yes",'Prioritized Approach Milestones'!F330=""),"CORRECT",IF('Prioritized Approach Milestones'!C330="No","CORRECT",IF('Prioritized Approach Milestones'!B330=2,"ERROR 1","N/A")))</f>
        <v>N/A</v>
      </c>
      <c r="X329" s="121" t="str">
        <f>IF(AND('Prioritized Approach Milestones'!C330="Yes",'Prioritized Approach Milestones'!F330=""),"CORRECT",IF('Prioritized Approach Milestones'!C330="No","CORRECT",IF('Prioritized Approach Milestones'!B330=3,"ERROR 1","N/A")))</f>
        <v>N/A</v>
      </c>
      <c r="Y329" s="121" t="str">
        <f>IF(AND('Prioritized Approach Milestones'!C330="Yes",'Prioritized Approach Milestones'!F330=""),"CORRECT",IF('Prioritized Approach Milestones'!C330="No","CORRECT",IF('Prioritized Approach Milestones'!B330=4,"ERROR 1","N/A")))</f>
        <v>ERROR 1</v>
      </c>
      <c r="Z329" s="121" t="str">
        <f>IF(AND('Prioritized Approach Milestones'!C330="Yes",'Prioritized Approach Milestones'!F330=""),"CORRECT",IF('Prioritized Approach Milestones'!C330="No","CORRECT",IF('Prioritized Approach Milestones'!B330=5,"ERROR 1","N/A")))</f>
        <v>N/A</v>
      </c>
      <c r="AA329" s="121" t="str">
        <f>IF(AND('Prioritized Approach Milestones'!C330="Yes",'Prioritized Approach Milestones'!F330=""),"CORRECT",IF('Prioritized Approach Milestones'!C330="No","CORRECT",IF('Prioritized Approach Milestones'!B330=6,"ERROR 1","N/A")))</f>
        <v>N/A</v>
      </c>
      <c r="AB329" s="122" t="str">
        <f>IF(AND('Prioritized Approach Milestones'!C330="No",'Prioritized Approach Milestones'!F330=""),IF('Prioritized Approach Milestones'!B330=1,"ERROR 2","N/A"),"CORRECT")</f>
        <v>CORRECT</v>
      </c>
      <c r="AC329" s="122" t="str">
        <f>IF(AND('Prioritized Approach Milestones'!C330="No",'Prioritized Approach Milestones'!F330=""),IF('Prioritized Approach Milestones'!B330=2,"ERROR 2","N/A"),"CORRECT")</f>
        <v>CORRECT</v>
      </c>
      <c r="AD329" s="122" t="str">
        <f>IF(AND('Prioritized Approach Milestones'!C330="No",'Prioritized Approach Milestones'!F330=""),IF('Prioritized Approach Milestones'!B330=3,"ERROR 2","N/A"),"CORRECT")</f>
        <v>CORRECT</v>
      </c>
      <c r="AE329" s="122" t="str">
        <f>IF(AND('Prioritized Approach Milestones'!C330="No",'Prioritized Approach Milestones'!F330=""),IF('Prioritized Approach Milestones'!B330=4,"ERROR 2","N/A"),"CORRECT")</f>
        <v>CORRECT</v>
      </c>
      <c r="AF329" s="122" t="str">
        <f>IF(AND('Prioritized Approach Milestones'!C330="No",'Prioritized Approach Milestones'!F330=""),IF('Prioritized Approach Milestones'!B330=5,"ERROR 2","N/A"),"CORRECT")</f>
        <v>CORRECT</v>
      </c>
      <c r="AG329" s="123" t="str">
        <f>IF(AND('Prioritized Approach Milestones'!C330="No",'Prioritized Approach Milestones'!F330=""),IF('Prioritized Approach Milestones'!B330=6,"ERROR 2","N/A"),"CORRECT")</f>
        <v>CORRECT</v>
      </c>
    </row>
    <row r="330" spans="1:33" x14ac:dyDescent="0.2">
      <c r="A330" s="27">
        <f>COUNTIFS('Prioritized Approach Milestones'!B331,"1",'Prioritized Approach Milestones'!C331,"yes")</f>
        <v>0</v>
      </c>
      <c r="B330" s="32">
        <f>COUNTIFS('Prioritized Approach Milestones'!B331,"2",'Prioritized Approach Milestones'!C331,"yes")</f>
        <v>0</v>
      </c>
      <c r="C330" s="28">
        <f>COUNTIFS('Prioritized Approach Milestones'!B331,"3",'Prioritized Approach Milestones'!C331,"yes")</f>
        <v>0</v>
      </c>
      <c r="D330" s="29">
        <f>COUNTIFS('Prioritized Approach Milestones'!B331,"4",'Prioritized Approach Milestones'!C331,"yes")</f>
        <v>0</v>
      </c>
      <c r="E330" s="30">
        <f>COUNTIFS('Prioritized Approach Milestones'!B331,"5",'Prioritized Approach Milestones'!C331,"yes")</f>
        <v>0</v>
      </c>
      <c r="F330" s="31">
        <f>COUNTIFS('Prioritized Approach Milestones'!B331,"6",'Prioritized Approach Milestones'!C331,"yes")</f>
        <v>0</v>
      </c>
      <c r="G330" s="59">
        <f t="shared" si="12"/>
        <v>0</v>
      </c>
      <c r="H330" s="53">
        <f>COUNTIFS('Prioritized Approach Milestones'!B331,"1",'Prioritized Approach Milestones'!C331,"N/A")</f>
        <v>0</v>
      </c>
      <c r="I330" s="53">
        <f>COUNTIFS('Prioritized Approach Milestones'!B331,"2",'Prioritized Approach Milestones'!C331,"N/A")</f>
        <v>0</v>
      </c>
      <c r="J330" s="53">
        <f>COUNTIFS('Prioritized Approach Milestones'!B331,"3",'Prioritized Approach Milestones'!C331,"N/A")</f>
        <v>0</v>
      </c>
      <c r="K330" s="53">
        <f>COUNTIFS('Prioritized Approach Milestones'!B331,"4",'Prioritized Approach Milestones'!C331,"N/A")</f>
        <v>0</v>
      </c>
      <c r="L330" s="53">
        <f>COUNTIFS('Prioritized Approach Milestones'!B331,"5",'Prioritized Approach Milestones'!C331,"N/A")</f>
        <v>0</v>
      </c>
      <c r="M330" s="53">
        <f>COUNTIFS('Prioritized Approach Milestones'!B331,"6",'Prioritized Approach Milestones'!C331,"N/A")</f>
        <v>0</v>
      </c>
      <c r="N330">
        <f t="shared" si="13"/>
        <v>0</v>
      </c>
      <c r="P330" s="120" t="str">
        <f>IF('Prioritized Approach Milestones'!$B331=1,'Prioritized Approach Milestones'!$F331,"")</f>
        <v/>
      </c>
      <c r="Q330" s="120" t="str">
        <f>IF('Prioritized Approach Milestones'!$B331=2,'Prioritized Approach Milestones'!$F331,"")</f>
        <v/>
      </c>
      <c r="R330" s="120" t="str">
        <f>IF('Prioritized Approach Milestones'!$B331=3,'Prioritized Approach Milestones'!$F331,"")</f>
        <v/>
      </c>
      <c r="S330" s="120">
        <f>IF('Prioritized Approach Milestones'!$B331=4,'Prioritized Approach Milestones'!$F331,"")</f>
        <v>0</v>
      </c>
      <c r="T330" s="120" t="str">
        <f>IF('Prioritized Approach Milestones'!$B331=5,'Prioritized Approach Milestones'!$F331,"")</f>
        <v/>
      </c>
      <c r="U330" s="120" t="str">
        <f>IF('Prioritized Approach Milestones'!$B331=6,'Prioritized Approach Milestones'!$F331,"")</f>
        <v/>
      </c>
      <c r="V330" s="121" t="str">
        <f>IF(AND('Prioritized Approach Milestones'!C331="Yes",'Prioritized Approach Milestones'!F331=""),"CORRECT",IF('Prioritized Approach Milestones'!C331="No","CORRECT",IF('Prioritized Approach Milestones'!B331=1,"ERROR 1","N/A")))</f>
        <v>N/A</v>
      </c>
      <c r="W330" s="121" t="str">
        <f>IF(AND('Prioritized Approach Milestones'!C331="Yes",'Prioritized Approach Milestones'!F331=""),"CORRECT",IF('Prioritized Approach Milestones'!C331="No","CORRECT",IF('Prioritized Approach Milestones'!B331=2,"ERROR 1","N/A")))</f>
        <v>N/A</v>
      </c>
      <c r="X330" s="121" t="str">
        <f>IF(AND('Prioritized Approach Milestones'!C331="Yes",'Prioritized Approach Milestones'!F331=""),"CORRECT",IF('Prioritized Approach Milestones'!C331="No","CORRECT",IF('Prioritized Approach Milestones'!B331=3,"ERROR 1","N/A")))</f>
        <v>N/A</v>
      </c>
      <c r="Y330" s="121" t="str">
        <f>IF(AND('Prioritized Approach Milestones'!C331="Yes",'Prioritized Approach Milestones'!F331=""),"CORRECT",IF('Prioritized Approach Milestones'!C331="No","CORRECT",IF('Prioritized Approach Milestones'!B331=4,"ERROR 1","N/A")))</f>
        <v>ERROR 1</v>
      </c>
      <c r="Z330" s="121" t="str">
        <f>IF(AND('Prioritized Approach Milestones'!C331="Yes",'Prioritized Approach Milestones'!F331=""),"CORRECT",IF('Prioritized Approach Milestones'!C331="No","CORRECT",IF('Prioritized Approach Milestones'!B331=5,"ERROR 1","N/A")))</f>
        <v>N/A</v>
      </c>
      <c r="AA330" s="121" t="str">
        <f>IF(AND('Prioritized Approach Milestones'!C331="Yes",'Prioritized Approach Milestones'!F331=""),"CORRECT",IF('Prioritized Approach Milestones'!C331="No","CORRECT",IF('Prioritized Approach Milestones'!B331=6,"ERROR 1","N/A")))</f>
        <v>N/A</v>
      </c>
      <c r="AB330" s="122" t="str">
        <f>IF(AND('Prioritized Approach Milestones'!C331="No",'Prioritized Approach Milestones'!F331=""),IF('Prioritized Approach Milestones'!B331=1,"ERROR 2","N/A"),"CORRECT")</f>
        <v>CORRECT</v>
      </c>
      <c r="AC330" s="122" t="str">
        <f>IF(AND('Prioritized Approach Milestones'!C331="No",'Prioritized Approach Milestones'!F331=""),IF('Prioritized Approach Milestones'!B331=2,"ERROR 2","N/A"),"CORRECT")</f>
        <v>CORRECT</v>
      </c>
      <c r="AD330" s="122" t="str">
        <f>IF(AND('Prioritized Approach Milestones'!C331="No",'Prioritized Approach Milestones'!F331=""),IF('Prioritized Approach Milestones'!B331=3,"ERROR 2","N/A"),"CORRECT")</f>
        <v>CORRECT</v>
      </c>
      <c r="AE330" s="122" t="str">
        <f>IF(AND('Prioritized Approach Milestones'!C331="No",'Prioritized Approach Milestones'!F331=""),IF('Prioritized Approach Milestones'!B331=4,"ERROR 2","N/A"),"CORRECT")</f>
        <v>CORRECT</v>
      </c>
      <c r="AF330" s="122" t="str">
        <f>IF(AND('Prioritized Approach Milestones'!C331="No",'Prioritized Approach Milestones'!F331=""),IF('Prioritized Approach Milestones'!B331=5,"ERROR 2","N/A"),"CORRECT")</f>
        <v>CORRECT</v>
      </c>
      <c r="AG330" s="123" t="str">
        <f>IF(AND('Prioritized Approach Milestones'!C331="No",'Prioritized Approach Milestones'!F331=""),IF('Prioritized Approach Milestones'!B331=6,"ERROR 2","N/A"),"CORRECT")</f>
        <v>CORRECT</v>
      </c>
    </row>
    <row r="331" spans="1:33" x14ac:dyDescent="0.2">
      <c r="A331" s="27">
        <f>COUNTIFS('Prioritized Approach Milestones'!B332,"1",'Prioritized Approach Milestones'!C332,"yes")</f>
        <v>0</v>
      </c>
      <c r="B331" s="32">
        <f>COUNTIFS('Prioritized Approach Milestones'!B332,"2",'Prioritized Approach Milestones'!C332,"yes")</f>
        <v>0</v>
      </c>
      <c r="C331" s="28">
        <f>COUNTIFS('Prioritized Approach Milestones'!B332,"3",'Prioritized Approach Milestones'!C332,"yes")</f>
        <v>0</v>
      </c>
      <c r="D331" s="29">
        <f>COUNTIFS('Prioritized Approach Milestones'!B332,"4",'Prioritized Approach Milestones'!C332,"yes")</f>
        <v>0</v>
      </c>
      <c r="E331" s="30">
        <f>COUNTIFS('Prioritized Approach Milestones'!B332,"5",'Prioritized Approach Milestones'!C332,"yes")</f>
        <v>0</v>
      </c>
      <c r="F331" s="31">
        <f>COUNTIFS('Prioritized Approach Milestones'!B332,"6",'Prioritized Approach Milestones'!C332,"yes")</f>
        <v>0</v>
      </c>
      <c r="G331" s="59">
        <f t="shared" si="12"/>
        <v>0</v>
      </c>
      <c r="H331" s="53">
        <f>COUNTIFS('Prioritized Approach Milestones'!B332,"1",'Prioritized Approach Milestones'!C332,"N/A")</f>
        <v>0</v>
      </c>
      <c r="I331" s="53">
        <f>COUNTIFS('Prioritized Approach Milestones'!B332,"2",'Prioritized Approach Milestones'!C332,"N/A")</f>
        <v>0</v>
      </c>
      <c r="J331" s="53">
        <f>COUNTIFS('Prioritized Approach Milestones'!B332,"3",'Prioritized Approach Milestones'!C332,"N/A")</f>
        <v>0</v>
      </c>
      <c r="K331" s="53">
        <f>COUNTIFS('Prioritized Approach Milestones'!B332,"4",'Prioritized Approach Milestones'!C332,"N/A")</f>
        <v>0</v>
      </c>
      <c r="L331" s="53">
        <f>COUNTIFS('Prioritized Approach Milestones'!B332,"5",'Prioritized Approach Milestones'!C332,"N/A")</f>
        <v>0</v>
      </c>
      <c r="M331" s="53">
        <f>COUNTIFS('Prioritized Approach Milestones'!B332,"6",'Prioritized Approach Milestones'!C332,"N/A")</f>
        <v>0</v>
      </c>
      <c r="N331">
        <f t="shared" si="13"/>
        <v>0</v>
      </c>
      <c r="P331" s="120" t="str">
        <f>IF('Prioritized Approach Milestones'!$B332=1,'Prioritized Approach Milestones'!$F332,"")</f>
        <v/>
      </c>
      <c r="Q331" s="120" t="str">
        <f>IF('Prioritized Approach Milestones'!$B332=2,'Prioritized Approach Milestones'!$F332,"")</f>
        <v/>
      </c>
      <c r="R331" s="120" t="str">
        <f>IF('Prioritized Approach Milestones'!$B332=3,'Prioritized Approach Milestones'!$F332,"")</f>
        <v/>
      </c>
      <c r="S331" s="120">
        <f>IF('Prioritized Approach Milestones'!$B332=4,'Prioritized Approach Milestones'!$F332,"")</f>
        <v>0</v>
      </c>
      <c r="T331" s="120" t="str">
        <f>IF('Prioritized Approach Milestones'!$B332=5,'Prioritized Approach Milestones'!$F332,"")</f>
        <v/>
      </c>
      <c r="U331" s="120" t="str">
        <f>IF('Prioritized Approach Milestones'!$B332=6,'Prioritized Approach Milestones'!$F332,"")</f>
        <v/>
      </c>
      <c r="V331" s="121" t="str">
        <f>IF(AND('Prioritized Approach Milestones'!C332="Yes",'Prioritized Approach Milestones'!F332=""),"CORRECT",IF('Prioritized Approach Milestones'!C332="No","CORRECT",IF('Prioritized Approach Milestones'!B332=1,"ERROR 1","N/A")))</f>
        <v>N/A</v>
      </c>
      <c r="W331" s="121" t="str">
        <f>IF(AND('Prioritized Approach Milestones'!C332="Yes",'Prioritized Approach Milestones'!F332=""),"CORRECT",IF('Prioritized Approach Milestones'!C332="No","CORRECT",IF('Prioritized Approach Milestones'!B332=2,"ERROR 1","N/A")))</f>
        <v>N/A</v>
      </c>
      <c r="X331" s="121" t="str">
        <f>IF(AND('Prioritized Approach Milestones'!C332="Yes",'Prioritized Approach Milestones'!F332=""),"CORRECT",IF('Prioritized Approach Milestones'!C332="No","CORRECT",IF('Prioritized Approach Milestones'!B332=3,"ERROR 1","N/A")))</f>
        <v>N/A</v>
      </c>
      <c r="Y331" s="121" t="str">
        <f>IF(AND('Prioritized Approach Milestones'!C332="Yes",'Prioritized Approach Milestones'!F332=""),"CORRECT",IF('Prioritized Approach Milestones'!C332="No","CORRECT",IF('Prioritized Approach Milestones'!B332=4,"ERROR 1","N/A")))</f>
        <v>ERROR 1</v>
      </c>
      <c r="Z331" s="121" t="str">
        <f>IF(AND('Prioritized Approach Milestones'!C332="Yes",'Prioritized Approach Milestones'!F332=""),"CORRECT",IF('Prioritized Approach Milestones'!C332="No","CORRECT",IF('Prioritized Approach Milestones'!B332=5,"ERROR 1","N/A")))</f>
        <v>N/A</v>
      </c>
      <c r="AA331" s="121" t="str">
        <f>IF(AND('Prioritized Approach Milestones'!C332="Yes",'Prioritized Approach Milestones'!F332=""),"CORRECT",IF('Prioritized Approach Milestones'!C332="No","CORRECT",IF('Prioritized Approach Milestones'!B332=6,"ERROR 1","N/A")))</f>
        <v>N/A</v>
      </c>
      <c r="AB331" s="122" t="str">
        <f>IF(AND('Prioritized Approach Milestones'!C332="No",'Prioritized Approach Milestones'!F332=""),IF('Prioritized Approach Milestones'!B332=1,"ERROR 2","N/A"),"CORRECT")</f>
        <v>CORRECT</v>
      </c>
      <c r="AC331" s="122" t="str">
        <f>IF(AND('Prioritized Approach Milestones'!C332="No",'Prioritized Approach Milestones'!F332=""),IF('Prioritized Approach Milestones'!B332=2,"ERROR 2","N/A"),"CORRECT")</f>
        <v>CORRECT</v>
      </c>
      <c r="AD331" s="122" t="str">
        <f>IF(AND('Prioritized Approach Milestones'!C332="No",'Prioritized Approach Milestones'!F332=""),IF('Prioritized Approach Milestones'!B332=3,"ERROR 2","N/A"),"CORRECT")</f>
        <v>CORRECT</v>
      </c>
      <c r="AE331" s="122" t="str">
        <f>IF(AND('Prioritized Approach Milestones'!C332="No",'Prioritized Approach Milestones'!F332=""),IF('Prioritized Approach Milestones'!B332=4,"ERROR 2","N/A"),"CORRECT")</f>
        <v>CORRECT</v>
      </c>
      <c r="AF331" s="122" t="str">
        <f>IF(AND('Prioritized Approach Milestones'!C332="No",'Prioritized Approach Milestones'!F332=""),IF('Prioritized Approach Milestones'!B332=5,"ERROR 2","N/A"),"CORRECT")</f>
        <v>CORRECT</v>
      </c>
      <c r="AG331" s="123" t="str">
        <f>IF(AND('Prioritized Approach Milestones'!C332="No",'Prioritized Approach Milestones'!F332=""),IF('Prioritized Approach Milestones'!B332=6,"ERROR 2","N/A"),"CORRECT")</f>
        <v>CORRECT</v>
      </c>
    </row>
    <row r="332" spans="1:33" x14ac:dyDescent="0.2">
      <c r="A332" s="27">
        <f>COUNTIFS('Prioritized Approach Milestones'!B333,"1",'Prioritized Approach Milestones'!C333,"yes")</f>
        <v>0</v>
      </c>
      <c r="B332" s="32">
        <f>COUNTIFS('Prioritized Approach Milestones'!B333,"2",'Prioritized Approach Milestones'!C333,"yes")</f>
        <v>0</v>
      </c>
      <c r="C332" s="28">
        <f>COUNTIFS('Prioritized Approach Milestones'!B333,"3",'Prioritized Approach Milestones'!C333,"yes")</f>
        <v>0</v>
      </c>
      <c r="D332" s="29">
        <f>COUNTIFS('Prioritized Approach Milestones'!B333,"4",'Prioritized Approach Milestones'!C333,"yes")</f>
        <v>0</v>
      </c>
      <c r="E332" s="30">
        <f>COUNTIFS('Prioritized Approach Milestones'!B333,"5",'Prioritized Approach Milestones'!C333,"yes")</f>
        <v>0</v>
      </c>
      <c r="F332" s="31">
        <f>COUNTIFS('Prioritized Approach Milestones'!B333,"6",'Prioritized Approach Milestones'!C333,"yes")</f>
        <v>0</v>
      </c>
      <c r="G332" s="59">
        <f t="shared" si="12"/>
        <v>0</v>
      </c>
      <c r="H332" s="53">
        <f>COUNTIFS('Prioritized Approach Milestones'!B333,"1",'Prioritized Approach Milestones'!C333,"N/A")</f>
        <v>0</v>
      </c>
      <c r="I332" s="53">
        <f>COUNTIFS('Prioritized Approach Milestones'!B333,"2",'Prioritized Approach Milestones'!C333,"N/A")</f>
        <v>0</v>
      </c>
      <c r="J332" s="53">
        <f>COUNTIFS('Prioritized Approach Milestones'!B333,"3",'Prioritized Approach Milestones'!C333,"N/A")</f>
        <v>0</v>
      </c>
      <c r="K332" s="53">
        <f>COUNTIFS('Prioritized Approach Milestones'!B333,"4",'Prioritized Approach Milestones'!C333,"N/A")</f>
        <v>0</v>
      </c>
      <c r="L332" s="53">
        <f>COUNTIFS('Prioritized Approach Milestones'!B333,"5",'Prioritized Approach Milestones'!C333,"N/A")</f>
        <v>0</v>
      </c>
      <c r="M332" s="53">
        <f>COUNTIFS('Prioritized Approach Milestones'!B333,"6",'Prioritized Approach Milestones'!C333,"N/A")</f>
        <v>0</v>
      </c>
      <c r="N332">
        <f t="shared" si="13"/>
        <v>0</v>
      </c>
      <c r="P332" s="120" t="str">
        <f>IF('Prioritized Approach Milestones'!$B333=1,'Prioritized Approach Milestones'!$F333,"")</f>
        <v/>
      </c>
      <c r="Q332" s="120">
        <f>IF('Prioritized Approach Milestones'!$B333=2,'Prioritized Approach Milestones'!$F333,"")</f>
        <v>0</v>
      </c>
      <c r="R332" s="120" t="str">
        <f>IF('Prioritized Approach Milestones'!$B333=3,'Prioritized Approach Milestones'!$F333,"")</f>
        <v/>
      </c>
      <c r="S332" s="120" t="str">
        <f>IF('Prioritized Approach Milestones'!$B333=4,'Prioritized Approach Milestones'!$F333,"")</f>
        <v/>
      </c>
      <c r="T332" s="120" t="str">
        <f>IF('Prioritized Approach Milestones'!$B333=5,'Prioritized Approach Milestones'!$F333,"")</f>
        <v/>
      </c>
      <c r="U332" s="120" t="str">
        <f>IF('Prioritized Approach Milestones'!$B333=6,'Prioritized Approach Milestones'!$F333,"")</f>
        <v/>
      </c>
      <c r="V332" s="121" t="str">
        <f>IF(AND('Prioritized Approach Milestones'!C333="Yes",'Prioritized Approach Milestones'!F333=""),"CORRECT",IF('Prioritized Approach Milestones'!C333="No","CORRECT",IF('Prioritized Approach Milestones'!B333=1,"ERROR 1","N/A")))</f>
        <v>N/A</v>
      </c>
      <c r="W332" s="121" t="str">
        <f>IF(AND('Prioritized Approach Milestones'!C333="Yes",'Prioritized Approach Milestones'!F333=""),"CORRECT",IF('Prioritized Approach Milestones'!C333="No","CORRECT",IF('Prioritized Approach Milestones'!B333=2,"ERROR 1","N/A")))</f>
        <v>ERROR 1</v>
      </c>
      <c r="X332" s="121" t="str">
        <f>IF(AND('Prioritized Approach Milestones'!C333="Yes",'Prioritized Approach Milestones'!F333=""),"CORRECT",IF('Prioritized Approach Milestones'!C333="No","CORRECT",IF('Prioritized Approach Milestones'!B333=3,"ERROR 1","N/A")))</f>
        <v>N/A</v>
      </c>
      <c r="Y332" s="121" t="str">
        <f>IF(AND('Prioritized Approach Milestones'!C333="Yes",'Prioritized Approach Milestones'!F333=""),"CORRECT",IF('Prioritized Approach Milestones'!C333="No","CORRECT",IF('Prioritized Approach Milestones'!B333=4,"ERROR 1","N/A")))</f>
        <v>N/A</v>
      </c>
      <c r="Z332" s="121" t="str">
        <f>IF(AND('Prioritized Approach Milestones'!C333="Yes",'Prioritized Approach Milestones'!F333=""),"CORRECT",IF('Prioritized Approach Milestones'!C333="No","CORRECT",IF('Prioritized Approach Milestones'!B333=5,"ERROR 1","N/A")))</f>
        <v>N/A</v>
      </c>
      <c r="AA332" s="121" t="str">
        <f>IF(AND('Prioritized Approach Milestones'!C333="Yes",'Prioritized Approach Milestones'!F333=""),"CORRECT",IF('Prioritized Approach Milestones'!C333="No","CORRECT",IF('Prioritized Approach Milestones'!B333=6,"ERROR 1","N/A")))</f>
        <v>N/A</v>
      </c>
      <c r="AB332" s="122" t="str">
        <f>IF(AND('Prioritized Approach Milestones'!C333="No",'Prioritized Approach Milestones'!F333=""),IF('Prioritized Approach Milestones'!B333=1,"ERROR 2","N/A"),"CORRECT")</f>
        <v>CORRECT</v>
      </c>
      <c r="AC332" s="122" t="str">
        <f>IF(AND('Prioritized Approach Milestones'!C333="No",'Prioritized Approach Milestones'!F333=""),IF('Prioritized Approach Milestones'!B333=2,"ERROR 2","N/A"),"CORRECT")</f>
        <v>CORRECT</v>
      </c>
      <c r="AD332" s="122" t="str">
        <f>IF(AND('Prioritized Approach Milestones'!C333="No",'Prioritized Approach Milestones'!F333=""),IF('Prioritized Approach Milestones'!B333=3,"ERROR 2","N/A"),"CORRECT")</f>
        <v>CORRECT</v>
      </c>
      <c r="AE332" s="122" t="str">
        <f>IF(AND('Prioritized Approach Milestones'!C333="No",'Prioritized Approach Milestones'!F333=""),IF('Prioritized Approach Milestones'!B333=4,"ERROR 2","N/A"),"CORRECT")</f>
        <v>CORRECT</v>
      </c>
      <c r="AF332" s="122" t="str">
        <f>IF(AND('Prioritized Approach Milestones'!C333="No",'Prioritized Approach Milestones'!F333=""),IF('Prioritized Approach Milestones'!B333=5,"ERROR 2","N/A"),"CORRECT")</f>
        <v>CORRECT</v>
      </c>
      <c r="AG332" s="123" t="str">
        <f>IF(AND('Prioritized Approach Milestones'!C333="No",'Prioritized Approach Milestones'!F333=""),IF('Prioritized Approach Milestones'!B333=6,"ERROR 2","N/A"),"CORRECT")</f>
        <v>CORRECT</v>
      </c>
    </row>
    <row r="333" spans="1:33" x14ac:dyDescent="0.2">
      <c r="A333" s="27">
        <f>COUNTIFS('Prioritized Approach Milestones'!B334,"1",'Prioritized Approach Milestones'!C334,"yes")</f>
        <v>0</v>
      </c>
      <c r="B333" s="32">
        <f>COUNTIFS('Prioritized Approach Milestones'!B334,"2",'Prioritized Approach Milestones'!C334,"yes")</f>
        <v>0</v>
      </c>
      <c r="C333" s="28">
        <f>COUNTIFS('Prioritized Approach Milestones'!B334,"3",'Prioritized Approach Milestones'!C334,"yes")</f>
        <v>0</v>
      </c>
      <c r="D333" s="29">
        <f>COUNTIFS('Prioritized Approach Milestones'!B334,"4",'Prioritized Approach Milestones'!C334,"yes")</f>
        <v>0</v>
      </c>
      <c r="E333" s="30">
        <f>COUNTIFS('Prioritized Approach Milestones'!B334,"5",'Prioritized Approach Milestones'!C334,"yes")</f>
        <v>0</v>
      </c>
      <c r="F333" s="31">
        <f>COUNTIFS('Prioritized Approach Milestones'!B334,"6",'Prioritized Approach Milestones'!C334,"yes")</f>
        <v>0</v>
      </c>
      <c r="G333" s="59">
        <f t="shared" si="12"/>
        <v>0</v>
      </c>
      <c r="H333" s="53">
        <f>COUNTIFS('Prioritized Approach Milestones'!B334,"1",'Prioritized Approach Milestones'!C334,"N/A")</f>
        <v>0</v>
      </c>
      <c r="I333" s="53">
        <f>COUNTIFS('Prioritized Approach Milestones'!B334,"2",'Prioritized Approach Milestones'!C334,"N/A")</f>
        <v>0</v>
      </c>
      <c r="J333" s="53">
        <f>COUNTIFS('Prioritized Approach Milestones'!B334,"3",'Prioritized Approach Milestones'!C334,"N/A")</f>
        <v>0</v>
      </c>
      <c r="K333" s="53">
        <f>COUNTIFS('Prioritized Approach Milestones'!B334,"4",'Prioritized Approach Milestones'!C334,"N/A")</f>
        <v>0</v>
      </c>
      <c r="L333" s="53">
        <f>COUNTIFS('Prioritized Approach Milestones'!B334,"5",'Prioritized Approach Milestones'!C334,"N/A")</f>
        <v>0</v>
      </c>
      <c r="M333" s="53">
        <f>COUNTIFS('Prioritized Approach Milestones'!B334,"6",'Prioritized Approach Milestones'!C334,"N/A")</f>
        <v>0</v>
      </c>
      <c r="N333">
        <f t="shared" si="13"/>
        <v>0</v>
      </c>
      <c r="P333" s="120" t="str">
        <f>IF('Prioritized Approach Milestones'!$B334=1,'Prioritized Approach Milestones'!$F334,"")</f>
        <v/>
      </c>
      <c r="Q333" s="120" t="str">
        <f>IF('Prioritized Approach Milestones'!$B334=2,'Prioritized Approach Milestones'!$F334,"")</f>
        <v/>
      </c>
      <c r="R333" s="120" t="str">
        <f>IF('Prioritized Approach Milestones'!$B334=3,'Prioritized Approach Milestones'!$F334,"")</f>
        <v/>
      </c>
      <c r="S333" s="120" t="str">
        <f>IF('Prioritized Approach Milestones'!$B334=4,'Prioritized Approach Milestones'!$F334,"")</f>
        <v/>
      </c>
      <c r="T333" s="120" t="str">
        <f>IF('Prioritized Approach Milestones'!$B334=5,'Prioritized Approach Milestones'!$F334,"")</f>
        <v/>
      </c>
      <c r="U333" s="120" t="str">
        <f>IF('Prioritized Approach Milestones'!$B334=6,'Prioritized Approach Milestones'!$F334,"")</f>
        <v/>
      </c>
      <c r="V333" s="121" t="str">
        <f>IF(AND('Prioritized Approach Milestones'!C334="Yes",'Prioritized Approach Milestones'!F334=""),"CORRECT",IF('Prioritized Approach Milestones'!C334="No","CORRECT",IF('Prioritized Approach Milestones'!B334=1,"ERROR 1","N/A")))</f>
        <v>N/A</v>
      </c>
      <c r="W333" s="121" t="str">
        <f>IF(AND('Prioritized Approach Milestones'!C334="Yes",'Prioritized Approach Milestones'!F334=""),"CORRECT",IF('Prioritized Approach Milestones'!C334="No","CORRECT",IF('Prioritized Approach Milestones'!B334=2,"ERROR 1","N/A")))</f>
        <v>N/A</v>
      </c>
      <c r="X333" s="121" t="str">
        <f>IF(AND('Prioritized Approach Milestones'!C334="Yes",'Prioritized Approach Milestones'!F334=""),"CORRECT",IF('Prioritized Approach Milestones'!C334="No","CORRECT",IF('Prioritized Approach Milestones'!B334=3,"ERROR 1","N/A")))</f>
        <v>N/A</v>
      </c>
      <c r="Y333" s="121" t="str">
        <f>IF(AND('Prioritized Approach Milestones'!C334="Yes",'Prioritized Approach Milestones'!F334=""),"CORRECT",IF('Prioritized Approach Milestones'!C334="No","CORRECT",IF('Prioritized Approach Milestones'!B334=4,"ERROR 1","N/A")))</f>
        <v>N/A</v>
      </c>
      <c r="Z333" s="121" t="str">
        <f>IF(AND('Prioritized Approach Milestones'!C334="Yes",'Prioritized Approach Milestones'!F334=""),"CORRECT",IF('Prioritized Approach Milestones'!C334="No","CORRECT",IF('Prioritized Approach Milestones'!B334=5,"ERROR 1","N/A")))</f>
        <v>N/A</v>
      </c>
      <c r="AA333" s="121" t="str">
        <f>IF(AND('Prioritized Approach Milestones'!C334="Yes",'Prioritized Approach Milestones'!F334=""),"CORRECT",IF('Prioritized Approach Milestones'!C334="No","CORRECT",IF('Prioritized Approach Milestones'!B334=6,"ERROR 1","N/A")))</f>
        <v>N/A</v>
      </c>
      <c r="AB333" s="122" t="str">
        <f>IF(AND('Prioritized Approach Milestones'!C334="No",'Prioritized Approach Milestones'!F334=""),IF('Prioritized Approach Milestones'!B334=1,"ERROR 2","N/A"),"CORRECT")</f>
        <v>CORRECT</v>
      </c>
      <c r="AC333" s="122" t="str">
        <f>IF(AND('Prioritized Approach Milestones'!C334="No",'Prioritized Approach Milestones'!F334=""),IF('Prioritized Approach Milestones'!B334=2,"ERROR 2","N/A"),"CORRECT")</f>
        <v>CORRECT</v>
      </c>
      <c r="AD333" s="122" t="str">
        <f>IF(AND('Prioritized Approach Milestones'!C334="No",'Prioritized Approach Milestones'!F334=""),IF('Prioritized Approach Milestones'!B334=3,"ERROR 2","N/A"),"CORRECT")</f>
        <v>CORRECT</v>
      </c>
      <c r="AE333" s="122" t="str">
        <f>IF(AND('Prioritized Approach Milestones'!C334="No",'Prioritized Approach Milestones'!F334=""),IF('Prioritized Approach Milestones'!B334=4,"ERROR 2","N/A"),"CORRECT")</f>
        <v>CORRECT</v>
      </c>
      <c r="AF333" s="122" t="str">
        <f>IF(AND('Prioritized Approach Milestones'!C334="No",'Prioritized Approach Milestones'!F334=""),IF('Prioritized Approach Milestones'!B334=5,"ERROR 2","N/A"),"CORRECT")</f>
        <v>CORRECT</v>
      </c>
      <c r="AG333" s="123" t="str">
        <f>IF(AND('Prioritized Approach Milestones'!C334="No",'Prioritized Approach Milestones'!F334=""),IF('Prioritized Approach Milestones'!B334=6,"ERROR 2","N/A"),"CORRECT")</f>
        <v>CORRECT</v>
      </c>
    </row>
    <row r="334" spans="1:33" x14ac:dyDescent="0.2">
      <c r="A334" s="27">
        <f>COUNTIFS('Prioritized Approach Milestones'!B335,"1",'Prioritized Approach Milestones'!C335,"yes")</f>
        <v>0</v>
      </c>
      <c r="B334" s="32">
        <f>COUNTIFS('Prioritized Approach Milestones'!B335,"2",'Prioritized Approach Milestones'!C335,"yes")</f>
        <v>0</v>
      </c>
      <c r="C334" s="28">
        <f>COUNTIFS('Prioritized Approach Milestones'!B335,"3",'Prioritized Approach Milestones'!C335,"yes")</f>
        <v>0</v>
      </c>
      <c r="D334" s="29">
        <f>COUNTIFS('Prioritized Approach Milestones'!B335,"4",'Prioritized Approach Milestones'!C335,"yes")</f>
        <v>0</v>
      </c>
      <c r="E334" s="30">
        <f>COUNTIFS('Prioritized Approach Milestones'!B335,"5",'Prioritized Approach Milestones'!C335,"yes")</f>
        <v>0</v>
      </c>
      <c r="F334" s="31">
        <f>COUNTIFS('Prioritized Approach Milestones'!B335,"6",'Prioritized Approach Milestones'!C335,"yes")</f>
        <v>0</v>
      </c>
      <c r="G334" s="59">
        <f t="shared" si="12"/>
        <v>0</v>
      </c>
      <c r="H334" s="53">
        <f>COUNTIFS('Prioritized Approach Milestones'!B335,"1",'Prioritized Approach Milestones'!C335,"N/A")</f>
        <v>0</v>
      </c>
      <c r="I334" s="53">
        <f>COUNTIFS('Prioritized Approach Milestones'!B335,"2",'Prioritized Approach Milestones'!C335,"N/A")</f>
        <v>0</v>
      </c>
      <c r="J334" s="53">
        <f>COUNTIFS('Prioritized Approach Milestones'!B335,"3",'Prioritized Approach Milestones'!C335,"N/A")</f>
        <v>0</v>
      </c>
      <c r="K334" s="53">
        <f>COUNTIFS('Prioritized Approach Milestones'!B335,"4",'Prioritized Approach Milestones'!C335,"N/A")</f>
        <v>0</v>
      </c>
      <c r="L334" s="53">
        <f>COUNTIFS('Prioritized Approach Milestones'!B335,"5",'Prioritized Approach Milestones'!C335,"N/A")</f>
        <v>0</v>
      </c>
      <c r="M334" s="53">
        <f>COUNTIFS('Prioritized Approach Milestones'!B335,"6",'Prioritized Approach Milestones'!C335,"N/A")</f>
        <v>0</v>
      </c>
      <c r="N334">
        <f t="shared" si="13"/>
        <v>0</v>
      </c>
      <c r="P334" s="120" t="str">
        <f>IF('Prioritized Approach Milestones'!$B335=1,'Prioritized Approach Milestones'!$F335,"")</f>
        <v/>
      </c>
      <c r="Q334" s="120" t="str">
        <f>IF('Prioritized Approach Milestones'!$B335=2,'Prioritized Approach Milestones'!$F335,"")</f>
        <v/>
      </c>
      <c r="R334" s="120" t="str">
        <f>IF('Prioritized Approach Milestones'!$B335=3,'Prioritized Approach Milestones'!$F335,"")</f>
        <v/>
      </c>
      <c r="S334" s="120">
        <f>IF('Prioritized Approach Milestones'!$B335=4,'Prioritized Approach Milestones'!$F335,"")</f>
        <v>0</v>
      </c>
      <c r="T334" s="120" t="str">
        <f>IF('Prioritized Approach Milestones'!$B335=5,'Prioritized Approach Milestones'!$F335,"")</f>
        <v/>
      </c>
      <c r="U334" s="120" t="str">
        <f>IF('Prioritized Approach Milestones'!$B335=6,'Prioritized Approach Milestones'!$F335,"")</f>
        <v/>
      </c>
      <c r="V334" s="121" t="str">
        <f>IF(AND('Prioritized Approach Milestones'!C335="Yes",'Prioritized Approach Milestones'!F335=""),"CORRECT",IF('Prioritized Approach Milestones'!C335="No","CORRECT",IF('Prioritized Approach Milestones'!B335=1,"ERROR 1","N/A")))</f>
        <v>N/A</v>
      </c>
      <c r="W334" s="121" t="str">
        <f>IF(AND('Prioritized Approach Milestones'!C335="Yes",'Prioritized Approach Milestones'!F335=""),"CORRECT",IF('Prioritized Approach Milestones'!C335="No","CORRECT",IF('Prioritized Approach Milestones'!B335=2,"ERROR 1","N/A")))</f>
        <v>N/A</v>
      </c>
      <c r="X334" s="121" t="str">
        <f>IF(AND('Prioritized Approach Milestones'!C335="Yes",'Prioritized Approach Milestones'!F335=""),"CORRECT",IF('Prioritized Approach Milestones'!C335="No","CORRECT",IF('Prioritized Approach Milestones'!B335=3,"ERROR 1","N/A")))</f>
        <v>N/A</v>
      </c>
      <c r="Y334" s="121" t="str">
        <f>IF(AND('Prioritized Approach Milestones'!C335="Yes",'Prioritized Approach Milestones'!F335=""),"CORRECT",IF('Prioritized Approach Milestones'!C335="No","CORRECT",IF('Prioritized Approach Milestones'!B335=4,"ERROR 1","N/A")))</f>
        <v>ERROR 1</v>
      </c>
      <c r="Z334" s="121" t="str">
        <f>IF(AND('Prioritized Approach Milestones'!C335="Yes",'Prioritized Approach Milestones'!F335=""),"CORRECT",IF('Prioritized Approach Milestones'!C335="No","CORRECT",IF('Prioritized Approach Milestones'!B335=5,"ERROR 1","N/A")))</f>
        <v>N/A</v>
      </c>
      <c r="AA334" s="121" t="str">
        <f>IF(AND('Prioritized Approach Milestones'!C335="Yes",'Prioritized Approach Milestones'!F335=""),"CORRECT",IF('Prioritized Approach Milestones'!C335="No","CORRECT",IF('Prioritized Approach Milestones'!B335=6,"ERROR 1","N/A")))</f>
        <v>N/A</v>
      </c>
      <c r="AB334" s="122" t="str">
        <f>IF(AND('Prioritized Approach Milestones'!C335="No",'Prioritized Approach Milestones'!F335=""),IF('Prioritized Approach Milestones'!B335=1,"ERROR 2","N/A"),"CORRECT")</f>
        <v>CORRECT</v>
      </c>
      <c r="AC334" s="122" t="str">
        <f>IF(AND('Prioritized Approach Milestones'!C335="No",'Prioritized Approach Milestones'!F335=""),IF('Prioritized Approach Milestones'!B335=2,"ERROR 2","N/A"),"CORRECT")</f>
        <v>CORRECT</v>
      </c>
      <c r="AD334" s="122" t="str">
        <f>IF(AND('Prioritized Approach Milestones'!C335="No",'Prioritized Approach Milestones'!F335=""),IF('Prioritized Approach Milestones'!B335=3,"ERROR 2","N/A"),"CORRECT")</f>
        <v>CORRECT</v>
      </c>
      <c r="AE334" s="122" t="str">
        <f>IF(AND('Prioritized Approach Milestones'!C335="No",'Prioritized Approach Milestones'!F335=""),IF('Prioritized Approach Milestones'!B335=4,"ERROR 2","N/A"),"CORRECT")</f>
        <v>CORRECT</v>
      </c>
      <c r="AF334" s="122" t="str">
        <f>IF(AND('Prioritized Approach Milestones'!C335="No",'Prioritized Approach Milestones'!F335=""),IF('Prioritized Approach Milestones'!B335=5,"ERROR 2","N/A"),"CORRECT")</f>
        <v>CORRECT</v>
      </c>
      <c r="AG334" s="123" t="str">
        <f>IF(AND('Prioritized Approach Milestones'!C335="No",'Prioritized Approach Milestones'!F335=""),IF('Prioritized Approach Milestones'!B335=6,"ERROR 2","N/A"),"CORRECT")</f>
        <v>CORRECT</v>
      </c>
    </row>
    <row r="335" spans="1:33" x14ac:dyDescent="0.2">
      <c r="A335" s="27">
        <f>COUNTIFS('Prioritized Approach Milestones'!B336,"1",'Prioritized Approach Milestones'!C336,"yes")</f>
        <v>0</v>
      </c>
      <c r="B335" s="32">
        <f>COUNTIFS('Prioritized Approach Milestones'!B336,"2",'Prioritized Approach Milestones'!C336,"yes")</f>
        <v>0</v>
      </c>
      <c r="C335" s="28">
        <f>COUNTIFS('Prioritized Approach Milestones'!B336,"3",'Prioritized Approach Milestones'!C336,"yes")</f>
        <v>0</v>
      </c>
      <c r="D335" s="29">
        <f>COUNTIFS('Prioritized Approach Milestones'!B336,"4",'Prioritized Approach Milestones'!C336,"yes")</f>
        <v>0</v>
      </c>
      <c r="E335" s="30">
        <f>COUNTIFS('Prioritized Approach Milestones'!B336,"5",'Prioritized Approach Milestones'!C336,"yes")</f>
        <v>0</v>
      </c>
      <c r="F335" s="31">
        <f>COUNTIFS('Prioritized Approach Milestones'!B336,"6",'Prioritized Approach Milestones'!C336,"yes")</f>
        <v>0</v>
      </c>
      <c r="G335" s="59">
        <f t="shared" si="12"/>
        <v>0</v>
      </c>
      <c r="H335" s="53">
        <f>COUNTIFS('Prioritized Approach Milestones'!B336,"1",'Prioritized Approach Milestones'!C336,"N/A")</f>
        <v>0</v>
      </c>
      <c r="I335" s="53">
        <f>COUNTIFS('Prioritized Approach Milestones'!B336,"2",'Prioritized Approach Milestones'!C336,"N/A")</f>
        <v>0</v>
      </c>
      <c r="J335" s="53">
        <f>COUNTIFS('Prioritized Approach Milestones'!B336,"3",'Prioritized Approach Milestones'!C336,"N/A")</f>
        <v>0</v>
      </c>
      <c r="K335" s="53">
        <f>COUNTIFS('Prioritized Approach Milestones'!B336,"4",'Prioritized Approach Milestones'!C336,"N/A")</f>
        <v>0</v>
      </c>
      <c r="L335" s="53">
        <f>COUNTIFS('Prioritized Approach Milestones'!B336,"5",'Prioritized Approach Milestones'!C336,"N/A")</f>
        <v>0</v>
      </c>
      <c r="M335" s="53">
        <f>COUNTIFS('Prioritized Approach Milestones'!B336,"6",'Prioritized Approach Milestones'!C336,"N/A")</f>
        <v>0</v>
      </c>
      <c r="N335">
        <f t="shared" si="13"/>
        <v>0</v>
      </c>
      <c r="P335" s="120" t="str">
        <f>IF('Prioritized Approach Milestones'!$B336=1,'Prioritized Approach Milestones'!$F336,"")</f>
        <v/>
      </c>
      <c r="Q335" s="120">
        <f>IF('Prioritized Approach Milestones'!$B336=2,'Prioritized Approach Milestones'!$F336,"")</f>
        <v>0</v>
      </c>
      <c r="R335" s="120" t="str">
        <f>IF('Prioritized Approach Milestones'!$B336=3,'Prioritized Approach Milestones'!$F336,"")</f>
        <v/>
      </c>
      <c r="S335" s="120" t="str">
        <f>IF('Prioritized Approach Milestones'!$B336=4,'Prioritized Approach Milestones'!$F336,"")</f>
        <v/>
      </c>
      <c r="T335" s="120" t="str">
        <f>IF('Prioritized Approach Milestones'!$B336=5,'Prioritized Approach Milestones'!$F336,"")</f>
        <v/>
      </c>
      <c r="U335" s="120" t="str">
        <f>IF('Prioritized Approach Milestones'!$B336=6,'Prioritized Approach Milestones'!$F336,"")</f>
        <v/>
      </c>
      <c r="V335" s="121" t="str">
        <f>IF(AND('Prioritized Approach Milestones'!C336="Yes",'Prioritized Approach Milestones'!F336=""),"CORRECT",IF('Prioritized Approach Milestones'!C336="No","CORRECT",IF('Prioritized Approach Milestones'!B336=1,"ERROR 1","N/A")))</f>
        <v>N/A</v>
      </c>
      <c r="W335" s="121" t="str">
        <f>IF(AND('Prioritized Approach Milestones'!C336="Yes",'Prioritized Approach Milestones'!F336=""),"CORRECT",IF('Prioritized Approach Milestones'!C336="No","CORRECT",IF('Prioritized Approach Milestones'!B336=2,"ERROR 1","N/A")))</f>
        <v>ERROR 1</v>
      </c>
      <c r="X335" s="121" t="str">
        <f>IF(AND('Prioritized Approach Milestones'!C336="Yes",'Prioritized Approach Milestones'!F336=""),"CORRECT",IF('Prioritized Approach Milestones'!C336="No","CORRECT",IF('Prioritized Approach Milestones'!B336=3,"ERROR 1","N/A")))</f>
        <v>N/A</v>
      </c>
      <c r="Y335" s="121" t="str">
        <f>IF(AND('Prioritized Approach Milestones'!C336="Yes",'Prioritized Approach Milestones'!F336=""),"CORRECT",IF('Prioritized Approach Milestones'!C336="No","CORRECT",IF('Prioritized Approach Milestones'!B336=4,"ERROR 1","N/A")))</f>
        <v>N/A</v>
      </c>
      <c r="Z335" s="121" t="str">
        <f>IF(AND('Prioritized Approach Milestones'!C336="Yes",'Prioritized Approach Milestones'!F336=""),"CORRECT",IF('Prioritized Approach Milestones'!C336="No","CORRECT",IF('Prioritized Approach Milestones'!B336=5,"ERROR 1","N/A")))</f>
        <v>N/A</v>
      </c>
      <c r="AA335" s="121" t="str">
        <f>IF(AND('Prioritized Approach Milestones'!C336="Yes",'Prioritized Approach Milestones'!F336=""),"CORRECT",IF('Prioritized Approach Milestones'!C336="No","CORRECT",IF('Prioritized Approach Milestones'!B336=6,"ERROR 1","N/A")))</f>
        <v>N/A</v>
      </c>
      <c r="AB335" s="122" t="str">
        <f>IF(AND('Prioritized Approach Milestones'!C336="No",'Prioritized Approach Milestones'!F336=""),IF('Prioritized Approach Milestones'!B336=1,"ERROR 2","N/A"),"CORRECT")</f>
        <v>CORRECT</v>
      </c>
      <c r="AC335" s="122" t="str">
        <f>IF(AND('Prioritized Approach Milestones'!C336="No",'Prioritized Approach Milestones'!F336=""),IF('Prioritized Approach Milestones'!B336=2,"ERROR 2","N/A"),"CORRECT")</f>
        <v>CORRECT</v>
      </c>
      <c r="AD335" s="122" t="str">
        <f>IF(AND('Prioritized Approach Milestones'!C336="No",'Prioritized Approach Milestones'!F336=""),IF('Prioritized Approach Milestones'!B336=3,"ERROR 2","N/A"),"CORRECT")</f>
        <v>CORRECT</v>
      </c>
      <c r="AE335" s="122" t="str">
        <f>IF(AND('Prioritized Approach Milestones'!C336="No",'Prioritized Approach Milestones'!F336=""),IF('Prioritized Approach Milestones'!B336=4,"ERROR 2","N/A"),"CORRECT")</f>
        <v>CORRECT</v>
      </c>
      <c r="AF335" s="122" t="str">
        <f>IF(AND('Prioritized Approach Milestones'!C336="No",'Prioritized Approach Milestones'!F336=""),IF('Prioritized Approach Milestones'!B336=5,"ERROR 2","N/A"),"CORRECT")</f>
        <v>CORRECT</v>
      </c>
      <c r="AG335" s="123" t="str">
        <f>IF(AND('Prioritized Approach Milestones'!C336="No",'Prioritized Approach Milestones'!F336=""),IF('Prioritized Approach Milestones'!B336=6,"ERROR 2","N/A"),"CORRECT")</f>
        <v>CORRECT</v>
      </c>
    </row>
    <row r="336" spans="1:33" x14ac:dyDescent="0.2">
      <c r="A336" s="27">
        <f>COUNTIFS('Prioritized Approach Milestones'!B337,"1",'Prioritized Approach Milestones'!C337,"yes")</f>
        <v>0</v>
      </c>
      <c r="B336" s="32">
        <f>COUNTIFS('Prioritized Approach Milestones'!B337,"2",'Prioritized Approach Milestones'!C337,"yes")</f>
        <v>0</v>
      </c>
      <c r="C336" s="28">
        <f>COUNTIFS('Prioritized Approach Milestones'!B337,"3",'Prioritized Approach Milestones'!C337,"yes")</f>
        <v>0</v>
      </c>
      <c r="D336" s="29">
        <f>COUNTIFS('Prioritized Approach Milestones'!B337,"4",'Prioritized Approach Milestones'!C337,"yes")</f>
        <v>0</v>
      </c>
      <c r="E336" s="30">
        <f>COUNTIFS('Prioritized Approach Milestones'!B337,"5",'Prioritized Approach Milestones'!C337,"yes")</f>
        <v>0</v>
      </c>
      <c r="F336" s="31">
        <f>COUNTIFS('Prioritized Approach Milestones'!B337,"6",'Prioritized Approach Milestones'!C337,"yes")</f>
        <v>0</v>
      </c>
      <c r="G336" s="59">
        <f t="shared" si="12"/>
        <v>0</v>
      </c>
      <c r="H336" s="53">
        <f>COUNTIFS('Prioritized Approach Milestones'!B337,"1",'Prioritized Approach Milestones'!C337,"N/A")</f>
        <v>0</v>
      </c>
      <c r="I336" s="53">
        <f>COUNTIFS('Prioritized Approach Milestones'!B337,"2",'Prioritized Approach Milestones'!C337,"N/A")</f>
        <v>0</v>
      </c>
      <c r="J336" s="53">
        <f>COUNTIFS('Prioritized Approach Milestones'!B337,"3",'Prioritized Approach Milestones'!C337,"N/A")</f>
        <v>0</v>
      </c>
      <c r="K336" s="53">
        <f>COUNTIFS('Prioritized Approach Milestones'!B337,"4",'Prioritized Approach Milestones'!C337,"N/A")</f>
        <v>0</v>
      </c>
      <c r="L336" s="53">
        <f>COUNTIFS('Prioritized Approach Milestones'!B337,"5",'Prioritized Approach Milestones'!C337,"N/A")</f>
        <v>0</v>
      </c>
      <c r="M336" s="53">
        <f>COUNTIFS('Prioritized Approach Milestones'!B337,"6",'Prioritized Approach Milestones'!C337,"N/A")</f>
        <v>0</v>
      </c>
      <c r="N336">
        <f t="shared" si="13"/>
        <v>0</v>
      </c>
      <c r="P336" s="120" t="str">
        <f>IF('Prioritized Approach Milestones'!$B337=1,'Prioritized Approach Milestones'!$F337,"")</f>
        <v/>
      </c>
      <c r="Q336" s="120">
        <f>IF('Prioritized Approach Milestones'!$B337=2,'Prioritized Approach Milestones'!$F337,"")</f>
        <v>0</v>
      </c>
      <c r="R336" s="120" t="str">
        <f>IF('Prioritized Approach Milestones'!$B337=3,'Prioritized Approach Milestones'!$F337,"")</f>
        <v/>
      </c>
      <c r="S336" s="120" t="str">
        <f>IF('Prioritized Approach Milestones'!$B337=4,'Prioritized Approach Milestones'!$F337,"")</f>
        <v/>
      </c>
      <c r="T336" s="120" t="str">
        <f>IF('Prioritized Approach Milestones'!$B337=5,'Prioritized Approach Milestones'!$F337,"")</f>
        <v/>
      </c>
      <c r="U336" s="120" t="str">
        <f>IF('Prioritized Approach Milestones'!$B337=6,'Prioritized Approach Milestones'!$F337,"")</f>
        <v/>
      </c>
      <c r="V336" s="121" t="str">
        <f>IF(AND('Prioritized Approach Milestones'!C337="Yes",'Prioritized Approach Milestones'!F337=""),"CORRECT",IF('Prioritized Approach Milestones'!C337="No","CORRECT",IF('Prioritized Approach Milestones'!B337=1,"ERROR 1","N/A")))</f>
        <v>N/A</v>
      </c>
      <c r="W336" s="121" t="str">
        <f>IF(AND('Prioritized Approach Milestones'!C337="Yes",'Prioritized Approach Milestones'!F337=""),"CORRECT",IF('Prioritized Approach Milestones'!C337="No","CORRECT",IF('Prioritized Approach Milestones'!B337=2,"ERROR 1","N/A")))</f>
        <v>ERROR 1</v>
      </c>
      <c r="X336" s="121" t="str">
        <f>IF(AND('Prioritized Approach Milestones'!C337="Yes",'Prioritized Approach Milestones'!F337=""),"CORRECT",IF('Prioritized Approach Milestones'!C337="No","CORRECT",IF('Prioritized Approach Milestones'!B337=3,"ERROR 1","N/A")))</f>
        <v>N/A</v>
      </c>
      <c r="Y336" s="121" t="str">
        <f>IF(AND('Prioritized Approach Milestones'!C337="Yes",'Prioritized Approach Milestones'!F337=""),"CORRECT",IF('Prioritized Approach Milestones'!C337="No","CORRECT",IF('Prioritized Approach Milestones'!B337=4,"ERROR 1","N/A")))</f>
        <v>N/A</v>
      </c>
      <c r="Z336" s="121" t="str">
        <f>IF(AND('Prioritized Approach Milestones'!C337="Yes",'Prioritized Approach Milestones'!F337=""),"CORRECT",IF('Prioritized Approach Milestones'!C337="No","CORRECT",IF('Prioritized Approach Milestones'!B337=5,"ERROR 1","N/A")))</f>
        <v>N/A</v>
      </c>
      <c r="AA336" s="121" t="str">
        <f>IF(AND('Prioritized Approach Milestones'!C337="Yes",'Prioritized Approach Milestones'!F337=""),"CORRECT",IF('Prioritized Approach Milestones'!C337="No","CORRECT",IF('Prioritized Approach Milestones'!B337=6,"ERROR 1","N/A")))</f>
        <v>N/A</v>
      </c>
      <c r="AB336" s="122" t="str">
        <f>IF(AND('Prioritized Approach Milestones'!C337="No",'Prioritized Approach Milestones'!F337=""),IF('Prioritized Approach Milestones'!B337=1,"ERROR 2","N/A"),"CORRECT")</f>
        <v>CORRECT</v>
      </c>
      <c r="AC336" s="122" t="str">
        <f>IF(AND('Prioritized Approach Milestones'!C337="No",'Prioritized Approach Milestones'!F337=""),IF('Prioritized Approach Milestones'!B337=2,"ERROR 2","N/A"),"CORRECT")</f>
        <v>CORRECT</v>
      </c>
      <c r="AD336" s="122" t="str">
        <f>IF(AND('Prioritized Approach Milestones'!C337="No",'Prioritized Approach Milestones'!F337=""),IF('Prioritized Approach Milestones'!B337=3,"ERROR 2","N/A"),"CORRECT")</f>
        <v>CORRECT</v>
      </c>
      <c r="AE336" s="122" t="str">
        <f>IF(AND('Prioritized Approach Milestones'!C337="No",'Prioritized Approach Milestones'!F337=""),IF('Prioritized Approach Milestones'!B337=4,"ERROR 2","N/A"),"CORRECT")</f>
        <v>CORRECT</v>
      </c>
      <c r="AF336" s="122" t="str">
        <f>IF(AND('Prioritized Approach Milestones'!C337="No",'Prioritized Approach Milestones'!F337=""),IF('Prioritized Approach Milestones'!B337=5,"ERROR 2","N/A"),"CORRECT")</f>
        <v>CORRECT</v>
      </c>
      <c r="AG336" s="123" t="str">
        <f>IF(AND('Prioritized Approach Milestones'!C337="No",'Prioritized Approach Milestones'!F337=""),IF('Prioritized Approach Milestones'!B337=6,"ERROR 2","N/A"),"CORRECT")</f>
        <v>CORRECT</v>
      </c>
    </row>
    <row r="337" spans="1:33" x14ac:dyDescent="0.2">
      <c r="A337" s="27">
        <f>COUNTIFS('Prioritized Approach Milestones'!B338,"1",'Prioritized Approach Milestones'!C338,"yes")</f>
        <v>0</v>
      </c>
      <c r="B337" s="32">
        <f>COUNTIFS('Prioritized Approach Milestones'!B338,"2",'Prioritized Approach Milestones'!C338,"yes")</f>
        <v>0</v>
      </c>
      <c r="C337" s="28">
        <f>COUNTIFS('Prioritized Approach Milestones'!B338,"3",'Prioritized Approach Milestones'!C338,"yes")</f>
        <v>0</v>
      </c>
      <c r="D337" s="29">
        <f>COUNTIFS('Prioritized Approach Milestones'!B338,"4",'Prioritized Approach Milestones'!C338,"yes")</f>
        <v>0</v>
      </c>
      <c r="E337" s="30">
        <f>COUNTIFS('Prioritized Approach Milestones'!B338,"5",'Prioritized Approach Milestones'!C338,"yes")</f>
        <v>0</v>
      </c>
      <c r="F337" s="31">
        <f>COUNTIFS('Prioritized Approach Milestones'!B338,"6",'Prioritized Approach Milestones'!C338,"yes")</f>
        <v>0</v>
      </c>
      <c r="G337" s="59">
        <f t="shared" si="12"/>
        <v>0</v>
      </c>
      <c r="H337" s="53">
        <f>COUNTIFS('Prioritized Approach Milestones'!B338,"1",'Prioritized Approach Milestones'!C338,"N/A")</f>
        <v>0</v>
      </c>
      <c r="I337" s="53">
        <f>COUNTIFS('Prioritized Approach Milestones'!B338,"2",'Prioritized Approach Milestones'!C338,"N/A")</f>
        <v>0</v>
      </c>
      <c r="J337" s="53">
        <f>COUNTIFS('Prioritized Approach Milestones'!B338,"3",'Prioritized Approach Milestones'!C338,"N/A")</f>
        <v>0</v>
      </c>
      <c r="K337" s="53">
        <f>COUNTIFS('Prioritized Approach Milestones'!B338,"4",'Prioritized Approach Milestones'!C338,"N/A")</f>
        <v>0</v>
      </c>
      <c r="L337" s="53">
        <f>COUNTIFS('Prioritized Approach Milestones'!B338,"5",'Prioritized Approach Milestones'!C338,"N/A")</f>
        <v>0</v>
      </c>
      <c r="M337" s="53">
        <f>COUNTIFS('Prioritized Approach Milestones'!B338,"6",'Prioritized Approach Milestones'!C338,"N/A")</f>
        <v>0</v>
      </c>
      <c r="N337">
        <f t="shared" si="13"/>
        <v>0</v>
      </c>
      <c r="P337" s="120" t="str">
        <f>IF('Prioritized Approach Milestones'!$B338=1,'Prioritized Approach Milestones'!$F338,"")</f>
        <v/>
      </c>
      <c r="Q337" s="120" t="str">
        <f>IF('Prioritized Approach Milestones'!$B338=2,'Prioritized Approach Milestones'!$F338,"")</f>
        <v/>
      </c>
      <c r="R337" s="120" t="str">
        <f>IF('Prioritized Approach Milestones'!$B338=3,'Prioritized Approach Milestones'!$F338,"")</f>
        <v/>
      </c>
      <c r="S337" s="120" t="str">
        <f>IF('Prioritized Approach Milestones'!$B338=4,'Prioritized Approach Milestones'!$F338,"")</f>
        <v/>
      </c>
      <c r="T337" s="120" t="str">
        <f>IF('Prioritized Approach Milestones'!$B338=5,'Prioritized Approach Milestones'!$F338,"")</f>
        <v/>
      </c>
      <c r="U337" s="120" t="str">
        <f>IF('Prioritized Approach Milestones'!$B338=6,'Prioritized Approach Milestones'!$F338,"")</f>
        <v/>
      </c>
      <c r="V337" s="121" t="str">
        <f>IF(AND('Prioritized Approach Milestones'!C338="Yes",'Prioritized Approach Milestones'!F338=""),"CORRECT",IF('Prioritized Approach Milestones'!C338="No","CORRECT",IF('Prioritized Approach Milestones'!B338=1,"ERROR 1","N/A")))</f>
        <v>N/A</v>
      </c>
      <c r="W337" s="121" t="str">
        <f>IF(AND('Prioritized Approach Milestones'!C338="Yes",'Prioritized Approach Milestones'!F338=""),"CORRECT",IF('Prioritized Approach Milestones'!C338="No","CORRECT",IF('Prioritized Approach Milestones'!B338=2,"ERROR 1","N/A")))</f>
        <v>N/A</v>
      </c>
      <c r="X337" s="121" t="str">
        <f>IF(AND('Prioritized Approach Milestones'!C338="Yes",'Prioritized Approach Milestones'!F338=""),"CORRECT",IF('Prioritized Approach Milestones'!C338="No","CORRECT",IF('Prioritized Approach Milestones'!B338=3,"ERROR 1","N/A")))</f>
        <v>N/A</v>
      </c>
      <c r="Y337" s="121" t="str">
        <f>IF(AND('Prioritized Approach Milestones'!C338="Yes",'Prioritized Approach Milestones'!F338=""),"CORRECT",IF('Prioritized Approach Milestones'!C338="No","CORRECT",IF('Prioritized Approach Milestones'!B338=4,"ERROR 1","N/A")))</f>
        <v>N/A</v>
      </c>
      <c r="Z337" s="121" t="str">
        <f>IF(AND('Prioritized Approach Milestones'!C338="Yes",'Prioritized Approach Milestones'!F338=""),"CORRECT",IF('Prioritized Approach Milestones'!C338="No","CORRECT",IF('Prioritized Approach Milestones'!B338=5,"ERROR 1","N/A")))</f>
        <v>N/A</v>
      </c>
      <c r="AA337" s="121" t="str">
        <f>IF(AND('Prioritized Approach Milestones'!C338="Yes",'Prioritized Approach Milestones'!F338=""),"CORRECT",IF('Prioritized Approach Milestones'!C338="No","CORRECT",IF('Prioritized Approach Milestones'!B338=6,"ERROR 1","N/A")))</f>
        <v>N/A</v>
      </c>
      <c r="AB337" s="122" t="str">
        <f>IF(AND('Prioritized Approach Milestones'!C338="No",'Prioritized Approach Milestones'!F338=""),IF('Prioritized Approach Milestones'!B338=1,"ERROR 2","N/A"),"CORRECT")</f>
        <v>CORRECT</v>
      </c>
      <c r="AC337" s="122" t="str">
        <f>IF(AND('Prioritized Approach Milestones'!C338="No",'Prioritized Approach Milestones'!F338=""),IF('Prioritized Approach Milestones'!B338=2,"ERROR 2","N/A"),"CORRECT")</f>
        <v>CORRECT</v>
      </c>
      <c r="AD337" s="122" t="str">
        <f>IF(AND('Prioritized Approach Milestones'!C338="No",'Prioritized Approach Milestones'!F338=""),IF('Prioritized Approach Milestones'!B338=3,"ERROR 2","N/A"),"CORRECT")</f>
        <v>CORRECT</v>
      </c>
      <c r="AE337" s="122" t="str">
        <f>IF(AND('Prioritized Approach Milestones'!C338="No",'Prioritized Approach Milestones'!F338=""),IF('Prioritized Approach Milestones'!B338=4,"ERROR 2","N/A"),"CORRECT")</f>
        <v>CORRECT</v>
      </c>
      <c r="AF337" s="122" t="str">
        <f>IF(AND('Prioritized Approach Milestones'!C338="No",'Prioritized Approach Milestones'!F338=""),IF('Prioritized Approach Milestones'!B338=5,"ERROR 2","N/A"),"CORRECT")</f>
        <v>CORRECT</v>
      </c>
      <c r="AG337" s="123" t="str">
        <f>IF(AND('Prioritized Approach Milestones'!C338="No",'Prioritized Approach Milestones'!F338=""),IF('Prioritized Approach Milestones'!B338=6,"ERROR 2","N/A"),"CORRECT")</f>
        <v>CORRECT</v>
      </c>
    </row>
    <row r="338" spans="1:33" x14ac:dyDescent="0.2">
      <c r="A338" s="27">
        <f>COUNTIFS('Prioritized Approach Milestones'!B339,"1",'Prioritized Approach Milestones'!C339,"yes")</f>
        <v>0</v>
      </c>
      <c r="B338" s="32">
        <f>COUNTIFS('Prioritized Approach Milestones'!B339,"2",'Prioritized Approach Milestones'!C339,"yes")</f>
        <v>0</v>
      </c>
      <c r="C338" s="28">
        <f>COUNTIFS('Prioritized Approach Milestones'!B339,"3",'Prioritized Approach Milestones'!C339,"yes")</f>
        <v>0</v>
      </c>
      <c r="D338" s="29">
        <f>COUNTIFS('Prioritized Approach Milestones'!B339,"4",'Prioritized Approach Milestones'!C339,"yes")</f>
        <v>0</v>
      </c>
      <c r="E338" s="30">
        <f>COUNTIFS('Prioritized Approach Milestones'!B339,"5",'Prioritized Approach Milestones'!C339,"yes")</f>
        <v>0</v>
      </c>
      <c r="F338" s="31">
        <f>COUNTIFS('Prioritized Approach Milestones'!B339,"6",'Prioritized Approach Milestones'!C339,"yes")</f>
        <v>0</v>
      </c>
      <c r="G338" s="59">
        <f t="shared" si="12"/>
        <v>0</v>
      </c>
      <c r="H338" s="53">
        <f>COUNTIFS('Prioritized Approach Milestones'!B339,"1",'Prioritized Approach Milestones'!C339,"N/A")</f>
        <v>0</v>
      </c>
      <c r="I338" s="53">
        <f>COUNTIFS('Prioritized Approach Milestones'!B339,"2",'Prioritized Approach Milestones'!C339,"N/A")</f>
        <v>0</v>
      </c>
      <c r="J338" s="53">
        <f>COUNTIFS('Prioritized Approach Milestones'!B339,"3",'Prioritized Approach Milestones'!C339,"N/A")</f>
        <v>0</v>
      </c>
      <c r="K338" s="53">
        <f>COUNTIFS('Prioritized Approach Milestones'!B339,"4",'Prioritized Approach Milestones'!C339,"N/A")</f>
        <v>0</v>
      </c>
      <c r="L338" s="53">
        <f>COUNTIFS('Prioritized Approach Milestones'!B339,"5",'Prioritized Approach Milestones'!C339,"N/A")</f>
        <v>0</v>
      </c>
      <c r="M338" s="53">
        <f>COUNTIFS('Prioritized Approach Milestones'!B339,"6",'Prioritized Approach Milestones'!C339,"N/A")</f>
        <v>0</v>
      </c>
      <c r="N338">
        <f t="shared" si="13"/>
        <v>0</v>
      </c>
      <c r="P338" s="120" t="str">
        <f>IF('Prioritized Approach Milestones'!$B339=1,'Prioritized Approach Milestones'!$F339,"")</f>
        <v/>
      </c>
      <c r="Q338" s="120">
        <f>IF('Prioritized Approach Milestones'!$B339=2,'Prioritized Approach Milestones'!$F339,"")</f>
        <v>0</v>
      </c>
      <c r="R338" s="120" t="str">
        <f>IF('Prioritized Approach Milestones'!$B339=3,'Prioritized Approach Milestones'!$F339,"")</f>
        <v/>
      </c>
      <c r="S338" s="120" t="str">
        <f>IF('Prioritized Approach Milestones'!$B339=4,'Prioritized Approach Milestones'!$F339,"")</f>
        <v/>
      </c>
      <c r="T338" s="120" t="str">
        <f>IF('Prioritized Approach Milestones'!$B339=5,'Prioritized Approach Milestones'!$F339,"")</f>
        <v/>
      </c>
      <c r="U338" s="120" t="str">
        <f>IF('Prioritized Approach Milestones'!$B339=6,'Prioritized Approach Milestones'!$F339,"")</f>
        <v/>
      </c>
      <c r="V338" s="121" t="str">
        <f>IF(AND('Prioritized Approach Milestones'!C339="Yes",'Prioritized Approach Milestones'!F339=""),"CORRECT",IF('Prioritized Approach Milestones'!C339="No","CORRECT",IF('Prioritized Approach Milestones'!B339=1,"ERROR 1","N/A")))</f>
        <v>N/A</v>
      </c>
      <c r="W338" s="121" t="str">
        <f>IF(AND('Prioritized Approach Milestones'!C339="Yes",'Prioritized Approach Milestones'!F339=""),"CORRECT",IF('Prioritized Approach Milestones'!C339="No","CORRECT",IF('Prioritized Approach Milestones'!B339=2,"ERROR 1","N/A")))</f>
        <v>ERROR 1</v>
      </c>
      <c r="X338" s="121" t="str">
        <f>IF(AND('Prioritized Approach Milestones'!C339="Yes",'Prioritized Approach Milestones'!F339=""),"CORRECT",IF('Prioritized Approach Milestones'!C339="No","CORRECT",IF('Prioritized Approach Milestones'!B339=3,"ERROR 1","N/A")))</f>
        <v>N/A</v>
      </c>
      <c r="Y338" s="121" t="str">
        <f>IF(AND('Prioritized Approach Milestones'!C339="Yes",'Prioritized Approach Milestones'!F339=""),"CORRECT",IF('Prioritized Approach Milestones'!C339="No","CORRECT",IF('Prioritized Approach Milestones'!B339=4,"ERROR 1","N/A")))</f>
        <v>N/A</v>
      </c>
      <c r="Z338" s="121" t="str">
        <f>IF(AND('Prioritized Approach Milestones'!C339="Yes",'Prioritized Approach Milestones'!F339=""),"CORRECT",IF('Prioritized Approach Milestones'!C339="No","CORRECT",IF('Prioritized Approach Milestones'!B339=5,"ERROR 1","N/A")))</f>
        <v>N/A</v>
      </c>
      <c r="AA338" s="121" t="str">
        <f>IF(AND('Prioritized Approach Milestones'!C339="Yes",'Prioritized Approach Milestones'!F339=""),"CORRECT",IF('Prioritized Approach Milestones'!C339="No","CORRECT",IF('Prioritized Approach Milestones'!B339=6,"ERROR 1","N/A")))</f>
        <v>N/A</v>
      </c>
      <c r="AB338" s="122" t="str">
        <f>IF(AND('Prioritized Approach Milestones'!C339="No",'Prioritized Approach Milestones'!F339=""),IF('Prioritized Approach Milestones'!B339=1,"ERROR 2","N/A"),"CORRECT")</f>
        <v>CORRECT</v>
      </c>
      <c r="AC338" s="122" t="str">
        <f>IF(AND('Prioritized Approach Milestones'!C339="No",'Prioritized Approach Milestones'!F339=""),IF('Prioritized Approach Milestones'!B339=2,"ERROR 2","N/A"),"CORRECT")</f>
        <v>CORRECT</v>
      </c>
      <c r="AD338" s="122" t="str">
        <f>IF(AND('Prioritized Approach Milestones'!C339="No",'Prioritized Approach Milestones'!F339=""),IF('Prioritized Approach Milestones'!B339=3,"ERROR 2","N/A"),"CORRECT")</f>
        <v>CORRECT</v>
      </c>
      <c r="AE338" s="122" t="str">
        <f>IF(AND('Prioritized Approach Milestones'!C339="No",'Prioritized Approach Milestones'!F339=""),IF('Prioritized Approach Milestones'!B339=4,"ERROR 2","N/A"),"CORRECT")</f>
        <v>CORRECT</v>
      </c>
      <c r="AF338" s="122" t="str">
        <f>IF(AND('Prioritized Approach Milestones'!C339="No",'Prioritized Approach Milestones'!F339=""),IF('Prioritized Approach Milestones'!B339=5,"ERROR 2","N/A"),"CORRECT")</f>
        <v>CORRECT</v>
      </c>
      <c r="AG338" s="123" t="str">
        <f>IF(AND('Prioritized Approach Milestones'!C339="No",'Prioritized Approach Milestones'!F339=""),IF('Prioritized Approach Milestones'!B339=6,"ERROR 2","N/A"),"CORRECT")</f>
        <v>CORRECT</v>
      </c>
    </row>
    <row r="339" spans="1:33" x14ac:dyDescent="0.2">
      <c r="A339" s="27">
        <f>COUNTIFS('Prioritized Approach Milestones'!B340,"1",'Prioritized Approach Milestones'!C340,"yes")</f>
        <v>0</v>
      </c>
      <c r="B339" s="32">
        <f>COUNTIFS('Prioritized Approach Milestones'!B340,"2",'Prioritized Approach Milestones'!C340,"yes")</f>
        <v>0</v>
      </c>
      <c r="C339" s="28">
        <f>COUNTIFS('Prioritized Approach Milestones'!B340,"3",'Prioritized Approach Milestones'!C340,"yes")</f>
        <v>0</v>
      </c>
      <c r="D339" s="29">
        <f>COUNTIFS('Prioritized Approach Milestones'!B340,"4",'Prioritized Approach Milestones'!C340,"yes")</f>
        <v>0</v>
      </c>
      <c r="E339" s="30">
        <f>COUNTIFS('Prioritized Approach Milestones'!B340,"5",'Prioritized Approach Milestones'!C340,"yes")</f>
        <v>0</v>
      </c>
      <c r="F339" s="31">
        <f>COUNTIFS('Prioritized Approach Milestones'!B340,"6",'Prioritized Approach Milestones'!C340,"yes")</f>
        <v>0</v>
      </c>
      <c r="G339" s="59">
        <f t="shared" si="12"/>
        <v>0</v>
      </c>
      <c r="H339" s="53">
        <f>COUNTIFS('Prioritized Approach Milestones'!B340,"1",'Prioritized Approach Milestones'!C340,"N/A")</f>
        <v>0</v>
      </c>
      <c r="I339" s="53">
        <f>COUNTIFS('Prioritized Approach Milestones'!B340,"2",'Prioritized Approach Milestones'!C340,"N/A")</f>
        <v>0</v>
      </c>
      <c r="J339" s="53">
        <f>COUNTIFS('Prioritized Approach Milestones'!B340,"3",'Prioritized Approach Milestones'!C340,"N/A")</f>
        <v>0</v>
      </c>
      <c r="K339" s="53">
        <f>COUNTIFS('Prioritized Approach Milestones'!B340,"4",'Prioritized Approach Milestones'!C340,"N/A")</f>
        <v>0</v>
      </c>
      <c r="L339" s="53">
        <f>COUNTIFS('Prioritized Approach Milestones'!B340,"5",'Prioritized Approach Milestones'!C340,"N/A")</f>
        <v>0</v>
      </c>
      <c r="M339" s="53">
        <f>COUNTIFS('Prioritized Approach Milestones'!B340,"6",'Prioritized Approach Milestones'!C340,"N/A")</f>
        <v>0</v>
      </c>
      <c r="N339">
        <f t="shared" si="13"/>
        <v>0</v>
      </c>
      <c r="P339" s="120" t="str">
        <f>IF('Prioritized Approach Milestones'!$B340=1,'Prioritized Approach Milestones'!$F340,"")</f>
        <v/>
      </c>
      <c r="Q339" s="120">
        <f>IF('Prioritized Approach Milestones'!$B340=2,'Prioritized Approach Milestones'!$F340,"")</f>
        <v>0</v>
      </c>
      <c r="R339" s="120" t="str">
        <f>IF('Prioritized Approach Milestones'!$B340=3,'Prioritized Approach Milestones'!$F340,"")</f>
        <v/>
      </c>
      <c r="S339" s="120" t="str">
        <f>IF('Prioritized Approach Milestones'!$B340=4,'Prioritized Approach Milestones'!$F340,"")</f>
        <v/>
      </c>
      <c r="T339" s="120" t="str">
        <f>IF('Prioritized Approach Milestones'!$B340=5,'Prioritized Approach Milestones'!$F340,"")</f>
        <v/>
      </c>
      <c r="U339" s="120" t="str">
        <f>IF('Prioritized Approach Milestones'!$B340=6,'Prioritized Approach Milestones'!$F340,"")</f>
        <v/>
      </c>
      <c r="V339" s="121" t="str">
        <f>IF(AND('Prioritized Approach Milestones'!C340="Yes",'Prioritized Approach Milestones'!F340=""),"CORRECT",IF('Prioritized Approach Milestones'!C340="No","CORRECT",IF('Prioritized Approach Milestones'!B340=1,"ERROR 1","N/A")))</f>
        <v>N/A</v>
      </c>
      <c r="W339" s="121" t="str">
        <f>IF(AND('Prioritized Approach Milestones'!C340="Yes",'Prioritized Approach Milestones'!F340=""),"CORRECT",IF('Prioritized Approach Milestones'!C340="No","CORRECT",IF('Prioritized Approach Milestones'!B340=2,"ERROR 1","N/A")))</f>
        <v>ERROR 1</v>
      </c>
      <c r="X339" s="121" t="str">
        <f>IF(AND('Prioritized Approach Milestones'!C340="Yes",'Prioritized Approach Milestones'!F340=""),"CORRECT",IF('Prioritized Approach Milestones'!C340="No","CORRECT",IF('Prioritized Approach Milestones'!B340=3,"ERROR 1","N/A")))</f>
        <v>N/A</v>
      </c>
      <c r="Y339" s="121" t="str">
        <f>IF(AND('Prioritized Approach Milestones'!C340="Yes",'Prioritized Approach Milestones'!F340=""),"CORRECT",IF('Prioritized Approach Milestones'!C340="No","CORRECT",IF('Prioritized Approach Milestones'!B340=4,"ERROR 1","N/A")))</f>
        <v>N/A</v>
      </c>
      <c r="Z339" s="121" t="str">
        <f>IF(AND('Prioritized Approach Milestones'!C340="Yes",'Prioritized Approach Milestones'!F340=""),"CORRECT",IF('Prioritized Approach Milestones'!C340="No","CORRECT",IF('Prioritized Approach Milestones'!B340=5,"ERROR 1","N/A")))</f>
        <v>N/A</v>
      </c>
      <c r="AA339" s="121" t="str">
        <f>IF(AND('Prioritized Approach Milestones'!C340="Yes",'Prioritized Approach Milestones'!F340=""),"CORRECT",IF('Prioritized Approach Milestones'!C340="No","CORRECT",IF('Prioritized Approach Milestones'!B340=6,"ERROR 1","N/A")))</f>
        <v>N/A</v>
      </c>
      <c r="AB339" s="122" t="str">
        <f>IF(AND('Prioritized Approach Milestones'!C340="No",'Prioritized Approach Milestones'!F340=""),IF('Prioritized Approach Milestones'!B340=1,"ERROR 2","N/A"),"CORRECT")</f>
        <v>CORRECT</v>
      </c>
      <c r="AC339" s="122" t="str">
        <f>IF(AND('Prioritized Approach Milestones'!C340="No",'Prioritized Approach Milestones'!F340=""),IF('Prioritized Approach Milestones'!B340=2,"ERROR 2","N/A"),"CORRECT")</f>
        <v>CORRECT</v>
      </c>
      <c r="AD339" s="122" t="str">
        <f>IF(AND('Prioritized Approach Milestones'!C340="No",'Prioritized Approach Milestones'!F340=""),IF('Prioritized Approach Milestones'!B340=3,"ERROR 2","N/A"),"CORRECT")</f>
        <v>CORRECT</v>
      </c>
      <c r="AE339" s="122" t="str">
        <f>IF(AND('Prioritized Approach Milestones'!C340="No",'Prioritized Approach Milestones'!F340=""),IF('Prioritized Approach Milestones'!B340=4,"ERROR 2","N/A"),"CORRECT")</f>
        <v>CORRECT</v>
      </c>
      <c r="AF339" s="122" t="str">
        <f>IF(AND('Prioritized Approach Milestones'!C340="No",'Prioritized Approach Milestones'!F340=""),IF('Prioritized Approach Milestones'!B340=5,"ERROR 2","N/A"),"CORRECT")</f>
        <v>CORRECT</v>
      </c>
      <c r="AG339" s="123" t="str">
        <f>IF(AND('Prioritized Approach Milestones'!C340="No",'Prioritized Approach Milestones'!F340=""),IF('Prioritized Approach Milestones'!B340=6,"ERROR 2","N/A"),"CORRECT")</f>
        <v>CORRECT</v>
      </c>
    </row>
    <row r="340" spans="1:33" ht="16" thickBot="1" x14ac:dyDescent="0.25">
      <c r="A340" s="27">
        <f>COUNTIFS('Prioritized Approach Milestones'!B341,"1",'Prioritized Approach Milestones'!C341,"yes")</f>
        <v>0</v>
      </c>
      <c r="B340" s="32">
        <f>COUNTIFS('Prioritized Approach Milestones'!B341,"2",'Prioritized Approach Milestones'!C341,"yes")</f>
        <v>0</v>
      </c>
      <c r="C340" s="28">
        <f>COUNTIFS('Prioritized Approach Milestones'!B341,"3",'Prioritized Approach Milestones'!C341,"yes")</f>
        <v>0</v>
      </c>
      <c r="D340" s="29">
        <f>COUNTIFS('Prioritized Approach Milestones'!B341,"4",'Prioritized Approach Milestones'!C341,"yes")</f>
        <v>0</v>
      </c>
      <c r="E340" s="30">
        <f>COUNTIFS('Prioritized Approach Milestones'!B341,"5",'Prioritized Approach Milestones'!C341,"yes")</f>
        <v>0</v>
      </c>
      <c r="F340" s="31">
        <f>COUNTIFS('Prioritized Approach Milestones'!B341,"6",'Prioritized Approach Milestones'!C341,"yes")</f>
        <v>0</v>
      </c>
      <c r="G340" s="59">
        <f t="shared" si="12"/>
        <v>0</v>
      </c>
      <c r="H340" s="53">
        <f>COUNTIFS('Prioritized Approach Milestones'!B341,"1",'Prioritized Approach Milestones'!C341,"N/A")</f>
        <v>0</v>
      </c>
      <c r="I340" s="53">
        <f>COUNTIFS('Prioritized Approach Milestones'!B341,"2",'Prioritized Approach Milestones'!C341,"N/A")</f>
        <v>0</v>
      </c>
      <c r="J340" s="53">
        <f>COUNTIFS('Prioritized Approach Milestones'!B341,"3",'Prioritized Approach Milestones'!C341,"N/A")</f>
        <v>0</v>
      </c>
      <c r="K340" s="53">
        <f>COUNTIFS('Prioritized Approach Milestones'!B341,"4",'Prioritized Approach Milestones'!C341,"N/A")</f>
        <v>0</v>
      </c>
      <c r="L340" s="53">
        <f>COUNTIFS('Prioritized Approach Milestones'!B341,"5",'Prioritized Approach Milestones'!C341,"N/A")</f>
        <v>0</v>
      </c>
      <c r="M340" s="53">
        <f>COUNTIFS('Prioritized Approach Milestones'!B341,"6",'Prioritized Approach Milestones'!C341,"N/A")</f>
        <v>0</v>
      </c>
      <c r="N340">
        <f t="shared" si="13"/>
        <v>0</v>
      </c>
      <c r="P340" s="120" t="str">
        <f>IF('Prioritized Approach Milestones'!$B341=1,'Prioritized Approach Milestones'!$F341,"")</f>
        <v/>
      </c>
      <c r="Q340" s="120">
        <f>IF('Prioritized Approach Milestones'!$B341=2,'Prioritized Approach Milestones'!$F341,"")</f>
        <v>0</v>
      </c>
      <c r="R340" s="120" t="str">
        <f>IF('Prioritized Approach Milestones'!$B341=3,'Prioritized Approach Milestones'!$F341,"")</f>
        <v/>
      </c>
      <c r="S340" s="120" t="str">
        <f>IF('Prioritized Approach Milestones'!$B341=4,'Prioritized Approach Milestones'!$F341,"")</f>
        <v/>
      </c>
      <c r="T340" s="120" t="str">
        <f>IF('Prioritized Approach Milestones'!$B341=5,'Prioritized Approach Milestones'!$F341,"")</f>
        <v/>
      </c>
      <c r="U340" s="120" t="str">
        <f>IF('Prioritized Approach Milestones'!$B341=6,'Prioritized Approach Milestones'!$F341,"")</f>
        <v/>
      </c>
      <c r="V340" s="121" t="str">
        <f>IF(AND('Prioritized Approach Milestones'!C341="Yes",'Prioritized Approach Milestones'!F341=""),"CORRECT",IF('Prioritized Approach Milestones'!C341="No","CORRECT",IF('Prioritized Approach Milestones'!B341=1,"ERROR 1","N/A")))</f>
        <v>N/A</v>
      </c>
      <c r="W340" s="121" t="str">
        <f>IF(AND('Prioritized Approach Milestones'!C341="Yes",'Prioritized Approach Milestones'!F341=""),"CORRECT",IF('Prioritized Approach Milestones'!C341="No","CORRECT",IF('Prioritized Approach Milestones'!B341=2,"ERROR 1","N/A")))</f>
        <v>ERROR 1</v>
      </c>
      <c r="X340" s="121" t="str">
        <f>IF(AND('Prioritized Approach Milestones'!C341="Yes",'Prioritized Approach Milestones'!F341=""),"CORRECT",IF('Prioritized Approach Milestones'!C341="No","CORRECT",IF('Prioritized Approach Milestones'!B341=3,"ERROR 1","N/A")))</f>
        <v>N/A</v>
      </c>
      <c r="Y340" s="121" t="str">
        <f>IF(AND('Prioritized Approach Milestones'!C341="Yes",'Prioritized Approach Milestones'!F341=""),"CORRECT",IF('Prioritized Approach Milestones'!C341="No","CORRECT",IF('Prioritized Approach Milestones'!B341=4,"ERROR 1","N/A")))</f>
        <v>N/A</v>
      </c>
      <c r="Z340" s="121" t="str">
        <f>IF(AND('Prioritized Approach Milestones'!C341="Yes",'Prioritized Approach Milestones'!F341=""),"CORRECT",IF('Prioritized Approach Milestones'!C341="No","CORRECT",IF('Prioritized Approach Milestones'!B341=5,"ERROR 1","N/A")))</f>
        <v>N/A</v>
      </c>
      <c r="AA340" s="121" t="str">
        <f>IF(AND('Prioritized Approach Milestones'!C341="Yes",'Prioritized Approach Milestones'!F341=""),"CORRECT",IF('Prioritized Approach Milestones'!C341="No","CORRECT",IF('Prioritized Approach Milestones'!B341=6,"ERROR 1","N/A")))</f>
        <v>N/A</v>
      </c>
      <c r="AB340" s="122" t="str">
        <f>IF(AND('Prioritized Approach Milestones'!C341="No",'Prioritized Approach Milestones'!F341=""),IF('Prioritized Approach Milestones'!B341=1,"ERROR 2","N/A"),"CORRECT")</f>
        <v>CORRECT</v>
      </c>
      <c r="AC340" s="122" t="str">
        <f>IF(AND('Prioritized Approach Milestones'!C341="No",'Prioritized Approach Milestones'!F341=""),IF('Prioritized Approach Milestones'!B341=2,"ERROR 2","N/A"),"CORRECT")</f>
        <v>CORRECT</v>
      </c>
      <c r="AD340" s="122" t="str">
        <f>IF(AND('Prioritized Approach Milestones'!C341="No",'Prioritized Approach Milestones'!F341=""),IF('Prioritized Approach Milestones'!B341=3,"ERROR 2","N/A"),"CORRECT")</f>
        <v>CORRECT</v>
      </c>
      <c r="AE340" s="122" t="str">
        <f>IF(AND('Prioritized Approach Milestones'!C341="No",'Prioritized Approach Milestones'!F341=""),IF('Prioritized Approach Milestones'!B341=4,"ERROR 2","N/A"),"CORRECT")</f>
        <v>CORRECT</v>
      </c>
      <c r="AF340" s="122" t="str">
        <f>IF(AND('Prioritized Approach Milestones'!C341="No",'Prioritized Approach Milestones'!F341=""),IF('Prioritized Approach Milestones'!B341=5,"ERROR 2","N/A"),"CORRECT")</f>
        <v>CORRECT</v>
      </c>
      <c r="AG340" s="123" t="str">
        <f>IF(AND('Prioritized Approach Milestones'!C341="No",'Prioritized Approach Milestones'!F341=""),IF('Prioritized Approach Milestones'!B341=6,"ERROR 2","N/A"),"CORRECT")</f>
        <v>CORRECT</v>
      </c>
    </row>
    <row r="341" spans="1:33" s="67" customFormat="1" ht="16" thickTop="1" x14ac:dyDescent="0.2">
      <c r="A341" s="60">
        <f t="shared" ref="A341:N341" si="14">SUM(A4:A340)</f>
        <v>0</v>
      </c>
      <c r="B341" s="60">
        <f t="shared" si="14"/>
        <v>0</v>
      </c>
      <c r="C341" s="60">
        <f t="shared" si="14"/>
        <v>0</v>
      </c>
      <c r="D341" s="60">
        <f t="shared" si="14"/>
        <v>0</v>
      </c>
      <c r="E341" s="60">
        <f t="shared" si="14"/>
        <v>0</v>
      </c>
      <c r="F341" s="60">
        <f t="shared" si="14"/>
        <v>0</v>
      </c>
      <c r="G341" s="61">
        <f t="shared" si="14"/>
        <v>0</v>
      </c>
      <c r="H341" s="62">
        <f t="shared" si="14"/>
        <v>0</v>
      </c>
      <c r="I341" s="62">
        <f t="shared" si="14"/>
        <v>0</v>
      </c>
      <c r="J341" s="62">
        <f t="shared" si="14"/>
        <v>0</v>
      </c>
      <c r="K341" s="62">
        <f t="shared" si="14"/>
        <v>0</v>
      </c>
      <c r="L341" s="62">
        <f t="shared" si="14"/>
        <v>0</v>
      </c>
      <c r="M341" s="62">
        <f t="shared" si="14"/>
        <v>0</v>
      </c>
      <c r="N341" s="63">
        <f t="shared" si="14"/>
        <v>0</v>
      </c>
      <c r="O341" s="64"/>
      <c r="P341" s="120" t="str">
        <f>IF('Prioritized Approach Milestones'!$B342=1,'Prioritized Approach Milestones'!$F342,"")</f>
        <v/>
      </c>
      <c r="Q341" s="120" t="str">
        <f>IF('Prioritized Approach Milestones'!$B342=2,'Prioritized Approach Milestones'!$F342,"")</f>
        <v/>
      </c>
      <c r="R341" s="120" t="str">
        <f>IF('Prioritized Approach Milestones'!$B342=3,'Prioritized Approach Milestones'!$F342,"")</f>
        <v/>
      </c>
      <c r="S341" s="120" t="str">
        <f>IF('Prioritized Approach Milestones'!$B342=4,'Prioritized Approach Milestones'!$F342,"")</f>
        <v/>
      </c>
      <c r="T341" s="120" t="str">
        <f>IF('Prioritized Approach Milestones'!$B342=5,'Prioritized Approach Milestones'!$F342,"")</f>
        <v/>
      </c>
      <c r="U341" s="120" t="str">
        <f>IF('Prioritized Approach Milestones'!$B342=6,'Prioritized Approach Milestones'!$F342,"")</f>
        <v/>
      </c>
      <c r="V341" s="65"/>
      <c r="W341" s="65"/>
      <c r="X341" s="66"/>
      <c r="Y341" s="66"/>
      <c r="Z341" s="66"/>
      <c r="AA341" s="66"/>
      <c r="AB341" s="68">
        <f t="shared" ref="AB341:AG341" si="15">COUNTIF(AB4:AB276,"ERROR 2")</f>
        <v>0</v>
      </c>
      <c r="AC341" s="68">
        <f>COUNTIF(AC4:AC276,"ERROR 2")</f>
        <v>0</v>
      </c>
      <c r="AD341" s="68">
        <f t="shared" si="15"/>
        <v>0</v>
      </c>
      <c r="AE341" s="68">
        <f t="shared" si="15"/>
        <v>0</v>
      </c>
      <c r="AF341" s="68">
        <f t="shared" si="15"/>
        <v>0</v>
      </c>
      <c r="AG341" s="68">
        <f t="shared" si="15"/>
        <v>0</v>
      </c>
    </row>
  </sheetData>
  <sheetProtection selectLockedCells="1"/>
  <autoFilter ref="A1:AG279" xr:uid="{00000000-0009-0000-0000-000003000000}"/>
  <conditionalFormatting sqref="A4:N340">
    <cfRule type="cellIs" dxfId="0" priority="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
  <sheetViews>
    <sheetView workbookViewId="0">
      <selection activeCell="T7" sqref="T7"/>
    </sheetView>
  </sheetViews>
  <sheetFormatPr baseColWidth="10" defaultColWidth="9.1640625" defaultRowHeight="15" x14ac:dyDescent="0.2"/>
  <cols>
    <col min="1" max="1" width="35" customWidth="1"/>
    <col min="2" max="2" width="4.33203125" customWidth="1"/>
    <col min="3" max="3" width="30" bestFit="1" customWidth="1"/>
  </cols>
  <sheetData>
    <row r="1" spans="1:3" ht="42" x14ac:dyDescent="0.2">
      <c r="A1" s="55" t="s">
        <v>438</v>
      </c>
      <c r="C1" s="56" t="s">
        <v>64</v>
      </c>
    </row>
    <row r="2" spans="1:3" x14ac:dyDescent="0.2">
      <c r="A2" s="57" t="s">
        <v>439</v>
      </c>
      <c r="C2" t="s">
        <v>440</v>
      </c>
    </row>
    <row r="3" spans="1:3" x14ac:dyDescent="0.2">
      <c r="A3" t="s">
        <v>441</v>
      </c>
      <c r="C3" t="s">
        <v>442</v>
      </c>
    </row>
    <row r="4" spans="1:3" x14ac:dyDescent="0.2">
      <c r="A4" t="s">
        <v>443</v>
      </c>
      <c r="C4" t="s">
        <v>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G12"/>
  <sheetViews>
    <sheetView workbookViewId="0">
      <selection activeCell="G7" sqref="G7"/>
    </sheetView>
  </sheetViews>
  <sheetFormatPr baseColWidth="10" defaultColWidth="8.83203125" defaultRowHeight="15" x14ac:dyDescent="0.2"/>
  <sheetData>
    <row r="4" spans="1:7" x14ac:dyDescent="0.2">
      <c r="A4" s="10" t="s">
        <v>445</v>
      </c>
      <c r="B4" s="10" t="s">
        <v>446</v>
      </c>
      <c r="C4" s="10" t="s">
        <v>447</v>
      </c>
      <c r="D4" s="10" t="s">
        <v>448</v>
      </c>
      <c r="E4" s="10" t="s">
        <v>449</v>
      </c>
      <c r="F4" s="10" t="s">
        <v>450</v>
      </c>
      <c r="G4" s="10" t="s">
        <v>451</v>
      </c>
    </row>
    <row r="5" spans="1:7" x14ac:dyDescent="0.2">
      <c r="A5" s="11">
        <v>1</v>
      </c>
      <c r="B5">
        <v>9</v>
      </c>
    </row>
    <row r="6" spans="1:7" x14ac:dyDescent="0.2">
      <c r="A6" s="11">
        <v>2</v>
      </c>
      <c r="C6">
        <v>32</v>
      </c>
    </row>
    <row r="7" spans="1:7" x14ac:dyDescent="0.2">
      <c r="A7" s="11">
        <v>3</v>
      </c>
      <c r="D7">
        <v>28</v>
      </c>
      <c r="G7">
        <v>2</v>
      </c>
    </row>
    <row r="8" spans="1:7" x14ac:dyDescent="0.2">
      <c r="A8" s="11">
        <v>4</v>
      </c>
      <c r="E8">
        <v>48</v>
      </c>
    </row>
    <row r="9" spans="1:7" x14ac:dyDescent="0.2">
      <c r="A9" s="11">
        <v>5</v>
      </c>
      <c r="F9">
        <v>31</v>
      </c>
    </row>
    <row r="10" spans="1:7" x14ac:dyDescent="0.2">
      <c r="A10" s="11">
        <v>6</v>
      </c>
      <c r="G10">
        <v>44</v>
      </c>
    </row>
    <row r="11" spans="1:7" x14ac:dyDescent="0.2">
      <c r="A11" s="11" t="s">
        <v>452</v>
      </c>
      <c r="B11">
        <v>1</v>
      </c>
      <c r="C11">
        <v>1</v>
      </c>
      <c r="D11">
        <v>1</v>
      </c>
      <c r="E11">
        <v>1</v>
      </c>
      <c r="F11">
        <v>1</v>
      </c>
      <c r="G11">
        <v>1</v>
      </c>
    </row>
    <row r="12" spans="1:7" x14ac:dyDescent="0.2">
      <c r="A12" s="12" t="s">
        <v>453</v>
      </c>
      <c r="B12" s="13">
        <v>10</v>
      </c>
      <c r="C12" s="13">
        <v>33</v>
      </c>
      <c r="D12" s="13">
        <v>29</v>
      </c>
      <c r="E12" s="13">
        <v>49</v>
      </c>
      <c r="F12" s="13">
        <v>32</v>
      </c>
      <c r="G12" s="13">
        <v>47</v>
      </c>
    </row>
  </sheetData>
  <customSheetViews>
    <customSheetView guid="{05CFFA2E-9E21-4401-92B8-311FFAFA2791}" state="hidden">
      <selection activeCell="G33" sqref="G33"/>
      <pageMargins left="0" right="0" top="0" bottom="0" header="0" footer="0"/>
    </customSheetView>
    <customSheetView guid="{5118FE63-65F9-4D1E-A848-7B26E5B01EBD}" state="hidden">
      <selection activeCell="G33" sqref="G33"/>
      <pageMargins left="0" right="0" top="0" bottom="0" header="0" footer="0"/>
    </customSheetView>
    <customSheetView guid="{92105224-40AA-407C-A4D8-DA77255BD086}" state="hidden">
      <selection activeCell="G33" sqref="G33"/>
      <pageMargins left="0" right="0" top="0" bottom="0" header="0" footer="0"/>
    </customSheetView>
    <customSheetView guid="{42AF8D0F-132E-4BC7-8682-EF8B74E55C81}" state="hidden">
      <selection activeCell="G33" sqref="G33"/>
      <pageMargins left="0" right="0" top="0" bottom="0" header="0" footer="0"/>
    </customSheetView>
    <customSheetView guid="{9BB45C5B-6A5F-4B98-8D16-C0C2935BCD85}" state="hidden">
      <selection activeCell="G33" sqref="G33"/>
      <pageMargins left="0" right="0" top="0" bottom="0" header="0" footer="0"/>
    </customSheetView>
    <customSheetView guid="{E4AA2D9E-8D22-4EA1-A99B-E112FEE541E1}" state="hidden">
      <selection activeCell="G33" sqref="G33"/>
      <pageMargins left="0" right="0" top="0" bottom="0" header="0" footer="0"/>
    </customSheetView>
    <customSheetView guid="{7918981E-CC23-463A-892E-0C6055818021}" state="hidden">
      <selection activeCell="G33" sqref="G33"/>
      <pageMargins left="0" right="0" top="0" bottom="0" header="0" footer="0"/>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1:K1"/>
  <sheetViews>
    <sheetView workbookViewId="0">
      <selection activeCell="T7" sqref="T7"/>
    </sheetView>
  </sheetViews>
  <sheetFormatPr baseColWidth="10" defaultColWidth="8.83203125" defaultRowHeight="16" x14ac:dyDescent="0.2"/>
  <cols>
    <col min="1" max="1" width="49.33203125" customWidth="1"/>
    <col min="2" max="2" width="12.6640625" customWidth="1"/>
    <col min="3" max="3" width="18.83203125" style="2" customWidth="1"/>
    <col min="4" max="4" width="20.6640625" style="9" customWidth="1"/>
    <col min="5" max="5" width="12.6640625" style="3" customWidth="1"/>
    <col min="6" max="6" width="12.6640625" style="4" customWidth="1"/>
    <col min="7" max="7" width="10.33203125" style="5" customWidth="1"/>
    <col min="8" max="8" width="10.33203125" style="6" customWidth="1"/>
    <col min="9" max="9" width="10.33203125" style="7" customWidth="1"/>
    <col min="10" max="10" width="10.33203125" style="8" customWidth="1"/>
    <col min="11" max="11" width="10.33203125" style="1" customWidth="1"/>
    <col min="12" max="24" width="9.1640625" customWidth="1"/>
  </cols>
  <sheetData/>
  <customSheetViews>
    <customSheetView guid="{05CFFA2E-9E21-4401-92B8-311FFAFA2791}" state="hidden">
      <selection activeCell="G10" sqref="G10"/>
      <pageMargins left="0" right="0" top="0" bottom="0" header="0" footer="0"/>
    </customSheetView>
    <customSheetView guid="{5118FE63-65F9-4D1E-A848-7B26E5B01EBD}" state="hidden">
      <selection activeCell="G10" sqref="G10"/>
      <pageMargins left="0" right="0" top="0" bottom="0" header="0" footer="0"/>
    </customSheetView>
    <customSheetView guid="{92105224-40AA-407C-A4D8-DA77255BD086}" state="hidden">
      <selection activeCell="G10" sqref="G10"/>
      <pageMargins left="0" right="0" top="0" bottom="0" header="0" footer="0"/>
    </customSheetView>
    <customSheetView guid="{42AF8D0F-132E-4BC7-8682-EF8B74E55C81}" state="hidden">
      <selection activeCell="G10" sqref="G10"/>
      <pageMargins left="0" right="0" top="0" bottom="0" header="0" footer="0"/>
    </customSheetView>
    <customSheetView guid="{9BB45C5B-6A5F-4B98-8D16-C0C2935BCD85}" state="hidden">
      <selection activeCell="G10" sqref="G10"/>
      <pageMargins left="0" right="0" top="0" bottom="0" header="0" footer="0"/>
    </customSheetView>
    <customSheetView guid="{E4AA2D9E-8D22-4EA1-A99B-E112FEE541E1}" state="hidden">
      <selection activeCell="G10" sqref="G10"/>
      <pageMargins left="0" right="0" top="0" bottom="0" header="0" footer="0"/>
    </customSheetView>
    <customSheetView guid="{7918981E-CC23-463A-892E-0C6055818021}" state="hidden">
      <selection activeCell="G10" sqref="G10"/>
      <pageMargins left="0" right="0" top="0" bottom="0" header="0" footer="0"/>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5"/>
  <sheetViews>
    <sheetView workbookViewId="0">
      <selection activeCell="E2" sqref="E2"/>
    </sheetView>
  </sheetViews>
  <sheetFormatPr baseColWidth="10" defaultColWidth="8.83203125" defaultRowHeight="15" x14ac:dyDescent="0.2"/>
  <cols>
    <col min="1" max="1" width="16.1640625" bestFit="1" customWidth="1"/>
    <col min="2" max="2" width="17.83203125" style="14" customWidth="1"/>
    <col min="3" max="3" width="14.6640625" style="14" bestFit="1" customWidth="1"/>
    <col min="4" max="4" width="14" style="14" bestFit="1" customWidth="1"/>
    <col min="5" max="5" width="9.1640625" style="14"/>
    <col min="6" max="6" width="17" style="14" bestFit="1" customWidth="1"/>
    <col min="7" max="7" width="11.33203125" style="14" bestFit="1" customWidth="1"/>
  </cols>
  <sheetData>
    <row r="1" spans="1:16" x14ac:dyDescent="0.2">
      <c r="A1" t="s">
        <v>50</v>
      </c>
      <c r="B1" s="14" t="s">
        <v>454</v>
      </c>
      <c r="C1" s="14" t="s">
        <v>455</v>
      </c>
      <c r="D1" s="14" t="s">
        <v>456</v>
      </c>
      <c r="E1" s="14" t="s">
        <v>457</v>
      </c>
      <c r="F1" s="14" t="s">
        <v>458</v>
      </c>
      <c r="G1" s="14" t="s">
        <v>459</v>
      </c>
    </row>
    <row r="2" spans="1:16" s="15" customFormat="1" x14ac:dyDescent="0.2">
      <c r="A2" s="15" t="s">
        <v>460</v>
      </c>
      <c r="B2" s="15">
        <f>'Prioritized Approach Summary'!E52</f>
        <v>0</v>
      </c>
      <c r="C2" s="15">
        <f>'Prioritized Approach Summary'!E53</f>
        <v>0</v>
      </c>
      <c r="D2" s="15">
        <f>'Prioritized Approach Summary'!E54</f>
        <v>0</v>
      </c>
      <c r="E2" s="15">
        <f>'Prioritized Approach Summary'!E55</f>
        <v>0</v>
      </c>
      <c r="F2" s="15">
        <f>'Prioritized Approach Summary'!E56</f>
        <v>0</v>
      </c>
      <c r="G2" s="15">
        <f>'Prioritized Approach Summary'!E57</f>
        <v>0</v>
      </c>
    </row>
    <row r="5" spans="1:16" x14ac:dyDescent="0.2">
      <c r="P5">
        <f>40724+365+365</f>
        <v>41454</v>
      </c>
    </row>
  </sheetData>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CI Controlled Document" ma:contentTypeID="0x0101001D183BBA334FFB47A702B57A412CE082008FA3FDFDA20BD7419751FB3AAB188EA4" ma:contentTypeVersion="182" ma:contentTypeDescription="" ma:contentTypeScope="" ma:versionID="6135538e1911757a957026845580a821">
  <xsd:schema xmlns:xsd="http://www.w3.org/2001/XMLSchema" xmlns:xs="http://www.w3.org/2001/XMLSchema" xmlns:p="http://schemas.microsoft.com/office/2006/metadata/properties" xmlns:ns1="http://schemas.microsoft.com/sharepoint/v3" xmlns:ns2="26240e89-3532-49c7-9aa3-f3298b29a84c" xmlns:ns3="72d222dc-d9d1-4b23-b5d6-dadbd3c86d8b" xmlns:ns4="5405bde9-94a4-4593-a6b5-0a3d12ff8b0e" targetNamespace="http://schemas.microsoft.com/office/2006/metadata/properties" ma:root="true" ma:fieldsID="0f3c7fbd373b2ef68778a6441394e635" ns1:_="" ns2:_="" ns3:_="" ns4:_="">
    <xsd:import namespace="http://schemas.microsoft.com/sharepoint/v3"/>
    <xsd:import namespace="26240e89-3532-49c7-9aa3-f3298b29a84c"/>
    <xsd:import namespace="72d222dc-d9d1-4b23-b5d6-dadbd3c86d8b"/>
    <xsd:import namespace="5405bde9-94a4-4593-a6b5-0a3d12ff8b0e"/>
    <xsd:element name="properties">
      <xsd:complexType>
        <xsd:sequence>
          <xsd:element name="documentManagement">
            <xsd:complexType>
              <xsd:all>
                <xsd:element ref="ns2:DocumentOwner" minOccurs="0"/>
                <xsd:element ref="ns2:StandardVersion" minOccurs="0"/>
                <xsd:element ref="ns2:PCIControlledDocStatus" minOccurs="0"/>
                <xsd:element ref="ns2:DocumentApprovedDate" minOccurs="0"/>
                <xsd:element ref="ns2:DocumentPublishedDate" minOccurs="0"/>
                <xsd:element ref="ns2:g3cb6027c5fa4fd4ba4fd85acc51570e" minOccurs="0"/>
                <xsd:element ref="ns2:TaxCatchAll" minOccurs="0"/>
                <xsd:element ref="ns2:TaxCatchAllLabel" minOccurs="0"/>
                <xsd:element ref="ns2:DocLink" minOccurs="0"/>
                <xsd:element ref="ns2:ControlledSPVersion" minOccurs="0"/>
                <xsd:element ref="ns2:WorkingDocLink" minOccurs="0"/>
                <xsd:element ref="ns2:RequiresAgreement" minOccurs="0"/>
                <xsd:element ref="ns2:Reference" minOccurs="0"/>
                <xsd:element ref="ns2:SortOrder" minOccurs="0"/>
                <xsd:element ref="ns1:Language" minOccurs="0"/>
                <xsd:element ref="ns2:RequiresDTRAgreement" minOccurs="0"/>
                <xsd:element ref="ns2:RequiresIPAgreement" minOccurs="0"/>
                <xsd:element ref="ns3:_dlc_DocId" minOccurs="0"/>
                <xsd:element ref="ns3:_dlc_DocIdUrl" minOccurs="0"/>
                <xsd:element ref="ns3:_dlc_DocIdPersistId" minOccurs="0"/>
                <xsd:element ref="ns4:Version_x0020_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23" nillable="true" ma:displayName="Language" ma:default="English" ma:internalName="Language">
      <xsd:simpleType>
        <xsd:union memberTypes="dms:Text">
          <xsd:simpleType>
            <xsd:restriction base="dms:Choice">
              <xsd:enumeration value="Arabic (Saudi Arabia)"/>
              <xsd:enumeration value="Bulgarian (Bulgaria)"/>
              <xsd:enumeration value="Chinese (Hong Kong S.A.R.)"/>
              <xsd:enumeration value="Chinese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26240e89-3532-49c7-9aa3-f3298b29a84c" elementFormDefault="qualified">
    <xsd:import namespace="http://schemas.microsoft.com/office/2006/documentManagement/types"/>
    <xsd:import namespace="http://schemas.microsoft.com/office/infopath/2007/PartnerControls"/>
    <xsd:element name="DocumentOwner" ma:index="3" nillable="true" ma:displayName="Document Owner" ma:description="Identifies the PCI SSC Owner of this document" ma:list="UserInfo" ma:SharePointGroup="0" ma:internalName="Documen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ndardVersion" ma:index="4" nillable="true" ma:displayName="Standard Version" ma:description="A string identifying the version.  It should follow this format: vN.N.N where 'N' is a number.  Example:  v3.2.1" ma:internalName="StandardVersion">
      <xsd:simpleType>
        <xsd:restriction base="dms:Text">
          <xsd:maxLength value="255"/>
        </xsd:restriction>
      </xsd:simpleType>
    </xsd:element>
    <xsd:element name="PCIControlledDocStatus" ma:index="5" nillable="true" ma:displayName="PCI Controlled DocStatus" ma:description="Identifies the state of the document within its lifecycle" ma:format="Dropdown" ma:internalName="PCIControlledDocStatus">
      <xsd:simpleType>
        <xsd:restriction base="dms:Choice">
          <xsd:enumeration value="Active"/>
          <xsd:enumeration value="Active, due for sunset"/>
          <xsd:enumeration value="Archived"/>
          <xsd:enumeration value="Draft - Working"/>
          <xsd:enumeration value="Submitted for Approval"/>
          <xsd:enumeration value="Approved"/>
          <xsd:enumeration value="Hidden"/>
        </xsd:restriction>
      </xsd:simpleType>
    </xsd:element>
    <xsd:element name="DocumentApprovedDate" ma:index="6" nillable="true" ma:displayName="Document Approved Date" ma:description="The date this document was approved" ma:format="DateOnly" ma:internalName="DocumentApprovedDate">
      <xsd:simpleType>
        <xsd:restriction base="dms:DateTime"/>
      </xsd:simpleType>
    </xsd:element>
    <xsd:element name="DocumentPublishedDate" ma:index="7" nillable="true" ma:displayName="Document Published Date" ma:description="The date this document was published" ma:format="DateOnly" ma:internalName="DocumentPublishedDate">
      <xsd:simpleType>
        <xsd:restriction base="dms:DateTime"/>
      </xsd:simpleType>
    </xsd:element>
    <xsd:element name="g3cb6027c5fa4fd4ba4fd85acc51570e" ma:index="8" nillable="true" ma:taxonomy="true" ma:internalName="g3cb6027c5fa4fd4ba4fd85acc51570e" ma:taxonomyFieldName="PCIControlledDocType" ma:displayName="PCI Controlled DocType" ma:default="" ma:fieldId="{03cb6027-c5fa-4fd4-ba4f-d85acc51570e}" ma:taxonomyMulti="true" ma:sspId="a2826b39-2456-401f-97f1-a75467d17062" ma:termSetId="8be15409-ad95-464e-8394-1eb9755d8592"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4e2a4e76-3d38-42e9-9109-88e48992d533}" ma:internalName="TaxCatchAll" ma:showField="CatchAllData" ma:web="72d222dc-d9d1-4b23-b5d6-dadbd3c86d8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4e2a4e76-3d38-42e9-9109-88e48992d533}" ma:internalName="TaxCatchAllLabel" ma:readOnly="true" ma:showField="CatchAllDataLabel" ma:web="72d222dc-d9d1-4b23-b5d6-dadbd3c86d8b">
      <xsd:complexType>
        <xsd:complexContent>
          <xsd:extension base="dms:MultiChoiceLookup">
            <xsd:sequence>
              <xsd:element name="Value" type="dms:Lookup" maxOccurs="unbounded" minOccurs="0" nillable="true"/>
            </xsd:sequence>
          </xsd:extension>
        </xsd:complexContent>
      </xsd:complexType>
    </xsd:element>
    <xsd:element name="DocLink" ma:index="17" nillable="true" ma:displayName="DocLink" ma:description="Use this field to link a published document to it's working source, or vice versa" ma:format="Hyperlink" ma:internalName="DocLink">
      <xsd:complexType>
        <xsd:complexContent>
          <xsd:extension base="dms:URL">
            <xsd:sequence>
              <xsd:element name="Url" type="dms:ValidUrl" minOccurs="0" nillable="true"/>
              <xsd:element name="Description" type="xsd:string" nillable="true"/>
            </xsd:sequence>
          </xsd:extension>
        </xsd:complexContent>
      </xsd:complexType>
    </xsd:element>
    <xsd:element name="ControlledSPVersion" ma:index="18" nillable="true" ma:displayName="Controlled SPVersion" ma:description="Stores the SharePoint version when the document was approved" ma:internalName="ControlledSPVersion" ma:percentage="FALSE">
      <xsd:simpleType>
        <xsd:restriction base="dms:Number"/>
      </xsd:simpleType>
    </xsd:element>
    <xsd:element name="WorkingDocLink" ma:index="19" nillable="true" ma:displayName="Working DocLink" ma:format="Hyperlink" ma:internalName="WorkingDoc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RequiresAgreement" ma:index="20" nillable="true" ma:displayName="RequiresAgreement" ma:default="0" ma:description="Indicates whether this document should be flagged on the public facing document library to require acceptance of the agreement" ma:internalName="RequiresAgreement">
      <xsd:simpleType>
        <xsd:restriction base="dms:Boolean"/>
      </xsd:simpleType>
    </xsd:element>
    <xsd:element name="Reference" ma:index="21" nillable="true" ma:displayName="Reference" ma:internalName="Reference">
      <xsd:simpleType>
        <xsd:restriction base="dms:Text">
          <xsd:maxLength value="255"/>
        </xsd:restriction>
      </xsd:simpleType>
    </xsd:element>
    <xsd:element name="SortOrder" ma:index="22" nillable="true" ma:displayName="Sort Order" ma:internalName="SortOrder" ma:percentage="FALSE">
      <xsd:simpleType>
        <xsd:restriction base="dms:Number"/>
      </xsd:simpleType>
    </xsd:element>
    <xsd:element name="RequiresDTRAgreement" ma:index="24" nillable="true" ma:displayName="RequiresDTRAgreement" ma:default="0" ma:internalName="RequiresDTRAgreement">
      <xsd:simpleType>
        <xsd:restriction base="dms:Boolean"/>
      </xsd:simpleType>
    </xsd:element>
    <xsd:element name="RequiresIPAgreement" ma:index="25" nillable="true" ma:displayName="RequiresIPAgreement" ma:default="0" ma:internalName="RequiresIPAgreem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2d222dc-d9d1-4b23-b5d6-dadbd3c86d8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405bde9-94a4-4593-a6b5-0a3d12ff8b0e" elementFormDefault="qualified">
    <xsd:import namespace="http://schemas.microsoft.com/office/2006/documentManagement/types"/>
    <xsd:import namespace="http://schemas.microsoft.com/office/infopath/2007/PartnerControls"/>
    <xsd:element name="Version_x0020_Notes" ma:index="29" nillable="true" ma:displayName="Version Notes" ma:internalName="Version_x0020_Note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6240e89-3532-49c7-9aa3-f3298b29a84c" xsi:nil="true"/>
    <Language xmlns="http://schemas.microsoft.com/sharepoint/v3">English</Language>
    <DocumentOwner xmlns="26240e89-3532-49c7-9aa3-f3298b29a84c">
      <UserInfo>
        <DisplayName>Lauren Holloway</DisplayName>
        <AccountId>25</AccountId>
        <AccountType/>
      </UserInfo>
    </DocumentOwner>
    <DocumentApprovedDate xmlns="26240e89-3532-49c7-9aa3-f3298b29a84c">2023-01-19T08:00:00+00:00</DocumentApprovedDate>
    <Version_x0020_Notes xmlns="5405bde9-94a4-4593-a6b5-0a3d12ff8b0e" xsi:nil="true"/>
    <SortOrder xmlns="26240e89-3532-49c7-9aa3-f3298b29a84c">6</SortOrder>
    <RequiresIPAgreement xmlns="26240e89-3532-49c7-9aa3-f3298b29a84c">false</RequiresIPAgreement>
    <DocLink xmlns="26240e89-3532-49c7-9aa3-f3298b29a84c">
      <Url xsi:nil="true"/>
      <Description xsi:nil="true"/>
    </DocLink>
    <RequiresDTRAgreement xmlns="26240e89-3532-49c7-9aa3-f3298b29a84c">false</RequiresDTRAgreement>
    <PCIControlledDocStatus xmlns="26240e89-3532-49c7-9aa3-f3298b29a84c">Active</PCIControlledDocStatus>
    <g3cb6027c5fa4fd4ba4fd85acc51570e xmlns="26240e89-3532-49c7-9aa3-f3298b29a84c">
      <Terms xmlns="http://schemas.microsoft.com/office/infopath/2007/PartnerControls"/>
    </g3cb6027c5fa4fd4ba4fd85acc51570e>
    <StandardVersion xmlns="26240e89-3532-49c7-9aa3-f3298b29a84c">v4.0</StandardVersion>
    <RequiresAgreement xmlns="26240e89-3532-49c7-9aa3-f3298b29a84c">false</RequiresAgreement>
    <Reference xmlns="26240e89-3532-49c7-9aa3-f3298b29a84c">Prioritized_Approach_PCI_DSS_version4_0</Reference>
    <ControlledSPVersion xmlns="26240e89-3532-49c7-9aa3-f3298b29a84c" xsi:nil="true"/>
    <WorkingDocLink xmlns="26240e89-3532-49c7-9aa3-f3298b29a84c">
      <Url xsi:nil="true"/>
      <Description xsi:nil="true"/>
    </WorkingDocLink>
    <DocumentPublishedDate xmlns="26240e89-3532-49c7-9aa3-f3298b29a84c">2023-02-28T08:00:00+00:00</DocumentPublishedDate>
    <_dlc_DocId xmlns="72d222dc-d9d1-4b23-b5d6-dadbd3c86d8b">E47ZJQC26PNT-1060509697-4545</_dlc_DocId>
    <_dlc_DocIdUrl xmlns="72d222dc-d9d1-4b23-b5d6-dadbd3c86d8b">
      <Url>https://pcissc.sharepoint.com/sites/PublishedDocuments/_layouts/15/DocIdRedir.aspx?ID=E47ZJQC26PNT-1060509697-4545</Url>
      <Description>E47ZJQC26PNT-1060509697-4545</Description>
    </_dlc_DocIdUrl>
  </documentManagement>
</p:properties>
</file>

<file path=customXml/item4.xml><?xml version="1.0" encoding="utf-8"?>
<?mso-contentType ?>
<SharedContentType xmlns="Microsoft.SharePoint.Taxonomy.ContentTypeSync" SourceId="a2826b39-2456-401f-97f1-a75467d17062" ContentTypeId="0x0101001D183BBA334FFB47A702B57A412CE082" PreviousValue="false"/>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2D9E402-484B-4F97-977A-70E7DC504336}">
  <ds:schemaRefs>
    <ds:schemaRef ds:uri="http://schemas.microsoft.com/sharepoint/v3/contenttype/forms"/>
  </ds:schemaRefs>
</ds:datastoreItem>
</file>

<file path=customXml/itemProps2.xml><?xml version="1.0" encoding="utf-8"?>
<ds:datastoreItem xmlns:ds="http://schemas.openxmlformats.org/officeDocument/2006/customXml" ds:itemID="{FDCD8AA9-3ADC-4234-884F-F56B48317EB6}"/>
</file>

<file path=customXml/itemProps3.xml><?xml version="1.0" encoding="utf-8"?>
<ds:datastoreItem xmlns:ds="http://schemas.openxmlformats.org/officeDocument/2006/customXml" ds:itemID="{A64AB194-4D25-451E-9498-6C8501C0C3F1}">
  <ds:schemaRefs>
    <ds:schemaRef ds:uri="http://purl.org/dc/elements/1.1/"/>
    <ds:schemaRef ds:uri="http://www.w3.org/XML/1998/namespace"/>
    <ds:schemaRef ds:uri="http://schemas.microsoft.com/office/infopath/2007/PartnerControls"/>
    <ds:schemaRef ds:uri="http://schemas.microsoft.com/office/2006/documentManagement/types"/>
    <ds:schemaRef ds:uri="http://purl.org/dc/dcmitype/"/>
    <ds:schemaRef ds:uri="http://purl.org/dc/terms/"/>
    <ds:schemaRef ds:uri="http://schemas.openxmlformats.org/package/2006/metadata/core-properties"/>
    <ds:schemaRef ds:uri="554f3fe5-16d0-4a7b-882c-44cae01ff8a3"/>
    <ds:schemaRef ds:uri="26240e89-3532-49c7-9aa3-f3298b29a84c"/>
    <ds:schemaRef ds:uri="d974b4d5-c3a8-4bbf-b844-8be145e87934"/>
    <ds:schemaRef ds:uri="http://schemas.microsoft.com/office/2006/metadata/properties"/>
  </ds:schemaRefs>
</ds:datastoreItem>
</file>

<file path=customXml/itemProps4.xml><?xml version="1.0" encoding="utf-8"?>
<ds:datastoreItem xmlns:ds="http://schemas.openxmlformats.org/officeDocument/2006/customXml" ds:itemID="{939DCB81-EC3F-4341-8496-3809CAB8A4F3}"/>
</file>

<file path=customXml/itemProps5.xml><?xml version="1.0" encoding="utf-8"?>
<ds:datastoreItem xmlns:ds="http://schemas.openxmlformats.org/officeDocument/2006/customXml" ds:itemID="{E7070827-7F4E-44C2-9294-039111E8AE8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Release Notes &amp; Instructions</vt:lpstr>
      <vt:lpstr>Change Summary</vt:lpstr>
      <vt:lpstr>Prioritized Approach Summary</vt:lpstr>
      <vt:lpstr>Prioritized Approach Milestones</vt:lpstr>
      <vt:lpstr>Calcs</vt:lpstr>
      <vt:lpstr>Data Validation</vt:lpstr>
      <vt:lpstr>Sheet1</vt:lpstr>
      <vt:lpstr>Sheet2</vt:lpstr>
      <vt:lpstr>Sheet3</vt:lpstr>
      <vt:lpstr>'Prioritized Approach Milestones'!Print_Area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Prioritized Approach Tool</dc:title>
  <dc:subject/>
  <dc:creator>PCI SSC</dc:creator>
  <cp:keywords/>
  <dc:description/>
  <cp:lastModifiedBy>John Bloomfield</cp:lastModifiedBy>
  <cp:revision/>
  <cp:lastPrinted>2023-01-31T17:57:00Z</cp:lastPrinted>
  <dcterms:created xsi:type="dcterms:W3CDTF">2009-03-01T20:03:51Z</dcterms:created>
  <dcterms:modified xsi:type="dcterms:W3CDTF">2023-02-24T18:52:19Z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0x0101001D183BBA334FFB47A702B57A412CE082008FA3FDFDA20BD7419751FB3AAB188EA4</vt:lpwstr>
  </property>
  <property fmtid="{D5CDD505-2E9C-101B-9397-08002B2CF9AE}" pid="3" name="MediaServiceImageTags">
    <vt:lpwstr/>
  </property>
  <property fmtid="{D5CDD505-2E9C-101B-9397-08002B2CF9AE}" pid="4" name="_dlc_DocIdItemGuid">
    <vt:lpwstr>789a3e54-59a0-44d9-b763-1fe22c43c60e</vt:lpwstr>
  </property>
  <property fmtid="{D5CDD505-2E9C-101B-9397-08002B2CF9AE}" pid="5" name="PCIControlledDocType">
    <vt:lpwstr/>
  </property>
</Properties>
</file>