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ut\iCloudDrive\School\EE\EE 316\Lab Reports\Lab 11 and 12\"/>
    </mc:Choice>
  </mc:AlternateContent>
  <xr:revisionPtr revIDLastSave="0" documentId="13_ncr:1_{BE505E85-220C-408E-97DE-D2A3EC0C1C1F}" xr6:coauthVersionLast="45" xr6:coauthVersionMax="45" xr10:uidLastSave="{00000000-0000-0000-0000-000000000000}"/>
  <bookViews>
    <workbookView xWindow="-120" yWindow="-120" windowWidth="38640" windowHeight="21240" xr2:uid="{B267A1A1-90E8-4A04-B699-B3242EFC85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3" i="1"/>
  <c r="P2" i="1"/>
</calcChain>
</file>

<file path=xl/sharedStrings.xml><?xml version="1.0" encoding="utf-8"?>
<sst xmlns="http://schemas.openxmlformats.org/spreadsheetml/2006/main" count="48" uniqueCount="29">
  <si>
    <r>
      <t>V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 2.5 V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</si>
  <si>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 3 V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</si>
  <si>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 3.5 V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</si>
  <si>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 4 V</t>
    </r>
  </si>
  <si>
    <r>
      <t>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(mA)</t>
    </r>
  </si>
  <si>
    <t>Frequency</t>
  </si>
  <si>
    <t>Voltage Gain</t>
  </si>
  <si>
    <t>1 KHz</t>
  </si>
  <si>
    <t>2 KHz</t>
  </si>
  <si>
    <t>5 KHz</t>
  </si>
  <si>
    <t>10 KHz</t>
  </si>
  <si>
    <t>15 KHz</t>
  </si>
  <si>
    <t>20 KHz</t>
  </si>
  <si>
    <t>50 KHz</t>
  </si>
  <si>
    <t>75 KHz</t>
  </si>
  <si>
    <t>100 KHz</t>
  </si>
  <si>
    <t>150 KHz</t>
  </si>
  <si>
    <t>200 KHz</t>
  </si>
  <si>
    <t>500 KHz</t>
  </si>
  <si>
    <t>750 KHz</t>
  </si>
  <si>
    <t>1 MHz</t>
  </si>
  <si>
    <t>2.0 MHz</t>
  </si>
  <si>
    <t>3.0 MHz</t>
  </si>
  <si>
    <r>
      <t>V</t>
    </r>
    <r>
      <rPr>
        <vertAlign val="subscript"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(mV)</t>
    </r>
  </si>
  <si>
    <r>
      <t>V</t>
    </r>
    <r>
      <rPr>
        <vertAlign val="subscript"/>
        <sz val="11"/>
        <color theme="1"/>
        <rFont val="Calibri"/>
        <family val="2"/>
        <scheme val="minor"/>
      </rPr>
      <t>gs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</si>
  <si>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 (V)</t>
    </r>
  </si>
  <si>
    <t>Vout (mV)</t>
  </si>
  <si>
    <t>Gain (ratio)</t>
  </si>
  <si>
    <t>Calculated 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</si>
</sst>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4.8700000000000002E-4</c:v>
                </c:pt>
                <c:pt idx="1">
                  <c:v>11</c:v>
                </c:pt>
                <c:pt idx="2">
                  <c:v>24</c:v>
                </c:pt>
                <c:pt idx="3">
                  <c:v>42</c:v>
                </c:pt>
                <c:pt idx="4">
                  <c:v>67</c:v>
                </c:pt>
                <c:pt idx="5">
                  <c:v>107</c:v>
                </c:pt>
                <c:pt idx="6">
                  <c:v>215</c:v>
                </c:pt>
                <c:pt idx="7">
                  <c:v>712</c:v>
                </c:pt>
                <c:pt idx="8">
                  <c:v>1212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-2.1999999999999999E-5</c:v>
                </c:pt>
                <c:pt idx="1">
                  <c:v>0.44500000000000001</c:v>
                </c:pt>
                <c:pt idx="2">
                  <c:v>0.88700000000000001</c:v>
                </c:pt>
                <c:pt idx="3">
                  <c:v>1.325</c:v>
                </c:pt>
                <c:pt idx="4">
                  <c:v>1.7569999999999999</c:v>
                </c:pt>
                <c:pt idx="5">
                  <c:v>2.1760000000000002</c:v>
                </c:pt>
                <c:pt idx="6">
                  <c:v>2.532</c:v>
                </c:pt>
                <c:pt idx="7">
                  <c:v>2.5339999999999998</c:v>
                </c:pt>
                <c:pt idx="8">
                  <c:v>2.5339999999999998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C-460B-96AF-8BDD9788EE8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Sheet1!$D$3:$D$15</c:f>
              <c:numCache>
                <c:formatCode>General</c:formatCode>
                <c:ptCount val="13"/>
                <c:pt idx="0">
                  <c:v>-3.0600000000000001E-4</c:v>
                </c:pt>
                <c:pt idx="1">
                  <c:v>11</c:v>
                </c:pt>
                <c:pt idx="2">
                  <c:v>25</c:v>
                </c:pt>
                <c:pt idx="3">
                  <c:v>42</c:v>
                </c:pt>
                <c:pt idx="4">
                  <c:v>65</c:v>
                </c:pt>
                <c:pt idx="5">
                  <c:v>97</c:v>
                </c:pt>
                <c:pt idx="6">
                  <c:v>148</c:v>
                </c:pt>
                <c:pt idx="7">
                  <c:v>266</c:v>
                </c:pt>
                <c:pt idx="8">
                  <c:v>632</c:v>
                </c:pt>
                <c:pt idx="9">
                  <c:v>632</c:v>
                </c:pt>
                <c:pt idx="10">
                  <c:v>632</c:v>
                </c:pt>
                <c:pt idx="11">
                  <c:v>632</c:v>
                </c:pt>
              </c:numCache>
            </c:numRef>
          </c:xVal>
          <c:yVal>
            <c:numRef>
              <c:f>Sheet1!$F$3:$F$15</c:f>
              <c:numCache>
                <c:formatCode>General</c:formatCode>
                <c:ptCount val="13"/>
                <c:pt idx="0">
                  <c:v>-2.6999999999999999E-5</c:v>
                </c:pt>
                <c:pt idx="1">
                  <c:v>0.88900000000000001</c:v>
                </c:pt>
                <c:pt idx="2">
                  <c:v>1.7949999999999999</c:v>
                </c:pt>
                <c:pt idx="3">
                  <c:v>2.6890000000000001</c:v>
                </c:pt>
                <c:pt idx="4">
                  <c:v>3.577</c:v>
                </c:pt>
                <c:pt idx="5">
                  <c:v>4.4569999999999999</c:v>
                </c:pt>
                <c:pt idx="6">
                  <c:v>5.32</c:v>
                </c:pt>
                <c:pt idx="7">
                  <c:v>6.1210000000000004</c:v>
                </c:pt>
                <c:pt idx="8">
                  <c:v>6.2430000000000003</c:v>
                </c:pt>
                <c:pt idx="9">
                  <c:v>6.2430000000000003</c:v>
                </c:pt>
                <c:pt idx="10">
                  <c:v>6.2430000000000003</c:v>
                </c:pt>
                <c:pt idx="11">
                  <c:v>6.2430000000000003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C-460B-96AF-8BDD9788EE8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Sheet1!$G$3:$G$15</c:f>
              <c:numCache>
                <c:formatCode>General</c:formatCode>
                <c:ptCount val="13"/>
                <c:pt idx="0">
                  <c:v>-2.5000000000000001E-4</c:v>
                </c:pt>
                <c:pt idx="1">
                  <c:v>16</c:v>
                </c:pt>
                <c:pt idx="2">
                  <c:v>37</c:v>
                </c:pt>
                <c:pt idx="3">
                  <c:v>66</c:v>
                </c:pt>
                <c:pt idx="4">
                  <c:v>110</c:v>
                </c:pt>
                <c:pt idx="5">
                  <c:v>190</c:v>
                </c:pt>
                <c:pt idx="6">
                  <c:v>732</c:v>
                </c:pt>
                <c:pt idx="7">
                  <c:v>2731</c:v>
                </c:pt>
                <c:pt idx="8">
                  <c:v>4731</c:v>
                </c:pt>
              </c:numCache>
            </c:numRef>
          </c:xVal>
          <c:yVal>
            <c:numRef>
              <c:f>Sheet1!$I$3:$I$15</c:f>
              <c:numCache>
                <c:formatCode>General</c:formatCode>
                <c:ptCount val="13"/>
                <c:pt idx="0">
                  <c:v>-3.1000000000000001E-5</c:v>
                </c:pt>
                <c:pt idx="1">
                  <c:v>1.8029999999999999</c:v>
                </c:pt>
                <c:pt idx="2">
                  <c:v>3.6030000000000002</c:v>
                </c:pt>
                <c:pt idx="3">
                  <c:v>5.3949999999999996</c:v>
                </c:pt>
                <c:pt idx="4">
                  <c:v>7.173</c:v>
                </c:pt>
                <c:pt idx="5">
                  <c:v>8.9179999999999993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5C-460B-96AF-8BDD9788EE8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Sheet1!$J$3:$J$15</c:f>
              <c:numCache>
                <c:formatCode>General</c:formatCode>
                <c:ptCount val="13"/>
                <c:pt idx="0">
                  <c:v>-2.24E-4</c:v>
                </c:pt>
                <c:pt idx="1">
                  <c:v>19</c:v>
                </c:pt>
                <c:pt idx="2">
                  <c:v>45</c:v>
                </c:pt>
                <c:pt idx="3">
                  <c:v>82</c:v>
                </c:pt>
                <c:pt idx="4">
                  <c:v>142</c:v>
                </c:pt>
                <c:pt idx="5">
                  <c:v>173</c:v>
                </c:pt>
                <c:pt idx="6">
                  <c:v>216</c:v>
                </c:pt>
                <c:pt idx="7">
                  <c:v>280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</c:numCache>
            </c:numRef>
          </c:xVal>
          <c:yVal>
            <c:numRef>
              <c:f>Sheet1!$L$3:$L$15</c:f>
              <c:numCache>
                <c:formatCode>General</c:formatCode>
                <c:ptCount val="13"/>
                <c:pt idx="0">
                  <c:v>-3.6000000000000001E-5</c:v>
                </c:pt>
                <c:pt idx="1">
                  <c:v>2.71</c:v>
                </c:pt>
                <c:pt idx="2">
                  <c:v>5.4139999999999997</c:v>
                </c:pt>
                <c:pt idx="3">
                  <c:v>8.1080000000000005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5C-460B-96AF-8BDD9788E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797279"/>
        <c:axId val="604726271"/>
      </c:scatterChart>
      <c:valAx>
        <c:axId val="87579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26271"/>
        <c:crosses val="autoZero"/>
        <c:crossBetween val="midCat"/>
      </c:valAx>
      <c:valAx>
        <c:axId val="60472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97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Sheet1!$B$33:$B$45</c:f>
              <c:numCache>
                <c:formatCode>General</c:formatCode>
                <c:ptCount val="13"/>
                <c:pt idx="0">
                  <c:v>-0.217</c:v>
                </c:pt>
                <c:pt idx="1">
                  <c:v>1.98</c:v>
                </c:pt>
                <c:pt idx="2">
                  <c:v>2.1360000000000001</c:v>
                </c:pt>
                <c:pt idx="3">
                  <c:v>2.2240000000000002</c:v>
                </c:pt>
                <c:pt idx="4">
                  <c:v>2.2930000000000001</c:v>
                </c:pt>
                <c:pt idx="5">
                  <c:v>2.3519999999999999</c:v>
                </c:pt>
                <c:pt idx="6">
                  <c:v>2.4039999999999999</c:v>
                </c:pt>
                <c:pt idx="7">
                  <c:v>2.4510000000000001</c:v>
                </c:pt>
                <c:pt idx="8">
                  <c:v>2.4940000000000002</c:v>
                </c:pt>
                <c:pt idx="9">
                  <c:v>2.5350000000000001</c:v>
                </c:pt>
                <c:pt idx="10">
                  <c:v>2.573</c:v>
                </c:pt>
                <c:pt idx="11">
                  <c:v>2.609</c:v>
                </c:pt>
                <c:pt idx="12">
                  <c:v>2.7549999999999999</c:v>
                </c:pt>
              </c:numCache>
            </c:numRef>
          </c:xVal>
          <c:yVal>
            <c:numRef>
              <c:f>Sheet1!$C$33:$C$45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0.92700000000000005</c:v>
                </c:pt>
                <c:pt idx="3">
                  <c:v>2.5329999999999999</c:v>
                </c:pt>
                <c:pt idx="4">
                  <c:v>4.3339999999999996</c:v>
                </c:pt>
                <c:pt idx="5">
                  <c:v>6.242</c:v>
                </c:pt>
                <c:pt idx="6">
                  <c:v>8.2189999999999994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B-4665-B203-8A5022ED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469535"/>
        <c:axId val="873191055"/>
      </c:scatterChart>
      <c:valAx>
        <c:axId val="87146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91055"/>
        <c:crosses val="autoZero"/>
        <c:crossBetween val="midCat"/>
      </c:valAx>
      <c:valAx>
        <c:axId val="87319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6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  <a:r>
              <a:rPr lang="en-US" baseline="0"/>
              <a:t> Vs.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Sheet1!$N$2:$N$23</c:f>
              <c:strCache>
                <c:ptCount val="22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 KHz</c:v>
                </c:pt>
                <c:pt idx="7">
                  <c:v>2 KHz</c:v>
                </c:pt>
                <c:pt idx="8">
                  <c:v>5 KHz</c:v>
                </c:pt>
                <c:pt idx="9">
                  <c:v>10 KHz</c:v>
                </c:pt>
                <c:pt idx="10">
                  <c:v>15 KHz</c:v>
                </c:pt>
                <c:pt idx="11">
                  <c:v>20 KHz</c:v>
                </c:pt>
                <c:pt idx="12">
                  <c:v>50 KHz</c:v>
                </c:pt>
                <c:pt idx="13">
                  <c:v>75 KHz</c:v>
                </c:pt>
                <c:pt idx="14">
                  <c:v>100 KHz</c:v>
                </c:pt>
                <c:pt idx="15">
                  <c:v>150 KHz</c:v>
                </c:pt>
                <c:pt idx="16">
                  <c:v>200 KHz</c:v>
                </c:pt>
                <c:pt idx="17">
                  <c:v>500 KHz</c:v>
                </c:pt>
                <c:pt idx="18">
                  <c:v>750 KHz</c:v>
                </c:pt>
                <c:pt idx="19">
                  <c:v>1 MHz</c:v>
                </c:pt>
                <c:pt idx="20">
                  <c:v>2.0 MHz</c:v>
                </c:pt>
                <c:pt idx="21">
                  <c:v>3.0 MHz</c:v>
                </c:pt>
              </c:strCache>
            </c:strRef>
          </c:cat>
          <c:val>
            <c:numRef>
              <c:f>Sheet1!$P$2:$P$23</c:f>
              <c:numCache>
                <c:formatCode>General</c:formatCode>
                <c:ptCount val="22"/>
                <c:pt idx="0">
                  <c:v>4.2968769609539574</c:v>
                </c:pt>
                <c:pt idx="1">
                  <c:v>9.3817059824624085</c:v>
                </c:pt>
                <c:pt idx="2">
                  <c:v>10.330707477915993</c:v>
                </c:pt>
                <c:pt idx="3">
                  <c:v>10.591173460423262</c:v>
                </c:pt>
                <c:pt idx="4">
                  <c:v>10.693211516568887</c:v>
                </c:pt>
                <c:pt idx="5">
                  <c:v>10.731168851430601</c:v>
                </c:pt>
                <c:pt idx="6">
                  <c:v>10.718534827911386</c:v>
                </c:pt>
                <c:pt idx="7">
                  <c:v>10.731168851430601</c:v>
                </c:pt>
                <c:pt idx="8">
                  <c:v>10.731168851430601</c:v>
                </c:pt>
                <c:pt idx="9">
                  <c:v>10.680522121122699</c:v>
                </c:pt>
                <c:pt idx="10">
                  <c:v>10.667814160351028</c:v>
                </c:pt>
                <c:pt idx="11">
                  <c:v>10.603993964061644</c:v>
                </c:pt>
                <c:pt idx="12">
                  <c:v>10.089417249888379</c:v>
                </c:pt>
                <c:pt idx="13">
                  <c:v>9.4697394012913669</c:v>
                </c:pt>
                <c:pt idx="14">
                  <c:v>8.7232529408151205</c:v>
                </c:pt>
                <c:pt idx="15">
                  <c:v>7.101364126977014</c:v>
                </c:pt>
                <c:pt idx="16">
                  <c:v>5.5292360834648822</c:v>
                </c:pt>
                <c:pt idx="17">
                  <c:v>-1.159838939553735</c:v>
                </c:pt>
                <c:pt idx="18">
                  <c:v>-4.5096606854290089</c:v>
                </c:pt>
                <c:pt idx="19">
                  <c:v>-6.9744397200371209</c:v>
                </c:pt>
                <c:pt idx="20">
                  <c:v>-12.937069075720412</c:v>
                </c:pt>
                <c:pt idx="21">
                  <c:v>-16.478174818886377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6-4262-AA51-1199B97E2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542367"/>
        <c:axId val="599478735"/>
      </c:lineChart>
      <c:catAx>
        <c:axId val="61354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78735"/>
        <c:crosses val="autoZero"/>
        <c:auto val="1"/>
        <c:lblAlgn val="ctr"/>
        <c:lblOffset val="100"/>
        <c:noMultiLvlLbl val="0"/>
      </c:catAx>
      <c:valAx>
        <c:axId val="5994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4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14</xdr:row>
      <xdr:rowOff>119062</xdr:rowOff>
    </xdr:from>
    <xdr:to>
      <xdr:col>7</xdr:col>
      <xdr:colOff>333375</xdr:colOff>
      <xdr:row>29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7B82A-C94A-438E-8950-D8AB482D8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30</xdr:row>
      <xdr:rowOff>147637</xdr:rowOff>
    </xdr:from>
    <xdr:to>
      <xdr:col>10</xdr:col>
      <xdr:colOff>571500</xdr:colOff>
      <xdr:row>44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47AFBF-314C-43CA-9C82-4EBD94DDE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274544</xdr:colOff>
      <xdr:row>26</xdr:row>
      <xdr:rowOff>45943</xdr:rowOff>
    </xdr:from>
    <xdr:to>
      <xdr:col>15</xdr:col>
      <xdr:colOff>1383926</xdr:colOff>
      <xdr:row>40</xdr:row>
      <xdr:rowOff>88525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1F7289-0F92-427E-85BE-12351B759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C4F1-252B-4F24-8DB2-8D0B7C4BB327}">
  <dimension ref="A1:R45"/>
  <sheetViews>
    <sheetView tabSelected="1" topLeftCell="K1" zoomScale="85" zoomScaleNormal="85" workbookViewId="0">
      <selection activeCell="U15" sqref="U15"/>
    </sheetView>
  </sheetViews>
  <sheetFormatPr defaultRowHeight="15" x14ac:dyDescent="0.25"/>
  <cols>
    <col min="1" max="1" width="9.140625" customWidth="1"/>
    <col min="3" max="3" width="9.7109375" bestFit="1" customWidth="1"/>
    <col min="6" max="6" width="9.7109375" bestFit="1" customWidth="1"/>
    <col min="9" max="9" width="9.7109375" bestFit="1" customWidth="1"/>
    <col min="12" max="12" width="9.7109375" bestFit="1" customWidth="1"/>
    <col min="13" max="13" width="19.5703125" customWidth="1"/>
    <col min="14" max="14" width="18.28515625" customWidth="1"/>
    <col min="15" max="15" width="33.5703125" customWidth="1"/>
    <col min="16" max="16" width="28" customWidth="1"/>
    <col min="17" max="17" width="26" customWidth="1"/>
    <col min="18" max="18" width="24" customWidth="1"/>
  </cols>
  <sheetData>
    <row r="1" spans="1:18" ht="18" x14ac:dyDescent="0.35">
      <c r="A1" s="3" t="s">
        <v>0</v>
      </c>
      <c r="B1" s="3" t="s">
        <v>0</v>
      </c>
      <c r="C1" s="3" t="s">
        <v>0</v>
      </c>
      <c r="D1" s="3" t="s">
        <v>1</v>
      </c>
      <c r="E1" s="3" t="s">
        <v>1</v>
      </c>
      <c r="F1" s="3" t="s">
        <v>1</v>
      </c>
      <c r="G1" s="3" t="s">
        <v>2</v>
      </c>
      <c r="H1" s="3" t="s">
        <v>2</v>
      </c>
      <c r="I1" s="3" t="s">
        <v>2</v>
      </c>
      <c r="J1" s="3" t="s">
        <v>3</v>
      </c>
      <c r="K1" s="3" t="s">
        <v>3</v>
      </c>
      <c r="L1" s="3" t="s">
        <v>3</v>
      </c>
      <c r="N1" s="4" t="s">
        <v>5</v>
      </c>
      <c r="O1" s="4" t="s">
        <v>26</v>
      </c>
      <c r="P1" s="4" t="s">
        <v>6</v>
      </c>
      <c r="Q1" s="4" t="s">
        <v>27</v>
      </c>
      <c r="R1" s="4" t="s">
        <v>28</v>
      </c>
    </row>
    <row r="2" spans="1:18" ht="18" x14ac:dyDescent="0.35">
      <c r="A2" s="3" t="s">
        <v>23</v>
      </c>
      <c r="B2" s="3" t="s">
        <v>24</v>
      </c>
      <c r="C2" s="3" t="s">
        <v>4</v>
      </c>
      <c r="D2" s="3" t="s">
        <v>23</v>
      </c>
      <c r="E2" s="3" t="s">
        <v>24</v>
      </c>
      <c r="F2" s="3" t="s">
        <v>4</v>
      </c>
      <c r="G2" s="3" t="s">
        <v>23</v>
      </c>
      <c r="H2" s="3" t="s">
        <v>24</v>
      </c>
      <c r="I2" s="3" t="s">
        <v>4</v>
      </c>
      <c r="J2" s="3" t="s">
        <v>23</v>
      </c>
      <c r="K2" s="3" t="s">
        <v>24</v>
      </c>
      <c r="L2" s="3" t="s">
        <v>4</v>
      </c>
      <c r="N2" s="3">
        <v>10</v>
      </c>
      <c r="O2" s="9">
        <v>328</v>
      </c>
      <c r="P2" s="9">
        <f>20*(LOG10(O2/200))</f>
        <v>4.2968769609539574</v>
      </c>
      <c r="Q2" s="9">
        <f>10^(P2/20)</f>
        <v>1.6400000000000001</v>
      </c>
      <c r="R2" s="9">
        <f>Q2*(100)</f>
        <v>164</v>
      </c>
    </row>
    <row r="3" spans="1:18" x14ac:dyDescent="0.25">
      <c r="A3" s="3">
        <v>4.8700000000000002E-4</v>
      </c>
      <c r="B3" s="2">
        <v>2.4750000000000001</v>
      </c>
      <c r="C3" s="2">
        <v>-2.1999999999999999E-5</v>
      </c>
      <c r="D3" s="3">
        <v>-3.0600000000000001E-4</v>
      </c>
      <c r="E3" s="2">
        <v>2.97</v>
      </c>
      <c r="F3" s="2">
        <v>-2.6999999999999999E-5</v>
      </c>
      <c r="G3" s="3">
        <v>-2.5000000000000001E-4</v>
      </c>
      <c r="H3" s="2">
        <v>3.4649999999999999</v>
      </c>
      <c r="I3" s="2">
        <v>-3.1000000000000001E-5</v>
      </c>
      <c r="J3" s="3">
        <v>-2.24E-4</v>
      </c>
      <c r="K3" s="2">
        <v>3.96</v>
      </c>
      <c r="L3" s="3">
        <v>-3.6000000000000001E-5</v>
      </c>
      <c r="N3" s="3">
        <v>30</v>
      </c>
      <c r="O3" s="9">
        <v>589</v>
      </c>
      <c r="P3" s="9">
        <f>20*(LOG10(O3/200))</f>
        <v>9.3817059824624085</v>
      </c>
      <c r="Q3" s="9">
        <f t="shared" ref="Q3:Q23" si="0">10^(P3/20)</f>
        <v>2.9449999999999998</v>
      </c>
      <c r="R3" s="9">
        <f t="shared" ref="R3:R23" si="1">Q3*(100)</f>
        <v>294.5</v>
      </c>
    </row>
    <row r="4" spans="1:18" x14ac:dyDescent="0.25">
      <c r="A4" s="2">
        <v>11</v>
      </c>
      <c r="B4" s="2">
        <v>2.431</v>
      </c>
      <c r="C4" s="2">
        <v>0.44500000000000001</v>
      </c>
      <c r="D4" s="2">
        <v>11</v>
      </c>
      <c r="E4" s="2">
        <v>2.8809999999999998</v>
      </c>
      <c r="F4" s="2">
        <v>0.88900000000000001</v>
      </c>
      <c r="G4" s="2">
        <v>16</v>
      </c>
      <c r="H4" s="2">
        <v>3.2869999999999999</v>
      </c>
      <c r="I4" s="2">
        <v>1.8029999999999999</v>
      </c>
      <c r="J4" s="2">
        <v>19</v>
      </c>
      <c r="K4" s="2">
        <v>3.6920000000000002</v>
      </c>
      <c r="L4" s="2">
        <v>2.71</v>
      </c>
      <c r="N4" s="3">
        <v>60</v>
      </c>
      <c r="O4" s="9">
        <v>657</v>
      </c>
      <c r="P4" s="9">
        <f t="shared" ref="P4:P23" si="2">20*(LOG10(O4/200))</f>
        <v>10.330707477915993</v>
      </c>
      <c r="Q4" s="9">
        <f t="shared" si="0"/>
        <v>3.2850000000000006</v>
      </c>
      <c r="R4" s="9">
        <f t="shared" si="1"/>
        <v>328.50000000000006</v>
      </c>
    </row>
    <row r="5" spans="1:18" x14ac:dyDescent="0.25">
      <c r="A5" s="2">
        <v>24</v>
      </c>
      <c r="B5" s="2">
        <v>2.387</v>
      </c>
      <c r="C5" s="2">
        <v>0.88700000000000001</v>
      </c>
      <c r="D5" s="2">
        <v>25</v>
      </c>
      <c r="E5" s="2">
        <v>2.7930000000000001</v>
      </c>
      <c r="F5" s="2">
        <v>1.7949999999999999</v>
      </c>
      <c r="G5" s="2">
        <v>37</v>
      </c>
      <c r="H5" s="2">
        <v>3.109</v>
      </c>
      <c r="I5" s="2">
        <v>3.6030000000000002</v>
      </c>
      <c r="J5" s="2">
        <v>45</v>
      </c>
      <c r="K5" s="2">
        <v>3.4239999999999999</v>
      </c>
      <c r="L5" s="2">
        <v>5.4139999999999997</v>
      </c>
      <c r="N5" s="3">
        <v>100</v>
      </c>
      <c r="O5" s="9">
        <v>677</v>
      </c>
      <c r="P5" s="9">
        <f t="shared" si="2"/>
        <v>10.591173460423262</v>
      </c>
      <c r="Q5" s="9">
        <f t="shared" si="0"/>
        <v>3.3850000000000007</v>
      </c>
      <c r="R5" s="9">
        <f t="shared" si="1"/>
        <v>338.50000000000006</v>
      </c>
    </row>
    <row r="6" spans="1:18" x14ac:dyDescent="0.25">
      <c r="A6" s="2">
        <v>42</v>
      </c>
      <c r="B6" s="2">
        <v>2.3439999999999999</v>
      </c>
      <c r="C6" s="2">
        <v>1.325</v>
      </c>
      <c r="D6" s="8">
        <v>42</v>
      </c>
      <c r="E6" s="8">
        <v>2.7040000000000002</v>
      </c>
      <c r="F6" s="8">
        <v>2.6890000000000001</v>
      </c>
      <c r="G6" s="2">
        <v>66</v>
      </c>
      <c r="H6" s="2">
        <v>2.931</v>
      </c>
      <c r="I6" s="2">
        <v>5.3949999999999996</v>
      </c>
      <c r="J6" s="2">
        <v>82</v>
      </c>
      <c r="K6" s="2">
        <v>3.1579999999999999</v>
      </c>
      <c r="L6" s="2">
        <v>8.1080000000000005</v>
      </c>
      <c r="N6" s="3">
        <v>200</v>
      </c>
      <c r="O6" s="9">
        <v>685</v>
      </c>
      <c r="P6" s="9">
        <f t="shared" si="2"/>
        <v>10.693211516568887</v>
      </c>
      <c r="Q6" s="9">
        <f t="shared" si="0"/>
        <v>3.4250000000000007</v>
      </c>
      <c r="R6" s="9">
        <f t="shared" si="1"/>
        <v>342.50000000000006</v>
      </c>
    </row>
    <row r="7" spans="1:18" x14ac:dyDescent="0.25">
      <c r="A7" s="2">
        <v>67</v>
      </c>
      <c r="B7" s="2">
        <v>2.3010000000000002</v>
      </c>
      <c r="C7" s="2">
        <v>1.7569999999999999</v>
      </c>
      <c r="D7" s="8">
        <v>65</v>
      </c>
      <c r="E7" s="8">
        <v>2.6160000000000001</v>
      </c>
      <c r="F7" s="8">
        <v>3.577</v>
      </c>
      <c r="G7" s="2">
        <v>110</v>
      </c>
      <c r="H7" s="2">
        <v>2.7549999999999999</v>
      </c>
      <c r="I7" s="2">
        <v>7.173</v>
      </c>
      <c r="J7" s="2">
        <v>142</v>
      </c>
      <c r="K7" s="2">
        <v>2.8929999999999998</v>
      </c>
      <c r="L7" s="2">
        <v>11</v>
      </c>
      <c r="N7" s="3">
        <v>500</v>
      </c>
      <c r="O7" s="9">
        <v>688</v>
      </c>
      <c r="P7" s="9">
        <f t="shared" si="2"/>
        <v>10.731168851430601</v>
      </c>
      <c r="Q7" s="9">
        <f t="shared" si="0"/>
        <v>3.44</v>
      </c>
      <c r="R7" s="9">
        <f t="shared" si="1"/>
        <v>344</v>
      </c>
    </row>
    <row r="8" spans="1:18" x14ac:dyDescent="0.25">
      <c r="A8" s="8">
        <v>107</v>
      </c>
      <c r="B8" s="8">
        <v>2.2599999999999998</v>
      </c>
      <c r="C8" s="8">
        <v>2.1760000000000002</v>
      </c>
      <c r="D8" s="3">
        <v>97</v>
      </c>
      <c r="E8" s="3">
        <v>2.5289999999999999</v>
      </c>
      <c r="F8" s="3">
        <v>4.4569999999999999</v>
      </c>
      <c r="G8" s="8">
        <v>190</v>
      </c>
      <c r="H8" s="8">
        <v>2.5819999999999999</v>
      </c>
      <c r="I8" s="8">
        <v>8.9179999999999993</v>
      </c>
      <c r="J8" s="2">
        <v>173</v>
      </c>
      <c r="K8" s="2">
        <v>2.806</v>
      </c>
      <c r="L8" s="2">
        <v>12</v>
      </c>
      <c r="N8" s="3" t="s">
        <v>7</v>
      </c>
      <c r="O8" s="9">
        <v>687</v>
      </c>
      <c r="P8" s="9">
        <f t="shared" si="2"/>
        <v>10.718534827911386</v>
      </c>
      <c r="Q8" s="9">
        <f t="shared" si="0"/>
        <v>3.4350000000000009</v>
      </c>
      <c r="R8" s="9">
        <f t="shared" si="1"/>
        <v>343.50000000000011</v>
      </c>
    </row>
    <row r="9" spans="1:18" x14ac:dyDescent="0.25">
      <c r="A9" s="8">
        <v>215</v>
      </c>
      <c r="B9" s="8">
        <v>2.25</v>
      </c>
      <c r="C9" s="8">
        <v>2.532</v>
      </c>
      <c r="D9" s="4">
        <v>148</v>
      </c>
      <c r="E9" s="8">
        <v>2.444</v>
      </c>
      <c r="F9" s="8">
        <v>5.32</v>
      </c>
      <c r="G9" s="8">
        <v>732</v>
      </c>
      <c r="H9" s="8">
        <v>2.4510000000000001</v>
      </c>
      <c r="I9" s="8">
        <v>10</v>
      </c>
      <c r="J9" s="2">
        <v>216</v>
      </c>
      <c r="K9" s="2">
        <v>2.72</v>
      </c>
      <c r="L9" s="2">
        <v>13</v>
      </c>
      <c r="N9" s="3" t="s">
        <v>8</v>
      </c>
      <c r="O9" s="9">
        <v>688</v>
      </c>
      <c r="P9" s="9">
        <f t="shared" si="2"/>
        <v>10.731168851430601</v>
      </c>
      <c r="Q9" s="9">
        <f t="shared" si="0"/>
        <v>3.44</v>
      </c>
      <c r="R9" s="9">
        <f t="shared" si="1"/>
        <v>344</v>
      </c>
    </row>
    <row r="10" spans="1:18" x14ac:dyDescent="0.25">
      <c r="A10" s="8">
        <v>712</v>
      </c>
      <c r="B10" s="8">
        <v>2.2400000000000002</v>
      </c>
      <c r="C10" s="8">
        <v>2.5339999999999998</v>
      </c>
      <c r="D10" s="4">
        <v>266</v>
      </c>
      <c r="E10" s="8">
        <v>2.3639999999999999</v>
      </c>
      <c r="F10" s="8">
        <v>6.1210000000000004</v>
      </c>
      <c r="G10" s="8">
        <v>2731</v>
      </c>
      <c r="H10" s="8">
        <v>2.4510000000000001</v>
      </c>
      <c r="I10" s="8">
        <v>10</v>
      </c>
      <c r="J10" s="2">
        <v>280</v>
      </c>
      <c r="K10" s="2">
        <v>2.6349999999999998</v>
      </c>
      <c r="L10" s="2">
        <v>13</v>
      </c>
      <c r="N10" s="3" t="s">
        <v>9</v>
      </c>
      <c r="O10" s="9">
        <v>688</v>
      </c>
      <c r="P10" s="9">
        <f t="shared" si="2"/>
        <v>10.731168851430601</v>
      </c>
      <c r="Q10" s="9">
        <f t="shared" si="0"/>
        <v>3.44</v>
      </c>
      <c r="R10" s="9">
        <f t="shared" si="1"/>
        <v>344</v>
      </c>
    </row>
    <row r="11" spans="1:18" x14ac:dyDescent="0.25">
      <c r="A11" s="8">
        <v>1212</v>
      </c>
      <c r="B11" s="8">
        <v>2.2240000000000002</v>
      </c>
      <c r="C11" s="8">
        <v>2.5339999999999998</v>
      </c>
      <c r="D11" s="4">
        <v>632</v>
      </c>
      <c r="E11" s="8">
        <v>2.3519999999999999</v>
      </c>
      <c r="F11" s="8">
        <v>6.2430000000000003</v>
      </c>
      <c r="G11" s="8">
        <v>4731</v>
      </c>
      <c r="H11" s="8">
        <v>2.4510000000000001</v>
      </c>
      <c r="I11" s="8">
        <v>10</v>
      </c>
      <c r="J11" s="2">
        <v>405</v>
      </c>
      <c r="K11" s="2">
        <v>2.5569999999999999</v>
      </c>
      <c r="L11" s="2">
        <v>14</v>
      </c>
      <c r="N11" s="3" t="s">
        <v>10</v>
      </c>
      <c r="O11" s="9">
        <v>684</v>
      </c>
      <c r="P11" s="9">
        <f t="shared" si="2"/>
        <v>10.680522121122699</v>
      </c>
      <c r="Q11" s="9">
        <f t="shared" si="0"/>
        <v>3.4200000000000004</v>
      </c>
      <c r="R11" s="9">
        <f t="shared" si="1"/>
        <v>342.00000000000006</v>
      </c>
    </row>
    <row r="12" spans="1:18" x14ac:dyDescent="0.25">
      <c r="A12" s="5"/>
      <c r="B12" s="5"/>
      <c r="C12" s="5"/>
      <c r="D12" s="4">
        <v>632</v>
      </c>
      <c r="E12" s="5"/>
      <c r="F12" s="8">
        <v>6.2430000000000003</v>
      </c>
      <c r="G12" s="5"/>
      <c r="H12" s="5"/>
      <c r="I12" s="5"/>
      <c r="J12" s="2">
        <v>405</v>
      </c>
      <c r="L12" s="2">
        <v>14</v>
      </c>
      <c r="N12" s="3" t="s">
        <v>11</v>
      </c>
      <c r="O12" s="9">
        <v>683</v>
      </c>
      <c r="P12" s="9">
        <f t="shared" si="2"/>
        <v>10.667814160351028</v>
      </c>
      <c r="Q12" s="9">
        <f t="shared" si="0"/>
        <v>3.4150000000000005</v>
      </c>
      <c r="R12" s="9">
        <f t="shared" si="1"/>
        <v>341.50000000000006</v>
      </c>
    </row>
    <row r="13" spans="1:18" x14ac:dyDescent="0.25">
      <c r="A13" s="5"/>
      <c r="D13" s="4">
        <v>632</v>
      </c>
      <c r="F13" s="8">
        <v>6.2430000000000003</v>
      </c>
      <c r="G13" s="5"/>
      <c r="H13" s="5"/>
      <c r="I13" s="5"/>
      <c r="J13" s="2">
        <v>405</v>
      </c>
      <c r="L13" s="2">
        <v>14</v>
      </c>
      <c r="N13" s="3" t="s">
        <v>12</v>
      </c>
      <c r="O13" s="9">
        <v>678</v>
      </c>
      <c r="P13" s="9">
        <f t="shared" si="2"/>
        <v>10.603993964061644</v>
      </c>
      <c r="Q13" s="9">
        <f t="shared" si="0"/>
        <v>3.390000000000001</v>
      </c>
      <c r="R13" s="9">
        <f t="shared" si="1"/>
        <v>339.00000000000011</v>
      </c>
    </row>
    <row r="14" spans="1:18" x14ac:dyDescent="0.25">
      <c r="A14" s="5"/>
      <c r="D14" s="4">
        <v>632</v>
      </c>
      <c r="E14" s="6"/>
      <c r="F14" s="8">
        <v>6.2430000000000003</v>
      </c>
      <c r="G14" s="5"/>
      <c r="H14" s="1"/>
      <c r="I14" s="1"/>
      <c r="J14" s="2">
        <v>405</v>
      </c>
      <c r="L14" s="2">
        <v>14</v>
      </c>
      <c r="N14" s="3" t="s">
        <v>13</v>
      </c>
      <c r="O14" s="9">
        <v>639</v>
      </c>
      <c r="P14" s="9">
        <f t="shared" si="2"/>
        <v>10.089417249888379</v>
      </c>
      <c r="Q14" s="9">
        <f t="shared" si="0"/>
        <v>3.1950000000000003</v>
      </c>
      <c r="R14" s="9">
        <f t="shared" si="1"/>
        <v>319.5</v>
      </c>
    </row>
    <row r="15" spans="1:18" x14ac:dyDescent="0.25">
      <c r="A15" s="1"/>
      <c r="G15" s="1"/>
      <c r="H15" s="1"/>
      <c r="I15" s="1"/>
      <c r="J15" s="2">
        <v>405</v>
      </c>
      <c r="L15" s="2">
        <v>14</v>
      </c>
      <c r="N15" s="3" t="s">
        <v>14</v>
      </c>
      <c r="O15" s="9">
        <v>595</v>
      </c>
      <c r="P15" s="9">
        <f t="shared" si="2"/>
        <v>9.4697394012913669</v>
      </c>
      <c r="Q15" s="9">
        <f t="shared" si="0"/>
        <v>2.9750000000000001</v>
      </c>
      <c r="R15" s="9">
        <f t="shared" si="1"/>
        <v>297.5</v>
      </c>
    </row>
    <row r="16" spans="1:18" x14ac:dyDescent="0.25">
      <c r="D16" s="7"/>
      <c r="E16" s="6"/>
      <c r="F16" s="6"/>
      <c r="G16" s="1"/>
      <c r="H16" s="1"/>
      <c r="I16" s="1"/>
      <c r="N16" s="3" t="s">
        <v>15</v>
      </c>
      <c r="O16" s="9">
        <v>546</v>
      </c>
      <c r="P16" s="9">
        <f t="shared" si="2"/>
        <v>8.7232529408151205</v>
      </c>
      <c r="Q16" s="9">
        <f t="shared" si="0"/>
        <v>2.73</v>
      </c>
      <c r="R16" s="9">
        <f t="shared" si="1"/>
        <v>273</v>
      </c>
    </row>
    <row r="17" spans="1:18" x14ac:dyDescent="0.25">
      <c r="G17" s="1"/>
      <c r="H17" s="1"/>
      <c r="I17" s="1"/>
      <c r="N17" s="3" t="s">
        <v>16</v>
      </c>
      <c r="O17" s="9">
        <v>453</v>
      </c>
      <c r="P17" s="9">
        <f t="shared" si="2"/>
        <v>7.101364126977014</v>
      </c>
      <c r="Q17" s="9">
        <f t="shared" si="0"/>
        <v>2.2650000000000006</v>
      </c>
      <c r="R17" s="9">
        <f t="shared" si="1"/>
        <v>226.50000000000006</v>
      </c>
    </row>
    <row r="18" spans="1:18" x14ac:dyDescent="0.25">
      <c r="G18" s="1"/>
      <c r="H18" s="1"/>
      <c r="I18" s="1"/>
      <c r="N18" s="3" t="s">
        <v>17</v>
      </c>
      <c r="O18" s="9">
        <v>378</v>
      </c>
      <c r="P18" s="9">
        <f t="shared" si="2"/>
        <v>5.5292360834648822</v>
      </c>
      <c r="Q18" s="9">
        <f t="shared" si="0"/>
        <v>1.89</v>
      </c>
      <c r="R18" s="9">
        <f t="shared" si="1"/>
        <v>189</v>
      </c>
    </row>
    <row r="19" spans="1:18" x14ac:dyDescent="0.25">
      <c r="N19" s="3" t="s">
        <v>18</v>
      </c>
      <c r="O19" s="9">
        <v>175</v>
      </c>
      <c r="P19" s="9">
        <f t="shared" si="2"/>
        <v>-1.159838939553735</v>
      </c>
      <c r="Q19" s="9">
        <f t="shared" si="0"/>
        <v>0.875</v>
      </c>
      <c r="R19" s="9">
        <f t="shared" si="1"/>
        <v>87.5</v>
      </c>
    </row>
    <row r="20" spans="1:18" x14ac:dyDescent="0.25">
      <c r="N20" s="3" t="s">
        <v>19</v>
      </c>
      <c r="O20" s="9">
        <v>119</v>
      </c>
      <c r="P20" s="9">
        <f t="shared" si="2"/>
        <v>-4.5096606854290089</v>
      </c>
      <c r="Q20" s="9">
        <f t="shared" si="0"/>
        <v>0.59499999999999997</v>
      </c>
      <c r="R20" s="9">
        <f t="shared" si="1"/>
        <v>59.5</v>
      </c>
    </row>
    <row r="21" spans="1:18" x14ac:dyDescent="0.25">
      <c r="N21" s="3" t="s">
        <v>20</v>
      </c>
      <c r="O21" s="9">
        <v>89.6</v>
      </c>
      <c r="P21" s="9">
        <f t="shared" si="2"/>
        <v>-6.9744397200371209</v>
      </c>
      <c r="Q21" s="9">
        <f t="shared" si="0"/>
        <v>0.4479999999999999</v>
      </c>
      <c r="R21" s="9">
        <f t="shared" si="1"/>
        <v>44.79999999999999</v>
      </c>
    </row>
    <row r="22" spans="1:18" x14ac:dyDescent="0.25">
      <c r="N22" s="3" t="s">
        <v>21</v>
      </c>
      <c r="O22" s="9">
        <v>45.1</v>
      </c>
      <c r="P22" s="9">
        <f t="shared" si="2"/>
        <v>-12.937069075720412</v>
      </c>
      <c r="Q22" s="9">
        <f t="shared" si="0"/>
        <v>0.22549999999999995</v>
      </c>
      <c r="R22" s="9">
        <f t="shared" si="1"/>
        <v>22.549999999999994</v>
      </c>
    </row>
    <row r="23" spans="1:18" x14ac:dyDescent="0.25">
      <c r="N23" s="3" t="s">
        <v>22</v>
      </c>
      <c r="O23" s="9">
        <v>30</v>
      </c>
      <c r="P23" s="9">
        <f t="shared" si="2"/>
        <v>-16.478174818886377</v>
      </c>
      <c r="Q23" s="9">
        <f t="shared" si="0"/>
        <v>0.14999999999999994</v>
      </c>
      <c r="R23" s="9">
        <f t="shared" si="1"/>
        <v>14.999999999999995</v>
      </c>
    </row>
    <row r="32" spans="1:18" ht="18" x14ac:dyDescent="0.35">
      <c r="A32" s="3" t="s">
        <v>25</v>
      </c>
      <c r="B32" s="3" t="s">
        <v>24</v>
      </c>
      <c r="C32" s="3" t="s">
        <v>4</v>
      </c>
    </row>
    <row r="33" spans="1:3" x14ac:dyDescent="0.25">
      <c r="A33" s="2">
        <v>0</v>
      </c>
      <c r="B33" s="2">
        <v>-0.217</v>
      </c>
      <c r="C33" s="2">
        <v>0</v>
      </c>
    </row>
    <row r="34" spans="1:3" x14ac:dyDescent="0.25">
      <c r="A34" s="2">
        <v>2</v>
      </c>
      <c r="B34" s="2">
        <v>1.98</v>
      </c>
      <c r="C34" s="2">
        <v>0</v>
      </c>
    </row>
    <row r="35" spans="1:3" x14ac:dyDescent="0.25">
      <c r="A35" s="2">
        <v>2.25</v>
      </c>
      <c r="B35" s="2">
        <v>2.1360000000000001</v>
      </c>
      <c r="C35" s="2">
        <v>0.92700000000000005</v>
      </c>
    </row>
    <row r="36" spans="1:3" x14ac:dyDescent="0.25">
      <c r="A36" s="2">
        <v>2.5</v>
      </c>
      <c r="B36" s="2">
        <v>2.2240000000000002</v>
      </c>
      <c r="C36" s="2">
        <v>2.5329999999999999</v>
      </c>
    </row>
    <row r="37" spans="1:3" x14ac:dyDescent="0.25">
      <c r="A37" s="2">
        <v>2.75</v>
      </c>
      <c r="B37" s="2">
        <v>2.2930000000000001</v>
      </c>
      <c r="C37" s="2">
        <v>4.3339999999999996</v>
      </c>
    </row>
    <row r="38" spans="1:3" x14ac:dyDescent="0.25">
      <c r="A38" s="2">
        <v>3</v>
      </c>
      <c r="B38" s="2">
        <v>2.3519999999999999</v>
      </c>
      <c r="C38" s="2">
        <v>6.242</v>
      </c>
    </row>
    <row r="39" spans="1:3" x14ac:dyDescent="0.25">
      <c r="A39" s="2">
        <v>3.25</v>
      </c>
      <c r="B39" s="2">
        <v>2.4039999999999999</v>
      </c>
      <c r="C39" s="2">
        <v>8.2189999999999994</v>
      </c>
    </row>
    <row r="40" spans="1:3" x14ac:dyDescent="0.25">
      <c r="A40" s="2">
        <v>3.5</v>
      </c>
      <c r="B40" s="2">
        <v>2.4510000000000001</v>
      </c>
      <c r="C40" s="2">
        <v>10</v>
      </c>
    </row>
    <row r="41" spans="1:3" x14ac:dyDescent="0.25">
      <c r="A41" s="2">
        <v>3.75</v>
      </c>
      <c r="B41" s="2">
        <v>2.4940000000000002</v>
      </c>
      <c r="C41" s="2">
        <v>12</v>
      </c>
    </row>
    <row r="42" spans="1:3" x14ac:dyDescent="0.25">
      <c r="A42" s="2">
        <v>4</v>
      </c>
      <c r="B42" s="2">
        <v>2.5350000000000001</v>
      </c>
      <c r="C42" s="2">
        <v>14</v>
      </c>
    </row>
    <row r="43" spans="1:3" x14ac:dyDescent="0.25">
      <c r="A43" s="8">
        <v>4.25</v>
      </c>
      <c r="B43" s="8">
        <v>2.573</v>
      </c>
      <c r="C43" s="8">
        <v>17</v>
      </c>
    </row>
    <row r="44" spans="1:3" x14ac:dyDescent="0.25">
      <c r="A44" s="8">
        <v>4.5</v>
      </c>
      <c r="B44" s="8">
        <v>2.609</v>
      </c>
      <c r="C44" s="8">
        <v>19</v>
      </c>
    </row>
    <row r="45" spans="1:3" x14ac:dyDescent="0.25">
      <c r="A45" s="8">
        <v>4.75</v>
      </c>
      <c r="B45" s="8">
        <v>2.7549999999999999</v>
      </c>
      <c r="C45" s="8">
        <v>20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Anderson</dc:creator>
  <cp:lastModifiedBy>Nolan Anderson</cp:lastModifiedBy>
  <dcterms:created xsi:type="dcterms:W3CDTF">2021-04-10T00:10:00Z</dcterms:created>
  <dcterms:modified xsi:type="dcterms:W3CDTF">2021-04-19T20:31:48Z</dcterms:modified>
</cp:coreProperties>
</file>